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hidePivotFieldList="1"/>
  <workbookProtection lockStructure="1"/>
  <bookViews>
    <workbookView xWindow="-15" yWindow="4725" windowWidth="15330" windowHeight="4785" tabRatio="832"/>
  </bookViews>
  <sheets>
    <sheet name="メイン" sheetId="96" r:id="rId1"/>
    <sheet name="基本" sheetId="95" r:id="rId2"/>
    <sheet name="患者数" sheetId="98" r:id="rId3"/>
    <sheet name="医師" sheetId="94" r:id="rId4"/>
    <sheet name="歯医師" sheetId="111" r:id="rId5"/>
    <sheet name="病棟" sheetId="68" r:id="rId6"/>
    <sheet name="外来" sheetId="112" r:id="rId7"/>
    <sheet name="ｺﾒﾃﾞｨｶﾙ" sheetId="100" r:id="rId8"/>
    <sheet name="他" sheetId="101" r:id="rId9"/>
    <sheet name="充足" sheetId="7" r:id="rId10"/>
    <sheet name="定員" sheetId="22" r:id="rId11"/>
    <sheet name="基" sheetId="116" r:id="rId12"/>
    <sheet name="医" sheetId="69" r:id="rId13"/>
    <sheet name="歯" sheetId="117" r:id="rId14"/>
    <sheet name="棟" sheetId="103" r:id="rId15"/>
    <sheet name="外" sheetId="113" r:id="rId16"/>
    <sheet name="ｺ" sheetId="114" r:id="rId17"/>
    <sheet name="ﾀ" sheetId="115" r:id="rId18"/>
  </sheets>
  <definedNames>
    <definedName name="_xlnm._FilterDatabase" localSheetId="5" hidden="1">病棟!$A$3:$M$4</definedName>
    <definedName name="最低人数">#REF!</definedName>
    <definedName name="転換病床のみ">#REF!</definedName>
    <definedName name="歯科専門">#REF!</definedName>
    <definedName name="精神病床有">#REF!</definedName>
    <definedName name="特定数">#REF!</definedName>
    <definedName name="療養5割超え">#REF!</definedName>
    <definedName name="_xlnm.Print_Area" localSheetId="10">定員!$A$1:$AB$57</definedName>
    <definedName name="_xlnm.Criteria" localSheetId="5">病棟!$A$4:$A$683</definedName>
    <definedName name="_xlnm.Print_Area" localSheetId="12">医!$A$1:$K$118</definedName>
    <definedName name="_xlnm.Print_Titles" localSheetId="12">医!$1:$4</definedName>
    <definedName name="_xlnm.Print_Area" localSheetId="3">医師!$A$1:$T$100</definedName>
    <definedName name="_xlnm.Print_Area" localSheetId="1">基本!$A$1:$Q$27</definedName>
    <definedName name="_xlnm.Print_Area" localSheetId="2">患者数!$A$1:$S$25</definedName>
    <definedName name="_xlnm.Print_Area" localSheetId="14">棟!$A$1:$O$400</definedName>
    <definedName name="_xlnm.Print_Titles" localSheetId="14">棟!$1:$5</definedName>
    <definedName name="_xlnm._FilterDatabase" localSheetId="6" hidden="1">外来!$A$3:$L$3</definedName>
    <definedName name="_xlnm.Criteria" localSheetId="6">#REF!</definedName>
    <definedName name="_xlnm.Print_Area" localSheetId="6">外来!$A$1:$L$183</definedName>
    <definedName name="_xlnm.Print_Area" localSheetId="15">外!$A$1:$N$200</definedName>
    <definedName name="_xlnm.Print_Titles" localSheetId="15">外!$1:$5</definedName>
    <definedName name="_xlnm.Print_Area" localSheetId="16">ｺ!$A$1:$S$200</definedName>
    <definedName name="_xlnm.Print_Titles" localSheetId="16">ｺ!$1:$5</definedName>
    <definedName name="_xlnm.Print_Area" localSheetId="17">ﾀ!$A$1:$I$200</definedName>
    <definedName name="_xlnm.Print_Titles" localSheetId="17">ﾀ!$1:$5</definedName>
    <definedName name="_xlnm.Print_Area" localSheetId="13">歯!$A$1:$K$60</definedName>
    <definedName name="_xlnm.Print_Titles" localSheetId="13">歯!$1:$4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地域保健企画室</author>
  </authors>
  <commentList>
    <comment ref="H4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1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H2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</commentList>
</comments>
</file>

<file path=xl/comments2.xml><?xml version="1.0" encoding="utf-8"?>
<comments xmlns="http://schemas.openxmlformats.org/spreadsheetml/2006/main">
  <authors>
    <author>地域保健企画室</author>
  </authors>
  <commentList>
    <comment ref="G1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2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3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4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5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6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7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8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9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0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19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0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1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2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3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4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5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6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7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  <comment ref="G128" authorId="0">
      <text>
        <r>
          <rPr>
            <sz val="9"/>
            <color indexed="81"/>
            <rFont val="ＭＳ Ｐゴシック"/>
          </rPr>
          <t xml:space="preserve">
准看の免許の場合、発行都道府県名を記入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<sst xmlns="http://schemas.openxmlformats.org/spreadsheetml/2006/main" xmlns:r="http://schemas.openxmlformats.org/officeDocument/2006/relationships" count="209" uniqueCount="209">
  <si>
    <t>歯科衛生士</t>
  </si>
  <si>
    <t>L</t>
  </si>
  <si>
    <t>採　用　年　月　日
（非常勤：主たる勤務先）</t>
  </si>
  <si>
    <t>現員</t>
    <rPh sb="0" eb="2">
      <t>ゲンイン</t>
    </rPh>
    <phoneticPr fontId="2"/>
  </si>
  <si>
    <t>結核病床</t>
    <rPh sb="0" eb="2">
      <t>ケッカク</t>
    </rPh>
    <rPh sb="2" eb="4">
      <t>ビョウショウ</t>
    </rPh>
    <phoneticPr fontId="2"/>
  </si>
  <si>
    <t>氏　　名</t>
  </si>
  <si>
    <t>前年度1年間の日数</t>
    <rPh sb="0" eb="3">
      <t>ゼンネンド</t>
    </rPh>
    <rPh sb="4" eb="6">
      <t>ネンカン</t>
    </rPh>
    <rPh sb="7" eb="9">
      <t>ニッスウ</t>
    </rPh>
    <phoneticPr fontId="2"/>
  </si>
  <si>
    <t>Q</t>
  </si>
  <si>
    <t>医 籍 番 号</t>
  </si>
  <si>
    <t>療養病床</t>
    <rPh sb="0" eb="2">
      <t>リョウヨウ</t>
    </rPh>
    <rPh sb="2" eb="4">
      <t>ビョウショウ</t>
    </rPh>
    <phoneticPr fontId="2"/>
  </si>
  <si>
    <t>登 録 年 月 日
（YYYY/MM/DD)</t>
  </si>
  <si>
    <t>医</t>
    <rPh sb="0" eb="1">
      <t>イ</t>
    </rPh>
    <phoneticPr fontId="2"/>
  </si>
  <si>
    <t>精神病床</t>
    <rPh sb="0" eb="2">
      <t>セイシン</t>
    </rPh>
    <rPh sb="2" eb="4">
      <t>ビョウショウ</t>
    </rPh>
    <phoneticPr fontId="2"/>
  </si>
  <si>
    <t>結核</t>
    <rPh sb="0" eb="2">
      <t>ケッカク</t>
    </rPh>
    <phoneticPr fontId="2"/>
  </si>
  <si>
    <t>計</t>
  </si>
  <si>
    <t>医　師　名　簿</t>
    <rPh sb="0" eb="1">
      <t>イ</t>
    </rPh>
    <rPh sb="2" eb="3">
      <t>シ</t>
    </rPh>
    <rPh sb="4" eb="5">
      <t>メイ</t>
    </rPh>
    <rPh sb="6" eb="7">
      <t>ボ</t>
    </rPh>
    <phoneticPr fontId="2"/>
  </si>
  <si>
    <t>宿直</t>
    <rPh sb="0" eb="2">
      <t>シュクチョク</t>
    </rPh>
    <phoneticPr fontId="2"/>
  </si>
  <si>
    <t>病　棟　職　員　名　簿</t>
    <rPh sb="0" eb="1">
      <t>ヤマイ</t>
    </rPh>
    <rPh sb="2" eb="3">
      <t>ムネ</t>
    </rPh>
    <rPh sb="4" eb="5">
      <t>ショク</t>
    </rPh>
    <rPh sb="6" eb="7">
      <t>イン</t>
    </rPh>
    <rPh sb="8" eb="9">
      <t>メイ</t>
    </rPh>
    <rPh sb="10" eb="11">
      <t>ボ</t>
    </rPh>
    <phoneticPr fontId="2"/>
  </si>
  <si>
    <t>外　来　職　員　名　簿</t>
    <rPh sb="0" eb="1">
      <t>ソト</t>
    </rPh>
    <rPh sb="2" eb="3">
      <t>ライ</t>
    </rPh>
    <rPh sb="4" eb="5">
      <t>ショク</t>
    </rPh>
    <rPh sb="6" eb="7">
      <t>イン</t>
    </rPh>
    <rPh sb="8" eb="9">
      <t>メイ</t>
    </rPh>
    <rPh sb="10" eb="11">
      <t>ボ</t>
    </rPh>
    <phoneticPr fontId="2"/>
  </si>
  <si>
    <t>医　　師　　名　　簿</t>
    <rPh sb="0" eb="4">
      <t>イシ</t>
    </rPh>
    <rPh sb="6" eb="7">
      <t>メイ</t>
    </rPh>
    <rPh sb="9" eb="10">
      <t>ボ</t>
    </rPh>
    <phoneticPr fontId="2"/>
  </si>
  <si>
    <t>薬剤師</t>
    <rPh sb="0" eb="2">
      <t>ヤクザイ</t>
    </rPh>
    <rPh sb="2" eb="3">
      <t>シ</t>
    </rPh>
    <phoneticPr fontId="2"/>
  </si>
  <si>
    <t>言語療法士</t>
    <rPh sb="0" eb="2">
      <t>ゲンゴ</t>
    </rPh>
    <rPh sb="2" eb="5">
      <t>リョウホウシ</t>
    </rPh>
    <phoneticPr fontId="2"/>
  </si>
  <si>
    <t>免許番号</t>
    <rPh sb="0" eb="2">
      <t>メンキョ</t>
    </rPh>
    <rPh sb="2" eb="4">
      <t>バンゴウ</t>
    </rPh>
    <phoneticPr fontId="2"/>
  </si>
  <si>
    <t>勤務状況</t>
    <rPh sb="0" eb="2">
      <t>キンム</t>
    </rPh>
    <rPh sb="2" eb="4">
      <t>ジョウキョウ</t>
    </rPh>
    <phoneticPr fontId="2"/>
  </si>
  <si>
    <t>コ メ デ ィ カ ル ス タ ッ フ 名 簿</t>
    <rPh sb="20" eb="21">
      <t>メイ</t>
    </rPh>
    <rPh sb="22" eb="23">
      <t>ボ</t>
    </rPh>
    <phoneticPr fontId="2"/>
  </si>
  <si>
    <t>登録年月日</t>
  </si>
  <si>
    <t>臨床工学士</t>
    <rPh sb="0" eb="2">
      <t>リンショウ</t>
    </rPh>
    <rPh sb="2" eb="5">
      <t>コウガクシ</t>
    </rPh>
    <phoneticPr fontId="2"/>
  </si>
  <si>
    <t>事務職</t>
    <rPh sb="0" eb="2">
      <t>ジム</t>
    </rPh>
    <rPh sb="2" eb="3">
      <t>ショク</t>
    </rPh>
    <phoneticPr fontId="2"/>
  </si>
  <si>
    <t>新生児数</t>
    <rPh sb="0" eb="1">
      <t>シン</t>
    </rPh>
    <rPh sb="1" eb="2">
      <t>セイ</t>
    </rPh>
    <rPh sb="2" eb="3">
      <t>ジ</t>
    </rPh>
    <rPh sb="3" eb="4">
      <t>スウ</t>
    </rPh>
    <phoneticPr fontId="2"/>
  </si>
  <si>
    <t>そ の 他 の 職 員 名 簿</t>
    <rPh sb="4" eb="5">
      <t>タ</t>
    </rPh>
    <rPh sb="8" eb="9">
      <t>ショク</t>
    </rPh>
    <rPh sb="10" eb="11">
      <t>イン</t>
    </rPh>
    <rPh sb="12" eb="13">
      <t>メイ</t>
    </rPh>
    <rPh sb="14" eb="15">
      <t>ボ</t>
    </rPh>
    <phoneticPr fontId="2"/>
  </si>
  <si>
    <t>薬剤師</t>
    <rPh sb="0" eb="3">
      <t>ヤクザイシ</t>
    </rPh>
    <phoneticPr fontId="2"/>
  </si>
  <si>
    <t>病　棟　名</t>
    <rPh sb="0" eb="1">
      <t>ヤマイ</t>
    </rPh>
    <rPh sb="2" eb="3">
      <t>ムネ</t>
    </rPh>
    <rPh sb="4" eb="5">
      <t>メイ</t>
    </rPh>
    <phoneticPr fontId="2"/>
  </si>
  <si>
    <t>歯科</t>
    <rPh sb="0" eb="2">
      <t>シカ</t>
    </rPh>
    <phoneticPr fontId="2"/>
  </si>
  <si>
    <t>採用</t>
    <rPh sb="0" eb="2">
      <t>サイヨウ</t>
    </rPh>
    <phoneticPr fontId="2"/>
  </si>
  <si>
    <t>外来診療日数</t>
    <rPh sb="0" eb="2">
      <t>ガイライ</t>
    </rPh>
    <rPh sb="2" eb="5">
      <t>シンリョウビ</t>
    </rPh>
    <rPh sb="5" eb="6">
      <t>スウ</t>
    </rPh>
    <phoneticPr fontId="2"/>
  </si>
  <si>
    <t>医師</t>
  </si>
  <si>
    <t>入院</t>
    <rPh sb="0" eb="2">
      <t>ニュウイン</t>
    </rPh>
    <phoneticPr fontId="2"/>
  </si>
  <si>
    <t>外来</t>
    <rPh sb="0" eb="2">
      <t>ガイライ</t>
    </rPh>
    <phoneticPr fontId="2"/>
  </si>
  <si>
    <t>法定
定員</t>
    <rPh sb="0" eb="2">
      <t>ホウテイ</t>
    </rPh>
    <rPh sb="3" eb="5">
      <t>テイイン</t>
    </rPh>
    <phoneticPr fontId="2"/>
  </si>
  <si>
    <t>その他の職員</t>
    <rPh sb="2" eb="3">
      <t>タ</t>
    </rPh>
    <rPh sb="4" eb="6">
      <t>ショクイン</t>
    </rPh>
    <phoneticPr fontId="2"/>
  </si>
  <si>
    <t>+</t>
  </si>
  <si>
    <t>-</t>
  </si>
  <si>
    <t>医師</t>
    <rPh sb="0" eb="2">
      <t>イシ</t>
    </rPh>
    <phoneticPr fontId="2"/>
  </si>
  <si>
    <t>8月</t>
    <rPh sb="1" eb="2">
      <t>ガツ</t>
    </rPh>
    <phoneticPr fontId="2"/>
  </si>
  <si>
    <t>法定定員</t>
    <rPh sb="0" eb="2">
      <t>ホウテイ</t>
    </rPh>
    <rPh sb="2" eb="4">
      <t>テイイン</t>
    </rPh>
    <phoneticPr fontId="2"/>
  </si>
  <si>
    <t>診　療　科　目</t>
    <rPh sb="0" eb="1">
      <t>ミ</t>
    </rPh>
    <rPh sb="2" eb="3">
      <t>リョウ</t>
    </rPh>
    <rPh sb="4" eb="5">
      <t>カ</t>
    </rPh>
    <rPh sb="6" eb="7">
      <t>メ</t>
    </rPh>
    <phoneticPr fontId="2"/>
  </si>
  <si>
    <t>常勤
換算</t>
    <rPh sb="0" eb="2">
      <t>ジョウキン</t>
    </rPh>
    <rPh sb="3" eb="5">
      <t>カンザン</t>
    </rPh>
    <phoneticPr fontId="2"/>
  </si>
  <si>
    <t>その他</t>
    <rPh sb="2" eb="3">
      <t>タ</t>
    </rPh>
    <phoneticPr fontId="2"/>
  </si>
  <si>
    <t>３．薬剤師数算定式</t>
    <rPh sb="2" eb="5">
      <t>ヤクザイシ</t>
    </rPh>
    <rPh sb="5" eb="6">
      <t>スウ</t>
    </rPh>
    <rPh sb="6" eb="8">
      <t>サンテイ</t>
    </rPh>
    <rPh sb="8" eb="9">
      <t>シキ</t>
    </rPh>
    <phoneticPr fontId="2"/>
  </si>
  <si>
    <t>10月</t>
    <rPh sb="2" eb="3">
      <t>ガツ</t>
    </rPh>
    <phoneticPr fontId="2"/>
  </si>
  <si>
    <t>医籍番号</t>
  </si>
  <si>
    <t>調理師</t>
    <rPh sb="0" eb="3">
      <t>チョウリシ</t>
    </rPh>
    <phoneticPr fontId="2"/>
  </si>
  <si>
    <t>4月</t>
    <rPh sb="1" eb="2">
      <t>ガツ</t>
    </rPh>
    <phoneticPr fontId="2"/>
  </si>
  <si>
    <t>１日平均</t>
  </si>
  <si>
    <t>精神</t>
    <rPh sb="0" eb="2">
      <t>セイシン</t>
    </rPh>
    <phoneticPr fontId="2"/>
  </si>
  <si>
    <t>1月</t>
    <rPh sb="1" eb="2">
      <t>ガツ</t>
    </rPh>
    <phoneticPr fontId="2"/>
  </si>
  <si>
    <t>人数</t>
    <rPh sb="0" eb="2">
      <t>ニンズウ</t>
    </rPh>
    <phoneticPr fontId="2"/>
  </si>
  <si>
    <t>区分</t>
  </si>
  <si>
    <t>5月</t>
    <rPh sb="1" eb="2">
      <t>ガツ</t>
    </rPh>
    <phoneticPr fontId="2"/>
  </si>
  <si>
    <t>医療法第18条但し書きの規定に基づく許可の有無</t>
    <rPh sb="0" eb="3">
      <t>イリョウホウ</t>
    </rPh>
    <rPh sb="3" eb="4">
      <t>ダイ</t>
    </rPh>
    <rPh sb="6" eb="7">
      <t>ジョウ</t>
    </rPh>
    <rPh sb="7" eb="8">
      <t>タダ</t>
    </rPh>
    <rPh sb="9" eb="10">
      <t>ガ</t>
    </rPh>
    <rPh sb="12" eb="14">
      <t>キテイ</t>
    </rPh>
    <rPh sb="15" eb="16">
      <t>モト</t>
    </rPh>
    <rPh sb="18" eb="20">
      <t>キョカ</t>
    </rPh>
    <rPh sb="21" eb="23">
      <t>ウム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</si>
  <si>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</si>
  <si>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</si>
  <si>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9月</t>
    <rPh sb="1" eb="2">
      <t>ガツ</t>
    </rPh>
    <phoneticPr fontId="2"/>
  </si>
  <si>
    <t>勤務時間</t>
    <rPh sb="0" eb="2">
      <t>キンム</t>
    </rPh>
    <rPh sb="2" eb="4">
      <t>ジカン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</si>
  <si>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</si>
  <si>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</si>
  <si>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患者数（延人数）</t>
    <rPh sb="0" eb="3">
      <t>カンジャスウ</t>
    </rPh>
    <rPh sb="4" eb="5">
      <t>ノ</t>
    </rPh>
    <rPh sb="5" eb="7">
      <t>ニンズウ</t>
    </rPh>
    <phoneticPr fontId="2"/>
  </si>
  <si>
    <t>日</t>
    <rPh sb="0" eb="1">
      <t>ニチ</t>
    </rPh>
    <phoneticPr fontId="2"/>
  </si>
  <si>
    <t>常勤換算数</t>
    <rPh sb="0" eb="2">
      <t>ジョウキン</t>
    </rPh>
    <rPh sb="2" eb="4">
      <t>カンザン</t>
    </rPh>
    <rPh sb="4" eb="5">
      <t>スウ</t>
    </rPh>
    <phoneticPr fontId="2"/>
  </si>
  <si>
    <t>時間／週</t>
    <rPh sb="0" eb="2">
      <t>ジカン</t>
    </rPh>
    <rPh sb="3" eb="4">
      <t>シュウ</t>
    </rPh>
    <phoneticPr fontId="2"/>
  </si>
  <si>
    <t>日勤</t>
    <rPh sb="0" eb="2">
      <t>ニッキン</t>
    </rPh>
    <phoneticPr fontId="2"/>
  </si>
  <si>
    <t>歯科衛生士</t>
    <rPh sb="0" eb="2">
      <t>シカ</t>
    </rPh>
    <rPh sb="2" eb="5">
      <t>エイセイシ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</si>
  <si>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</si>
  <si>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</si>
  <si>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栄養士</t>
    <rPh sb="0" eb="3">
      <t>エイヨウシ</t>
    </rPh>
    <phoneticPr fontId="2"/>
  </si>
  <si>
    <t>充足率</t>
    <rPh sb="0" eb="2">
      <t>ジュウソク</t>
    </rPh>
    <rPh sb="2" eb="3">
      <t>リツ</t>
    </rPh>
    <phoneticPr fontId="2"/>
  </si>
  <si>
    <t>計</t>
    <rPh sb="0" eb="1">
      <t>ケイ</t>
    </rPh>
    <phoneticPr fontId="2"/>
  </si>
  <si>
    <t>外来患者処方せん数</t>
  </si>
  <si>
    <t>歯科医師</t>
    <rPh sb="0" eb="2">
      <t>シカ</t>
    </rPh>
    <rPh sb="2" eb="4">
      <t>イシ</t>
    </rPh>
    <phoneticPr fontId="2"/>
  </si>
  <si>
    <t>耳／眼/精神</t>
    <rPh sb="0" eb="1">
      <t>ミミ</t>
    </rPh>
    <rPh sb="2" eb="3">
      <t>メ</t>
    </rPh>
    <rPh sb="4" eb="6">
      <t>セイシン</t>
    </rPh>
    <phoneticPr fontId="2"/>
  </si>
  <si>
    <t>管理栄養士</t>
    <rPh sb="0" eb="2">
      <t>カンリ</t>
    </rPh>
    <rPh sb="2" eb="5">
      <t>エイヨウシ</t>
    </rPh>
    <phoneticPr fontId="2"/>
  </si>
  <si>
    <t>常勤／　非常勤</t>
    <rPh sb="0" eb="2">
      <t>ジョウキン</t>
    </rPh>
    <rPh sb="4" eb="7">
      <t>ヒジョウキン</t>
    </rPh>
    <phoneticPr fontId="2"/>
  </si>
  <si>
    <t>採用年月日</t>
    <rPh sb="0" eb="2">
      <t>サイヨウ</t>
    </rPh>
    <rPh sb="2" eb="5">
      <t>ネンガッピ</t>
    </rPh>
    <phoneticPr fontId="2"/>
  </si>
  <si>
    <t>1日平均患者数</t>
  </si>
  <si>
    <t>備考</t>
    <rPh sb="0" eb="2">
      <t>ビコウ</t>
    </rPh>
    <phoneticPr fontId="2"/>
  </si>
  <si>
    <t>放射線技師</t>
  </si>
  <si>
    <t>診療科目</t>
    <rPh sb="0" eb="2">
      <t>シンリョウ</t>
    </rPh>
    <rPh sb="2" eb="4">
      <t>カモク</t>
    </rPh>
    <phoneticPr fontId="2"/>
  </si>
  <si>
    <t>正看</t>
    <rPh sb="0" eb="2">
      <t>セイカン</t>
    </rPh>
    <phoneticPr fontId="2"/>
  </si>
  <si>
    <t>換算</t>
    <rPh sb="0" eb="2">
      <t>カンザン</t>
    </rPh>
    <phoneticPr fontId="2"/>
  </si>
  <si>
    <t>施設名</t>
    <rPh sb="0" eb="2">
      <t>シセツ</t>
    </rPh>
    <rPh sb="2" eb="3">
      <t>メイ</t>
    </rPh>
    <phoneticPr fontId="2"/>
  </si>
  <si>
    <t>氏　名</t>
  </si>
  <si>
    <t>別紙２</t>
    <rPh sb="0" eb="2">
      <t>ベッシ</t>
    </rPh>
    <phoneticPr fontId="2"/>
  </si>
  <si>
    <t>外来患者処方せん数</t>
    <rPh sb="0" eb="2">
      <t>ガイライ</t>
    </rPh>
    <rPh sb="2" eb="4">
      <t>カンジャ</t>
    </rPh>
    <rPh sb="4" eb="6">
      <t>ショホウ</t>
    </rPh>
    <rPh sb="8" eb="9">
      <t>スウ</t>
    </rPh>
    <phoneticPr fontId="2"/>
  </si>
  <si>
    <t>療養病床の比率が50%以上</t>
    <rPh sb="0" eb="2">
      <t>リョウヨウ</t>
    </rPh>
    <rPh sb="2" eb="4">
      <t>ビョウショウ</t>
    </rPh>
    <rPh sb="5" eb="7">
      <t>ヒリツ</t>
    </rPh>
    <rPh sb="11" eb="13">
      <t>イジョウ</t>
    </rPh>
    <phoneticPr fontId="2"/>
  </si>
  <si>
    <t>５．栄養士</t>
    <rPh sb="2" eb="5">
      <t>エイヨウシ</t>
    </rPh>
    <phoneticPr fontId="2"/>
  </si>
  <si>
    <t>助</t>
    <rPh sb="0" eb="1">
      <t>ジョ</t>
    </rPh>
    <phoneticPr fontId="2"/>
  </si>
  <si>
    <t>病床１００床以上の病院について１名</t>
    <rPh sb="0" eb="2">
      <t>ビョウショウ</t>
    </rPh>
    <rPh sb="5" eb="6">
      <t>ショウ</t>
    </rPh>
    <rPh sb="6" eb="8">
      <t>イジョウ</t>
    </rPh>
    <rPh sb="9" eb="11">
      <t>ビョウイン</t>
    </rPh>
    <rPh sb="16" eb="17">
      <t>メイ</t>
    </rPh>
    <phoneticPr fontId="2"/>
  </si>
  <si>
    <t>６．歯科医師</t>
    <rPh sb="2" eb="4">
      <t>シカ</t>
    </rPh>
    <rPh sb="4" eb="6">
      <t>イシ</t>
    </rPh>
    <phoneticPr fontId="2"/>
  </si>
  <si>
    <t>区分</t>
    <rPh sb="0" eb="2">
      <t>クブン</t>
    </rPh>
    <phoneticPr fontId="2"/>
  </si>
  <si>
    <t>医　療　従　事　者　充　足　率</t>
    <rPh sb="0" eb="1">
      <t>イ</t>
    </rPh>
    <rPh sb="2" eb="3">
      <t>リョウ</t>
    </rPh>
    <rPh sb="4" eb="5">
      <t>ジュウ</t>
    </rPh>
    <rPh sb="6" eb="7">
      <t>コト</t>
    </rPh>
    <rPh sb="8" eb="9">
      <t>シャ</t>
    </rPh>
    <rPh sb="10" eb="11">
      <t>ミツル</t>
    </rPh>
    <rPh sb="12" eb="13">
      <t>アシ</t>
    </rPh>
    <rPh sb="14" eb="15">
      <t>リツ</t>
    </rPh>
    <phoneticPr fontId="2"/>
  </si>
  <si>
    <t>診療時間に関するデータ</t>
    <rPh sb="0" eb="2">
      <t>シンリョウ</t>
    </rPh>
    <rPh sb="2" eb="4">
      <t>ジカン</t>
    </rPh>
    <rPh sb="5" eb="6">
      <t>カン</t>
    </rPh>
    <phoneticPr fontId="2"/>
  </si>
  <si>
    <t>２．看護師数算定式</t>
    <rPh sb="4" eb="5">
      <t>シ</t>
    </rPh>
    <phoneticPr fontId="2"/>
  </si>
  <si>
    <t>一般</t>
    <rPh sb="0" eb="2">
      <t>イッパン</t>
    </rPh>
    <phoneticPr fontId="2"/>
  </si>
  <si>
    <t>看護師</t>
    <rPh sb="0" eb="2">
      <t>カンゴ</t>
    </rPh>
    <rPh sb="2" eb="3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</si>
  <si>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</si>
  <si>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助産師</t>
    <rPh sb="0" eb="2">
      <t>ジョサン</t>
    </rPh>
    <rPh sb="2" eb="3">
      <t>シ</t>
    </rPh>
    <phoneticPr fontId="2"/>
  </si>
  <si>
    <t>※</t>
  </si>
  <si>
    <t>１．医師数算定式</t>
  </si>
  <si>
    <t>=</t>
  </si>
  <si>
    <t>P</t>
  </si>
  <si>
    <t>Yは小数点第１位を切り上げ整数とします。</t>
  </si>
  <si>
    <t>－</t>
  </si>
  <si>
    <t>理学療法士</t>
    <rPh sb="0" eb="2">
      <t>リガク</t>
    </rPh>
    <rPh sb="2" eb="5">
      <t>リョウホウシ</t>
    </rPh>
    <phoneticPr fontId="2"/>
  </si>
  <si>
    <t>小数点第２位を切り捨て小数点第１位までとします。</t>
  </si>
  <si>
    <t>作業療法士</t>
    <rPh sb="0" eb="2">
      <t>サギョウ</t>
    </rPh>
    <rPh sb="2" eb="5">
      <t>リョウホウシ</t>
    </rPh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</si>
  <si>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</si>
  <si>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放射線技師</t>
    <rPh sb="0" eb="3">
      <t>ホウシャセン</t>
    </rPh>
    <rPh sb="3" eb="5">
      <t>ギシ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</si>
  <si>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</si>
  <si>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</si>
  <si>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氏　　名</t>
    <rPh sb="0" eb="1">
      <t>シ</t>
    </rPh>
    <rPh sb="3" eb="4">
      <t>メイ</t>
    </rPh>
    <phoneticPr fontId="2"/>
  </si>
  <si>
    <t>別紙１</t>
    <rPh sb="0" eb="2">
      <t>ベッシ</t>
    </rPh>
    <phoneticPr fontId="2"/>
  </si>
  <si>
    <t>准看</t>
    <rPh sb="0" eb="1">
      <t>ジュン</t>
    </rPh>
    <rPh sb="1" eb="2">
      <t>ミ</t>
    </rPh>
    <phoneticPr fontId="2"/>
  </si>
  <si>
    <t>正</t>
    <rPh sb="0" eb="1">
      <t>セイ</t>
    </rPh>
    <phoneticPr fontId="2"/>
  </si>
  <si>
    <t>介</t>
    <rPh sb="0" eb="1">
      <t>スケ</t>
    </rPh>
    <phoneticPr fontId="2"/>
  </si>
  <si>
    <t>助産師（再掲）</t>
    <rPh sb="0" eb="2">
      <t>ジョサン</t>
    </rPh>
    <rPh sb="2" eb="3">
      <t>シ</t>
    </rPh>
    <rPh sb="4" eb="5">
      <t>サイ</t>
    </rPh>
    <rPh sb="5" eb="6">
      <t>ケイ</t>
    </rPh>
    <phoneticPr fontId="2"/>
  </si>
  <si>
    <t>Y</t>
  </si>
  <si>
    <t>各割り算の結果、端数が出る場合、小数点第2位を切り捨て、小数点第一位までとする。</t>
    <rPh sb="0" eb="1">
      <t>カク</t>
    </rPh>
    <rPh sb="1" eb="2">
      <t>ワ</t>
    </rPh>
    <rPh sb="3" eb="4">
      <t>ザン</t>
    </rPh>
    <rPh sb="5" eb="7">
      <t>ケッカ</t>
    </rPh>
    <rPh sb="8" eb="10">
      <t>ハスウ</t>
    </rPh>
    <rPh sb="11" eb="12">
      <t>デ</t>
    </rPh>
    <rPh sb="13" eb="15">
      <t>バアイ</t>
    </rPh>
    <rPh sb="16" eb="19">
      <t>ショウスウテン</t>
    </rPh>
    <rPh sb="19" eb="20">
      <t>ダイ</t>
    </rPh>
    <rPh sb="21" eb="22">
      <t>イ</t>
    </rPh>
    <rPh sb="23" eb="24">
      <t>キ</t>
    </rPh>
    <rPh sb="25" eb="26">
      <t>ス</t>
    </rPh>
    <rPh sb="28" eb="31">
      <t>ショウスウテン</t>
    </rPh>
    <rPh sb="31" eb="32">
      <t>ダイ</t>
    </rPh>
    <rPh sb="32" eb="34">
      <t>イチイ</t>
    </rPh>
    <phoneticPr fontId="2"/>
  </si>
  <si>
    <r>
      <t>合計</t>
    </r>
    <r>
      <rPr>
        <sz val="6"/>
        <color auto="1"/>
        <rFont val="ＭＳ ゴシック"/>
      </rPr>
      <t>（補正）</t>
    </r>
    <rPh sb="0" eb="2">
      <t>ゴウケイ</t>
    </rPh>
    <rPh sb="3" eb="5">
      <t>ホセイ</t>
    </rPh>
    <phoneticPr fontId="2"/>
  </si>
  <si>
    <t>入院・外来患者数に関する資料</t>
    <rPh sb="0" eb="2">
      <t>ニュウイン</t>
    </rPh>
    <rPh sb="3" eb="5">
      <t>ガイライ</t>
    </rPh>
    <rPh sb="5" eb="8">
      <t>カンジャスウ</t>
    </rPh>
    <rPh sb="9" eb="10">
      <t>カン</t>
    </rPh>
    <rPh sb="12" eb="14">
      <t>シリョウ</t>
    </rPh>
    <phoneticPr fontId="2"/>
  </si>
  <si>
    <t>基本情報</t>
    <rPh sb="0" eb="2">
      <t>キホン</t>
    </rPh>
    <rPh sb="2" eb="4">
      <t>ジョウホウ</t>
    </rPh>
    <phoneticPr fontId="2"/>
  </si>
  <si>
    <t>正看</t>
    <rPh sb="0" eb="1">
      <t>セイ</t>
    </rPh>
    <rPh sb="1" eb="2">
      <t>ミ</t>
    </rPh>
    <phoneticPr fontId="2"/>
  </si>
  <si>
    <t>病棟情報</t>
    <rPh sb="0" eb="2">
      <t>ビョウトウ</t>
    </rPh>
    <rPh sb="2" eb="4">
      <t>ジョウホウ</t>
    </rPh>
    <phoneticPr fontId="2"/>
  </si>
  <si>
    <t>病棟名</t>
    <rPh sb="0" eb="2">
      <t>ビョウトウ</t>
    </rPh>
    <rPh sb="2" eb="3">
      <t>メイ</t>
    </rPh>
    <phoneticPr fontId="2"/>
  </si>
  <si>
    <t>感染</t>
    <rPh sb="0" eb="2">
      <t>カンセン</t>
    </rPh>
    <phoneticPr fontId="2"/>
  </si>
  <si>
    <t>病床数</t>
    <rPh sb="0" eb="3">
      <t>ビョウショウスウ</t>
    </rPh>
    <phoneticPr fontId="2"/>
  </si>
  <si>
    <t>G</t>
  </si>
  <si>
    <t>内容</t>
    <rPh sb="0" eb="2">
      <t>ナイヨウ</t>
    </rPh>
    <phoneticPr fontId="2"/>
  </si>
  <si>
    <t>時間／週</t>
  </si>
  <si>
    <t>月</t>
  </si>
  <si>
    <t>火</t>
  </si>
  <si>
    <t>水</t>
  </si>
  <si>
    <t>木</t>
  </si>
  <si>
    <t>補助</t>
    <rPh sb="0" eb="2">
      <t>ホジョ</t>
    </rPh>
    <phoneticPr fontId="2"/>
  </si>
  <si>
    <t>金</t>
  </si>
  <si>
    <t>土</t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</si>
  <si>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2"/>
  </si>
  <si>
    <t>日　　　勤</t>
    <rPh sb="0" eb="1">
      <t>ヒ</t>
    </rPh>
    <rPh sb="4" eb="5">
      <t>ツトム</t>
    </rPh>
    <phoneticPr fontId="2"/>
  </si>
  <si>
    <t>保健師</t>
    <rPh sb="0" eb="2">
      <t>ホケン</t>
    </rPh>
    <rPh sb="2" eb="3">
      <t>シ</t>
    </rPh>
    <phoneticPr fontId="2"/>
  </si>
  <si>
    <t>宿　　当　　直</t>
    <rPh sb="0" eb="1">
      <t>ヤド</t>
    </rPh>
    <rPh sb="3" eb="4">
      <t>トウ</t>
    </rPh>
    <rPh sb="6" eb="7">
      <t>チョク</t>
    </rPh>
    <phoneticPr fontId="2"/>
  </si>
  <si>
    <t>一般病床</t>
    <rPh sb="0" eb="2">
      <t>イッパン</t>
    </rPh>
    <rPh sb="2" eb="4">
      <t>ビョウショウ</t>
    </rPh>
    <phoneticPr fontId="2"/>
  </si>
  <si>
    <t>備　　　　　考</t>
    <rPh sb="0" eb="1">
      <t>ソナエ</t>
    </rPh>
    <rPh sb="6" eb="7">
      <t>コウ</t>
    </rPh>
    <phoneticPr fontId="2"/>
  </si>
  <si>
    <t>1週間の平均勤務時間</t>
    <rPh sb="1" eb="3">
      <t>シュウカン</t>
    </rPh>
    <rPh sb="4" eb="6">
      <t>ヘイキン</t>
    </rPh>
    <rPh sb="6" eb="8">
      <t>キンム</t>
    </rPh>
    <rPh sb="8" eb="10">
      <t>ジカン</t>
    </rPh>
    <phoneticPr fontId="2"/>
  </si>
  <si>
    <t>療　　養</t>
    <rPh sb="0" eb="1">
      <t>リョウ</t>
    </rPh>
    <rPh sb="3" eb="4">
      <t>オサム</t>
    </rPh>
    <phoneticPr fontId="2"/>
  </si>
  <si>
    <t>施 設 住 所</t>
    <rPh sb="0" eb="1">
      <t>シ</t>
    </rPh>
    <rPh sb="2" eb="3">
      <t>セツ</t>
    </rPh>
    <rPh sb="4" eb="5">
      <t>ジュウ</t>
    </rPh>
    <rPh sb="6" eb="7">
      <t>ショ</t>
    </rPh>
    <phoneticPr fontId="2"/>
  </si>
  <si>
    <t>施  設  名</t>
    <rPh sb="0" eb="1">
      <t>シ</t>
    </rPh>
    <rPh sb="3" eb="4">
      <t>セツ</t>
    </rPh>
    <rPh sb="6" eb="7">
      <t>メイ</t>
    </rPh>
    <phoneticPr fontId="2"/>
  </si>
  <si>
    <t>記　入　日</t>
    <rPh sb="0" eb="1">
      <t>キ</t>
    </rPh>
    <rPh sb="2" eb="3">
      <t>イリ</t>
    </rPh>
    <rPh sb="4" eb="5">
      <t>ビ</t>
    </rPh>
    <phoneticPr fontId="2"/>
  </si>
  <si>
    <t>記　入　者</t>
    <rPh sb="0" eb="1">
      <t>キ</t>
    </rPh>
    <rPh sb="2" eb="3">
      <t>イリ</t>
    </rPh>
    <rPh sb="4" eb="5">
      <t>シャ</t>
    </rPh>
    <phoneticPr fontId="2"/>
  </si>
  <si>
    <t>就業規則に定める勤務時間</t>
  </si>
  <si>
    <t>常勤の基準となる勤務時間</t>
    <rPh sb="8" eb="10">
      <t>キンム</t>
    </rPh>
    <rPh sb="10" eb="12">
      <t>ジカン</t>
    </rPh>
    <phoneticPr fontId="2"/>
  </si>
  <si>
    <t>病　　　棟</t>
    <rPh sb="0" eb="1">
      <t>ヤマイ</t>
    </rPh>
    <rPh sb="4" eb="5">
      <t>ムネ</t>
    </rPh>
    <phoneticPr fontId="2"/>
  </si>
  <si>
    <t>免　許　番　号</t>
    <rPh sb="0" eb="1">
      <t>メン</t>
    </rPh>
    <rPh sb="2" eb="3">
      <t>モト</t>
    </rPh>
    <rPh sb="4" eb="5">
      <t>バン</t>
    </rPh>
    <rPh sb="6" eb="7">
      <t>ゴウ</t>
    </rPh>
    <phoneticPr fontId="2"/>
  </si>
  <si>
    <t>採 用 年 月 日
（YYYY/MM/DD)</t>
    <rPh sb="0" eb="1">
      <t>サイ</t>
    </rPh>
    <rPh sb="2" eb="3">
      <t>ヨウ</t>
    </rPh>
    <rPh sb="4" eb="5">
      <t>トシ</t>
    </rPh>
    <rPh sb="6" eb="7">
      <t>ツキ</t>
    </rPh>
    <rPh sb="8" eb="9">
      <t>ヒ</t>
    </rPh>
    <phoneticPr fontId="2"/>
  </si>
  <si>
    <t>備      考</t>
    <rPh sb="0" eb="1">
      <t>ソナエ</t>
    </rPh>
    <rPh sb="7" eb="8">
      <t>コウ</t>
    </rPh>
    <phoneticPr fontId="2"/>
  </si>
  <si>
    <t>病　　棟　　職　　員　　名　　簿</t>
    <rPh sb="0" eb="1">
      <t>ヤマイ</t>
    </rPh>
    <rPh sb="3" eb="4">
      <t>ムネ</t>
    </rPh>
    <rPh sb="6" eb="7">
      <t>ショク</t>
    </rPh>
    <rPh sb="9" eb="10">
      <t>イン</t>
    </rPh>
    <rPh sb="12" eb="13">
      <t>メイ</t>
    </rPh>
    <rPh sb="15" eb="16">
      <t>ボ</t>
    </rPh>
    <phoneticPr fontId="2"/>
  </si>
  <si>
    <t>歯　科　医　師　名　簿</t>
    <rPh sb="0" eb="1">
      <t>ハ</t>
    </rPh>
    <rPh sb="2" eb="3">
      <t>カ</t>
    </rPh>
    <rPh sb="4" eb="5">
      <t>イ</t>
    </rPh>
    <rPh sb="6" eb="7">
      <t>シ</t>
    </rPh>
    <rPh sb="8" eb="9">
      <t>メイ</t>
    </rPh>
    <rPh sb="10" eb="11">
      <t>ボ</t>
    </rPh>
    <phoneticPr fontId="2"/>
  </si>
  <si>
    <t>職種</t>
    <rPh sb="0" eb="2">
      <t>ショクシュ</t>
    </rPh>
    <phoneticPr fontId="2"/>
  </si>
  <si>
    <t>職種・勤務</t>
    <rPh sb="0" eb="2">
      <t>ショクシュ</t>
    </rPh>
    <rPh sb="3" eb="5">
      <t>キンム</t>
    </rPh>
    <phoneticPr fontId="2"/>
  </si>
  <si>
    <t>メイン画面</t>
    <rPh sb="3" eb="5">
      <t>ガメン</t>
    </rPh>
    <phoneticPr fontId="2"/>
  </si>
  <si>
    <t>助産師</t>
  </si>
  <si>
    <t>外　　来　　職　　員　　名　　簿</t>
    <rPh sb="0" eb="1">
      <t>ソト</t>
    </rPh>
    <rPh sb="3" eb="4">
      <t>ライ</t>
    </rPh>
    <rPh sb="6" eb="7">
      <t>ショク</t>
    </rPh>
    <rPh sb="9" eb="10">
      <t>イン</t>
    </rPh>
    <rPh sb="12" eb="13">
      <t>メイ</t>
    </rPh>
    <rPh sb="15" eb="16">
      <t>ボ</t>
    </rPh>
    <phoneticPr fontId="2"/>
  </si>
  <si>
    <t>コメディカル</t>
  </si>
  <si>
    <t>有</t>
    <rPh sb="0" eb="1">
      <t>アリ</t>
    </rPh>
    <phoneticPr fontId="2"/>
  </si>
  <si>
    <t>看護補助者</t>
    <rPh sb="0" eb="2">
      <t>カンゴ</t>
    </rPh>
    <rPh sb="2" eb="5">
      <t>ホジョシャ</t>
    </rPh>
    <phoneticPr fontId="2"/>
  </si>
  <si>
    <t>別紙３</t>
    <rPh sb="0" eb="2">
      <t>ベッシ</t>
    </rPh>
    <phoneticPr fontId="2"/>
  </si>
  <si>
    <t>４．看護補助者</t>
    <rPh sb="2" eb="4">
      <t>カンゴ</t>
    </rPh>
    <rPh sb="4" eb="7">
      <t>ホジョシャ</t>
    </rPh>
    <phoneticPr fontId="2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</si>
  <si>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2"/>
  </si>
  <si>
    <t>新生児数</t>
  </si>
  <si>
    <t>I</t>
  </si>
  <si>
    <t>J</t>
  </si>
  <si>
    <t>K</t>
  </si>
  <si>
    <t>C'</t>
  </si>
  <si>
    <t>M</t>
  </si>
  <si>
    <t>一　般</t>
    <rPh sb="0" eb="1">
      <t>イチ</t>
    </rPh>
    <rPh sb="2" eb="3">
      <t>パン</t>
    </rPh>
    <phoneticPr fontId="2"/>
  </si>
  <si>
    <t>精　　神</t>
    <rPh sb="0" eb="1">
      <t>セイ</t>
    </rPh>
    <rPh sb="3" eb="4">
      <t>カミ</t>
    </rPh>
    <phoneticPr fontId="2"/>
  </si>
  <si>
    <t>結　　核</t>
    <rPh sb="0" eb="1">
      <t>ムスブ</t>
    </rPh>
    <rPh sb="3" eb="4">
      <t>カク</t>
    </rPh>
    <phoneticPr fontId="2"/>
  </si>
  <si>
    <t>感 染 症</t>
    <rPh sb="0" eb="1">
      <t>カン</t>
    </rPh>
    <rPh sb="2" eb="3">
      <t>ソメ</t>
    </rPh>
    <rPh sb="4" eb="5">
      <t>ショウ</t>
    </rPh>
    <phoneticPr fontId="2"/>
  </si>
  <si>
    <t>C</t>
  </si>
  <si>
    <t>D</t>
  </si>
  <si>
    <t>H</t>
  </si>
  <si>
    <t>Ｓ</t>
  </si>
  <si>
    <t>感染症</t>
    <rPh sb="0" eb="2">
      <t>カンセン</t>
    </rPh>
    <rPh sb="2" eb="3">
      <t>ショウ</t>
    </rPh>
    <phoneticPr fontId="2"/>
  </si>
  <si>
    <t>A</t>
  </si>
  <si>
    <t>医療従事者　法定定員</t>
    <rPh sb="0" eb="2">
      <t>イリョウ</t>
    </rPh>
    <rPh sb="2" eb="4">
      <t>ジュウジ</t>
    </rPh>
    <rPh sb="4" eb="5">
      <t>シャ</t>
    </rPh>
    <rPh sb="6" eb="8">
      <t>ホウテイ</t>
    </rPh>
    <rPh sb="8" eb="10">
      <t>テイイン</t>
    </rPh>
    <phoneticPr fontId="46"/>
  </si>
  <si>
    <t>= P</t>
  </si>
  <si>
    <t>S</t>
  </si>
  <si>
    <t>療養・精神以外の入院患者</t>
    <rPh sb="0" eb="2">
      <t>リョウヨウ</t>
    </rPh>
    <rPh sb="3" eb="5">
      <t>セイシン</t>
    </rPh>
    <rPh sb="5" eb="7">
      <t>イガイ</t>
    </rPh>
    <rPh sb="8" eb="10">
      <t>ニュウイン</t>
    </rPh>
    <rPh sb="10" eb="12">
      <t>カンジャ</t>
    </rPh>
    <phoneticPr fontId="2"/>
  </si>
  <si>
    <t>P（入院患者）、Q（外来患者）  は、それぞれに小数点第１位を切り上げ整数とします。</t>
    <rPh sb="2" eb="4">
      <t>ニュウイン</t>
    </rPh>
    <rPh sb="4" eb="6">
      <t>カンジャ</t>
    </rPh>
    <rPh sb="10" eb="12">
      <t>ガイライ</t>
    </rPh>
    <rPh sb="12" eb="14">
      <t>カンジャ</t>
    </rPh>
    <phoneticPr fontId="2"/>
  </si>
  <si>
    <t>歯　　科　　医　　師　　名　　簿</t>
    <rPh sb="0" eb="1">
      <t>ハ</t>
    </rPh>
    <rPh sb="3" eb="4">
      <t>カ</t>
    </rPh>
    <rPh sb="6" eb="10">
      <t>イシ</t>
    </rPh>
    <rPh sb="12" eb="13">
      <t>メイ</t>
    </rPh>
    <rPh sb="15" eb="16">
      <t>ボ</t>
    </rPh>
    <phoneticPr fontId="2"/>
  </si>
  <si>
    <t>臨床工学士</t>
  </si>
  <si>
    <t>言語療法士</t>
  </si>
  <si>
    <t>Ｂ</t>
  </si>
  <si>
    <t>入院合計</t>
    <rPh sb="0" eb="2">
      <t>ニュウイン</t>
    </rPh>
    <rPh sb="2" eb="4">
      <t>ゴウケイ</t>
    </rPh>
    <phoneticPr fontId="2"/>
  </si>
  <si>
    <t>耳/眼/精神</t>
    <rPh sb="0" eb="1">
      <t>ミミ</t>
    </rPh>
    <rPh sb="2" eb="3">
      <t>メ</t>
    </rPh>
    <rPh sb="4" eb="6">
      <t>セイシン</t>
    </rPh>
    <phoneticPr fontId="2"/>
  </si>
  <si>
    <r>
      <rPr>
        <sz val="12"/>
        <color auto="1"/>
        <rFont val="ＭＳ Ｐゴシック"/>
      </rPr>
      <t>*</t>
    </r>
    <r>
      <rPr>
        <sz val="9"/>
        <color auto="1"/>
        <rFont val="ＭＳ Ｐゴシック"/>
      </rPr>
      <t>外来患者についての病院の実情に応じて必要と認められる数</t>
    </r>
    <rPh sb="1" eb="3">
      <t>ガイライ</t>
    </rPh>
    <rPh sb="3" eb="5">
      <t>カンジャ</t>
    </rPh>
    <rPh sb="10" eb="11">
      <t>ビョウ</t>
    </rPh>
    <rPh sb="11" eb="12">
      <t>イン</t>
    </rPh>
    <rPh sb="13" eb="15">
      <t>ジツジョウ</t>
    </rPh>
    <rPh sb="16" eb="17">
      <t>オウ</t>
    </rPh>
    <rPh sb="19" eb="21">
      <t>ヒツヨウ</t>
    </rPh>
    <rPh sb="22" eb="23">
      <t>ミト</t>
    </rPh>
    <rPh sb="27" eb="28">
      <t>カズ</t>
    </rPh>
    <phoneticPr fontId="2"/>
  </si>
  <si>
    <t>外来合計</t>
    <rPh sb="0" eb="2">
      <t>ガイライ</t>
    </rPh>
    <rPh sb="2" eb="4">
      <t>ゴウケイ</t>
    </rPh>
    <phoneticPr fontId="2"/>
  </si>
  <si>
    <t>B</t>
  </si>
  <si>
    <t>耳／眼／精神</t>
    <rPh sb="0" eb="1">
      <t>ミミ</t>
    </rPh>
    <rPh sb="2" eb="3">
      <t>メ</t>
    </rPh>
    <rPh sb="4" eb="6">
      <t>セイシン</t>
    </rPh>
    <phoneticPr fontId="2"/>
  </si>
  <si>
    <t>　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</si>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</sst>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3">
    <numFmt numFmtId="176" formatCode="0_ "/>
    <numFmt numFmtId="177" formatCode="0.0_ "/>
    <numFmt numFmtId="178" formatCode="0.0_ ;[Red]\-0.0\ "/>
    <numFmt numFmtId="179" formatCode="[$-411]ggge&quot;年&quot;m&quot;月&quot;d&quot;日&quot;;@"/>
    <numFmt numFmtId="180" formatCode="0.00;[Red]0.00"/>
    <numFmt numFmtId="181" formatCode="0.00_ "/>
    <numFmt numFmtId="182" formatCode="0.0%"/>
    <numFmt numFmtId="183" formatCode="0.0000_ "/>
    <numFmt numFmtId="184" formatCode="0.00000_ "/>
    <numFmt numFmtId="185" formatCode="0_);[Red]\(0\)"/>
    <numFmt numFmtId="186" formatCode="0.00_);[Red]\(0.00\)"/>
    <numFmt numFmtId="187" formatCode="0.0"/>
    <numFmt numFmtId="188" formatCode="[$-411]ge\.m\.d;@"/>
  </numFmts>
  <fonts count="4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1"/>
      <color indexed="9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ゴシック"/>
      <family val="3"/>
    </font>
    <font>
      <sz val="11"/>
      <color indexed="10"/>
      <name val="ＭＳ 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20"/>
      <color auto="1"/>
      <name val="ＭＳ 明朝"/>
      <family val="1"/>
    </font>
    <font>
      <sz val="8"/>
      <color auto="1"/>
      <name val="ＭＳ ゴシック"/>
      <family val="3"/>
    </font>
    <font>
      <sz val="14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Gulim"/>
      <family val="2"/>
    </font>
    <font>
      <sz val="10"/>
      <color auto="1"/>
      <name val="Gulim"/>
      <family val="2"/>
    </font>
    <font>
      <sz val="9"/>
      <color auto="1"/>
      <name val="ＭＳ Ｐゴシック"/>
      <family val="3"/>
    </font>
    <font>
      <b/>
      <sz val="8"/>
      <color auto="1"/>
      <name val="Gulim"/>
      <family val="2"/>
    </font>
    <font>
      <sz val="6"/>
      <color auto="1"/>
      <name val="Gulim"/>
      <family val="2"/>
    </font>
    <font>
      <b/>
      <sz val="9"/>
      <color auto="1"/>
      <name val="ＭＳ ゴシック"/>
      <family val="3"/>
    </font>
    <font>
      <sz val="8"/>
      <color indexed="9"/>
      <name val="ＭＳ ゴシック"/>
      <family val="3"/>
    </font>
    <font>
      <b/>
      <sz val="10"/>
      <color auto="1"/>
      <name val="ＭＳ ゴシック"/>
      <family val="3"/>
    </font>
    <font>
      <sz val="11"/>
      <color theme="0"/>
      <name val="ＭＳ ゴシック"/>
      <family val="3"/>
    </font>
    <font>
      <sz val="7"/>
      <color auto="1"/>
      <name val="ＭＳ ゴシック"/>
      <family val="3"/>
    </font>
    <font>
      <sz val="9"/>
      <color theme="0"/>
      <name val="ＭＳ ゴシック"/>
      <family val="3"/>
    </font>
    <font>
      <sz val="10"/>
      <color theme="0"/>
      <name val="ＭＳ ゴシック"/>
      <family val="3"/>
    </font>
    <font>
      <sz val="8"/>
      <color theme="0"/>
      <name val="ＭＳ ゴシック"/>
      <family val="3"/>
    </font>
    <font>
      <sz val="9"/>
      <color indexed="9"/>
      <name val="ＭＳ ゴシック"/>
      <family val="3"/>
    </font>
    <font>
      <sz val="11"/>
      <color theme="1"/>
      <name val="ＭＳ ゴシック"/>
      <family val="3"/>
    </font>
    <font>
      <sz val="11"/>
      <color theme="0" tint="-0.35"/>
      <name val="ＭＳ ゴシック"/>
      <family val="3"/>
    </font>
    <font>
      <sz val="8"/>
      <color theme="0" tint="-0.35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6"/>
      <color theme="1"/>
      <name val="ＭＳ ゴシック"/>
      <family val="3"/>
    </font>
    <font>
      <sz val="6"/>
      <color theme="1"/>
      <name val="ＭＳ Ｐゴシック"/>
      <family val="3"/>
    </font>
    <font>
      <sz val="8"/>
      <color theme="1"/>
      <name val="ＭＳ ゴシック"/>
      <family val="3"/>
    </font>
    <font>
      <sz val="7"/>
      <color theme="1"/>
      <name val="ＭＳ ゴシック"/>
      <family val="3"/>
    </font>
    <font>
      <sz val="6"/>
      <color theme="0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57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vertic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176" fontId="3" fillId="0" borderId="22" xfId="0" applyNumberFormat="1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4" xfId="0" applyFont="1" applyBorder="1">
      <alignment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19" xfId="0" applyFont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7" fillId="3" borderId="43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 applyProtection="1">
      <alignment horizontal="center" vertical="center" wrapText="1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7" fillId="3" borderId="48" xfId="0" applyFont="1" applyFill="1" applyBorder="1" applyAlignment="1" applyProtection="1">
      <alignment horizontal="center" vertical="center" wrapText="1"/>
    </xf>
    <xf numFmtId="0" fontId="7" fillId="3" borderId="47" xfId="0" applyFont="1" applyFill="1" applyBorder="1" applyAlignment="1" applyProtection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Protection="1">
      <alignment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3" borderId="5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5" fillId="3" borderId="56" xfId="0" applyFont="1" applyFill="1" applyBorder="1" applyAlignment="1" applyProtection="1">
      <alignment horizontal="center" vertical="center"/>
    </xf>
    <xf numFmtId="0" fontId="5" fillId="3" borderId="57" xfId="0" applyFont="1" applyFill="1" applyBorder="1" applyAlignment="1" applyProtection="1">
      <alignment horizontal="center" vertical="center" textRotation="255"/>
    </xf>
    <xf numFmtId="0" fontId="5" fillId="3" borderId="58" xfId="0" applyFont="1" applyFill="1" applyBorder="1" applyAlignment="1" applyProtection="1">
      <alignment horizontal="center" vertical="center" textRotation="255"/>
    </xf>
    <xf numFmtId="0" fontId="5" fillId="3" borderId="2" xfId="0" applyFont="1" applyFill="1" applyBorder="1" applyAlignment="1" applyProtection="1">
      <alignment horizontal="center" vertical="center" textRotation="255"/>
    </xf>
    <xf numFmtId="0" fontId="5" fillId="3" borderId="55" xfId="0" applyFont="1" applyFill="1" applyBorder="1" applyAlignment="1" applyProtection="1">
      <alignment horizontal="center" vertical="center" wrapText="1"/>
    </xf>
    <xf numFmtId="0" fontId="5" fillId="3" borderId="56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 applyProtection="1">
      <alignment horizontal="center" vertical="center"/>
    </xf>
    <xf numFmtId="0" fontId="5" fillId="3" borderId="60" xfId="0" applyFont="1" applyFill="1" applyBorder="1" applyAlignment="1" applyProtection="1">
      <alignment horizontal="center" vertical="center" textRotation="255"/>
    </xf>
    <xf numFmtId="0" fontId="5" fillId="3" borderId="61" xfId="0" applyFont="1" applyFill="1" applyBorder="1" applyAlignment="1" applyProtection="1">
      <alignment horizontal="center" vertical="center" textRotation="255"/>
    </xf>
    <xf numFmtId="0" fontId="5" fillId="3" borderId="35" xfId="0" applyFont="1" applyFill="1" applyBorder="1" applyAlignment="1" applyProtection="1">
      <alignment horizontal="center" vertical="center" textRotation="255"/>
    </xf>
    <xf numFmtId="0" fontId="5" fillId="3" borderId="48" xfId="0" applyFont="1" applyFill="1" applyBorder="1" applyAlignment="1" applyProtection="1">
      <alignment horizontal="center" vertical="center" textRotation="255"/>
    </xf>
    <xf numFmtId="0" fontId="5" fillId="3" borderId="62" xfId="0" applyFont="1" applyFill="1" applyBorder="1" applyAlignment="1" applyProtection="1">
      <alignment horizontal="center" vertical="center" textRotation="255"/>
    </xf>
    <xf numFmtId="0" fontId="5" fillId="3" borderId="8" xfId="0" applyFont="1" applyFill="1" applyBorder="1" applyAlignment="1" applyProtection="1">
      <alignment horizontal="center" vertical="center" textRotation="255"/>
    </xf>
    <xf numFmtId="0" fontId="5" fillId="3" borderId="63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64" xfId="0" applyFont="1" applyFill="1" applyBorder="1" applyAlignment="1" applyProtection="1">
      <alignment horizontal="center" vertical="center" wrapText="1"/>
    </xf>
    <xf numFmtId="0" fontId="5" fillId="3" borderId="65" xfId="0" applyFont="1" applyFill="1" applyBorder="1" applyAlignment="1" applyProtection="1">
      <alignment horizontal="center" vertical="center" wrapText="1"/>
    </xf>
    <xf numFmtId="0" fontId="5" fillId="3" borderId="66" xfId="0" applyFont="1" applyFill="1" applyBorder="1" applyAlignment="1" applyProtection="1">
      <alignment horizontal="center" vertical="center"/>
    </xf>
    <xf numFmtId="0" fontId="5" fillId="3" borderId="6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7" fillId="3" borderId="38" xfId="0" applyFont="1" applyFill="1" applyBorder="1" applyAlignment="1" applyProtection="1">
      <alignment horizontal="center" vertical="center" wrapText="1"/>
    </xf>
    <xf numFmtId="0" fontId="5" fillId="3" borderId="68" xfId="0" applyFont="1" applyFill="1" applyBorder="1" applyAlignment="1" applyProtection="1">
      <alignment horizontal="center" vertical="center" wrapText="1"/>
    </xf>
    <xf numFmtId="0" fontId="5" fillId="3" borderId="69" xfId="0" applyFont="1" applyFill="1" applyBorder="1" applyAlignment="1" applyProtection="1">
      <alignment horizontal="center" vertical="center" shrinkToFi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53" xfId="0" applyFont="1" applyFill="1" applyBorder="1" applyAlignment="1" applyProtection="1">
      <alignment horizontal="center" vertical="center" wrapText="1"/>
    </xf>
    <xf numFmtId="0" fontId="5" fillId="3" borderId="54" xfId="0" applyFont="1" applyFill="1" applyBorder="1" applyAlignment="1" applyProtection="1">
      <alignment horizontal="center" vertical="center" wrapText="1"/>
    </xf>
    <xf numFmtId="0" fontId="5" fillId="3" borderId="64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0" borderId="13" xfId="0" applyFont="1" applyFill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/>
    </xf>
    <xf numFmtId="0" fontId="5" fillId="0" borderId="15" xfId="0" applyFont="1" applyFill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33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70" xfId="0" applyFont="1" applyFill="1" applyBorder="1" applyAlignment="1" applyProtection="1">
      <alignment horizontal="center" vertical="center"/>
    </xf>
    <xf numFmtId="0" fontId="5" fillId="3" borderId="71" xfId="0" applyFont="1" applyFill="1" applyBorder="1" applyAlignment="1" applyProtection="1">
      <alignment horizontal="center" vertical="center"/>
    </xf>
    <xf numFmtId="0" fontId="5" fillId="0" borderId="72" xfId="0" applyFont="1" applyFill="1" applyBorder="1" applyProtection="1">
      <alignment vertical="center"/>
      <protection locked="0"/>
    </xf>
    <xf numFmtId="0" fontId="5" fillId="0" borderId="73" xfId="0" applyFont="1" applyBorder="1" applyProtection="1">
      <alignment vertical="center"/>
      <protection locked="0"/>
    </xf>
    <xf numFmtId="0" fontId="5" fillId="0" borderId="73" xfId="0" applyFont="1" applyFill="1" applyBorder="1" applyAlignment="1" applyProtection="1">
      <alignment vertical="center" wrapText="1"/>
      <protection locked="0"/>
    </xf>
    <xf numFmtId="0" fontId="5" fillId="0" borderId="71" xfId="0" applyFont="1" applyBorder="1" applyProtection="1">
      <alignment vertical="center"/>
      <protection locked="0"/>
    </xf>
    <xf numFmtId="0" fontId="5" fillId="0" borderId="64" xfId="0" applyFont="1" applyFill="1" applyBorder="1" applyProtection="1">
      <alignment vertical="center"/>
    </xf>
    <xf numFmtId="0" fontId="5" fillId="0" borderId="32" xfId="0" applyFont="1" applyFill="1" applyBorder="1" applyProtection="1">
      <alignment vertical="center"/>
    </xf>
    <xf numFmtId="0" fontId="5" fillId="0" borderId="32" xfId="0" applyFont="1" applyFill="1" applyBorder="1" applyAlignment="1" applyProtection="1">
      <alignment vertical="center" wrapText="1"/>
    </xf>
    <xf numFmtId="0" fontId="5" fillId="0" borderId="65" xfId="0" applyFont="1" applyFill="1" applyBorder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74" xfId="0" applyFont="1" applyFill="1" applyBorder="1" applyAlignment="1" applyProtection="1">
      <alignment horizontal="center" vertical="center"/>
    </xf>
    <xf numFmtId="0" fontId="5" fillId="3" borderId="7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177" fontId="7" fillId="3" borderId="33" xfId="0" applyNumberFormat="1" applyFont="1" applyFill="1" applyBorder="1">
      <alignment vertical="center"/>
    </xf>
    <xf numFmtId="178" fontId="7" fillId="3" borderId="33" xfId="0" applyNumberFormat="1" applyFont="1" applyFill="1" applyBorder="1">
      <alignment vertical="center"/>
    </xf>
    <xf numFmtId="177" fontId="7" fillId="3" borderId="16" xfId="0" applyNumberFormat="1" applyFont="1" applyFill="1" applyBorder="1">
      <alignment vertical="center"/>
    </xf>
    <xf numFmtId="0" fontId="5" fillId="3" borderId="76" xfId="0" applyFont="1" applyFill="1" applyBorder="1" applyAlignment="1" applyProtection="1">
      <alignment horizontal="center" vertical="center"/>
    </xf>
    <xf numFmtId="0" fontId="5" fillId="3" borderId="77" xfId="0" applyFont="1" applyFill="1" applyBorder="1" applyAlignment="1" applyProtection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7" fontId="5" fillId="3" borderId="16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177" fontId="7" fillId="3" borderId="78" xfId="0" applyNumberFormat="1" applyFont="1" applyFill="1" applyBorder="1" applyAlignment="1">
      <alignment horizontal="center" vertical="center"/>
    </xf>
    <xf numFmtId="177" fontId="7" fillId="3" borderId="79" xfId="0" applyNumberFormat="1" applyFont="1" applyFill="1" applyBorder="1" applyAlignment="1">
      <alignment horizontal="center" vertical="center"/>
    </xf>
    <xf numFmtId="177" fontId="7" fillId="3" borderId="80" xfId="0" applyNumberFormat="1" applyFont="1" applyFill="1" applyBorder="1" applyAlignment="1">
      <alignment horizontal="center" vertical="center"/>
    </xf>
    <xf numFmtId="177" fontId="7" fillId="3" borderId="68" xfId="0" applyNumberFormat="1" applyFont="1" applyFill="1" applyBorder="1" applyAlignment="1">
      <alignment horizontal="center" vertical="center"/>
    </xf>
    <xf numFmtId="177" fontId="7" fillId="3" borderId="4" xfId="0" applyNumberFormat="1" applyFont="1" applyFill="1" applyBorder="1" applyAlignment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vertical="center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0" borderId="78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62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5" fillId="0" borderId="84" xfId="0" applyFont="1" applyFill="1" applyBorder="1" applyAlignment="1" applyProtection="1">
      <alignment vertical="center"/>
      <protection locked="0"/>
    </xf>
    <xf numFmtId="0" fontId="5" fillId="0" borderId="43" xfId="0" applyFont="1" applyFill="1" applyBorder="1" applyAlignment="1" applyProtection="1">
      <alignment vertical="center"/>
      <protection locked="0"/>
    </xf>
    <xf numFmtId="0" fontId="5" fillId="0" borderId="47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horizontal="center" vertical="center" wrapText="1"/>
    </xf>
    <xf numFmtId="0" fontId="5" fillId="3" borderId="6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79" fontId="5" fillId="0" borderId="35" xfId="0" applyNumberFormat="1" applyFont="1" applyFill="1" applyBorder="1" applyAlignment="1" applyProtection="1">
      <alignment vertical="center"/>
      <protection locked="0"/>
    </xf>
    <xf numFmtId="179" fontId="5" fillId="0" borderId="33" xfId="0" applyNumberFormat="1" applyFont="1" applyFill="1" applyBorder="1" applyAlignment="1" applyProtection="1">
      <alignment vertical="center"/>
      <protection locked="0"/>
    </xf>
    <xf numFmtId="179" fontId="5" fillId="0" borderId="33" xfId="0" applyNumberFormat="1" applyFont="1" applyFill="1" applyBorder="1" applyAlignment="1" applyProtection="1">
      <alignment horizontal="right" vertical="center"/>
      <protection locked="0"/>
    </xf>
    <xf numFmtId="179" fontId="5" fillId="0" borderId="16" xfId="0" applyNumberFormat="1" applyFont="1" applyFill="1" applyBorder="1" applyAlignment="1" applyProtection="1">
      <alignment vertical="center"/>
      <protection locked="0"/>
    </xf>
    <xf numFmtId="0" fontId="5" fillId="3" borderId="49" xfId="0" applyFont="1" applyFill="1" applyBorder="1" applyAlignment="1" applyProtection="1">
      <alignment horizontal="center" vertical="center" wrapText="1"/>
    </xf>
    <xf numFmtId="0" fontId="5" fillId="3" borderId="50" xfId="0" applyFont="1" applyFill="1" applyBorder="1" applyAlignment="1" applyProtection="1">
      <alignment horizontal="center" vertical="center" wrapText="1"/>
    </xf>
    <xf numFmtId="0" fontId="5" fillId="3" borderId="51" xfId="0" applyFont="1" applyFill="1" applyBorder="1" applyAlignment="1" applyProtection="1">
      <alignment horizontal="center" vertical="center" wrapText="1"/>
    </xf>
    <xf numFmtId="179" fontId="5" fillId="0" borderId="52" xfId="0" applyNumberFormat="1" applyFont="1" applyFill="1" applyBorder="1" applyAlignment="1" applyProtection="1">
      <alignment horizontal="center" vertical="center"/>
      <protection locked="0"/>
    </xf>
    <xf numFmtId="179" fontId="5" fillId="0" borderId="21" xfId="0" applyNumberFormat="1" applyFont="1" applyFill="1" applyBorder="1" applyAlignment="1" applyProtection="1">
      <alignment horizontal="center" vertical="center"/>
      <protection locked="0"/>
    </xf>
    <xf numFmtId="179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180" fontId="5" fillId="0" borderId="9" xfId="0" applyNumberFormat="1" applyFont="1" applyFill="1" applyBorder="1" applyAlignment="1" applyProtection="1">
      <alignment horizontal="center" vertical="center"/>
      <protection locked="0"/>
    </xf>
    <xf numFmtId="180" fontId="5" fillId="0" borderId="42" xfId="0" applyNumberFormat="1" applyFont="1" applyFill="1" applyBorder="1" applyAlignment="1" applyProtection="1">
      <alignment horizontal="center" vertical="center"/>
      <protection locked="0"/>
    </xf>
    <xf numFmtId="180" fontId="5" fillId="0" borderId="41" xfId="0" applyNumberFormat="1" applyFont="1" applyFill="1" applyBorder="1" applyAlignment="1" applyProtection="1">
      <alignment horizontal="center" vertical="center"/>
      <protection locked="0"/>
    </xf>
    <xf numFmtId="180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 wrapText="1"/>
    </xf>
    <xf numFmtId="180" fontId="5" fillId="0" borderId="15" xfId="0" applyNumberFormat="1" applyFont="1" applyFill="1" applyBorder="1" applyAlignment="1" applyProtection="1">
      <alignment horizontal="center" vertical="center"/>
      <protection locked="0"/>
    </xf>
    <xf numFmtId="180" fontId="5" fillId="0" borderId="35" xfId="0" applyNumberFormat="1" applyFont="1" applyFill="1" applyBorder="1" applyAlignment="1" applyProtection="1">
      <alignment horizontal="center" vertical="center"/>
      <protection locked="0"/>
    </xf>
    <xf numFmtId="180" fontId="5" fillId="0" borderId="33" xfId="0" applyNumberFormat="1" applyFont="1" applyFill="1" applyBorder="1" applyAlignment="1" applyProtection="1">
      <alignment horizontal="center" vertical="center"/>
      <protection locked="0"/>
    </xf>
    <xf numFmtId="180" fontId="5" fillId="0" borderId="16" xfId="0" applyNumberFormat="1" applyFont="1" applyFill="1" applyBorder="1" applyAlignment="1" applyProtection="1">
      <alignment horizontal="center" vertical="center"/>
      <protection locked="0"/>
    </xf>
    <xf numFmtId="180" fontId="5" fillId="0" borderId="85" xfId="0" applyNumberFormat="1" applyFont="1" applyFill="1" applyBorder="1" applyAlignment="1" applyProtection="1">
      <alignment horizontal="center" vertical="center"/>
      <protection locked="0"/>
    </xf>
    <xf numFmtId="180" fontId="5" fillId="0" borderId="86" xfId="0" applyNumberFormat="1" applyFont="1" applyFill="1" applyBorder="1" applyAlignment="1" applyProtection="1">
      <alignment horizontal="center" vertical="center"/>
      <protection locked="0"/>
    </xf>
    <xf numFmtId="180" fontId="5" fillId="0" borderId="73" xfId="0" applyNumberFormat="1" applyFont="1" applyFill="1" applyBorder="1" applyAlignment="1" applyProtection="1">
      <alignment horizontal="center" vertical="center"/>
      <protection locked="0"/>
    </xf>
    <xf numFmtId="180" fontId="5" fillId="0" borderId="71" xfId="0" applyNumberFormat="1" applyFont="1" applyFill="1" applyBorder="1" applyAlignment="1" applyProtection="1">
      <alignment horizontal="center" vertical="center"/>
      <protection locked="0"/>
    </xf>
    <xf numFmtId="0" fontId="5" fillId="3" borderId="87" xfId="0" applyFont="1" applyFill="1" applyBorder="1" applyAlignment="1" applyProtection="1">
      <alignment horizontal="center" vertical="center" wrapText="1"/>
    </xf>
    <xf numFmtId="0" fontId="5" fillId="3" borderId="88" xfId="0" applyFont="1" applyFill="1" applyBorder="1" applyAlignment="1" applyProtection="1">
      <alignment horizontal="center" vertical="center"/>
    </xf>
    <xf numFmtId="180" fontId="5" fillId="0" borderId="89" xfId="0" applyNumberFormat="1" applyFont="1" applyFill="1" applyBorder="1" applyAlignment="1" applyProtection="1">
      <alignment horizontal="center" vertical="center"/>
      <protection locked="0"/>
    </xf>
    <xf numFmtId="180" fontId="5" fillId="0" borderId="90" xfId="0" applyNumberFormat="1" applyFont="1" applyFill="1" applyBorder="1" applyAlignment="1" applyProtection="1">
      <alignment horizontal="center" vertical="center"/>
      <protection locked="0"/>
    </xf>
    <xf numFmtId="180" fontId="5" fillId="0" borderId="90" xfId="0" applyNumberFormat="1" applyFont="1" applyFill="1" applyBorder="1" applyAlignment="1" applyProtection="1">
      <alignment horizontal="left" vertical="center"/>
      <protection locked="0"/>
    </xf>
    <xf numFmtId="180" fontId="5" fillId="0" borderId="91" xfId="0" applyNumberFormat="1" applyFont="1" applyFill="1" applyBorder="1" applyAlignment="1" applyProtection="1">
      <alignment horizontal="center" vertical="center"/>
      <protection locked="0"/>
    </xf>
    <xf numFmtId="180" fontId="5" fillId="0" borderId="29" xfId="0" applyNumberFormat="1" applyFont="1" applyFill="1" applyBorder="1" applyAlignment="1" applyProtection="1">
      <alignment horizontal="center" vertical="center"/>
      <protection locked="0"/>
    </xf>
    <xf numFmtId="180" fontId="5" fillId="0" borderId="14" xfId="0" applyNumberFormat="1" applyFont="1" applyFill="1" applyBorder="1" applyAlignment="1" applyProtection="1">
      <alignment horizontal="center" vertical="center"/>
      <protection locked="0"/>
    </xf>
    <xf numFmtId="180" fontId="5" fillId="0" borderId="46" xfId="0" applyNumberFormat="1" applyFont="1" applyFill="1" applyBorder="1" applyAlignment="1" applyProtection="1">
      <alignment horizontal="center" vertical="center"/>
      <protection locked="0"/>
    </xf>
    <xf numFmtId="180" fontId="5" fillId="0" borderId="43" xfId="0" applyNumberFormat="1" applyFont="1" applyFill="1" applyBorder="1" applyAlignment="1" applyProtection="1">
      <alignment horizontal="center" vertical="center"/>
      <protection locked="0"/>
    </xf>
    <xf numFmtId="180" fontId="5" fillId="0" borderId="47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</xf>
    <xf numFmtId="0" fontId="5" fillId="3" borderId="51" xfId="0" applyFont="1" applyFill="1" applyBorder="1" applyAlignment="1" applyProtection="1">
      <alignment horizontal="center" vertical="center"/>
    </xf>
    <xf numFmtId="179" fontId="5" fillId="0" borderId="49" xfId="0" applyNumberFormat="1" applyFont="1" applyFill="1" applyBorder="1" applyAlignment="1" applyProtection="1">
      <alignment vertical="center" wrapText="1"/>
      <protection locked="0"/>
    </xf>
    <xf numFmtId="179" fontId="5" fillId="0" borderId="92" xfId="0" applyNumberFormat="1" applyFont="1" applyFill="1" applyBorder="1" applyAlignment="1" applyProtection="1">
      <alignment vertical="center" wrapText="1"/>
      <protection locked="0"/>
    </xf>
    <xf numFmtId="179" fontId="5" fillId="0" borderId="18" xfId="0" applyNumberFormat="1" applyFont="1" applyFill="1" applyBorder="1" applyAlignment="1" applyProtection="1">
      <alignment vertical="center" wrapText="1"/>
      <protection locked="0"/>
    </xf>
    <xf numFmtId="179" fontId="5" fillId="0" borderId="35" xfId="0" applyNumberFormat="1" applyFont="1" applyFill="1" applyBorder="1" applyAlignment="1" applyProtection="1">
      <alignment horizontal="center" vertical="center"/>
      <protection locked="0"/>
    </xf>
    <xf numFmtId="0" fontId="5" fillId="3" borderId="9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5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top" textRotation="255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top" textRotation="255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top" textRotation="255"/>
    </xf>
    <xf numFmtId="0" fontId="7" fillId="3" borderId="3" xfId="0" applyFont="1" applyFill="1" applyBorder="1" applyAlignment="1" applyProtection="1">
      <alignment horizontal="center" vertical="top" textRotation="255"/>
    </xf>
    <xf numFmtId="0" fontId="3" fillId="0" borderId="80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</xf>
    <xf numFmtId="0" fontId="3" fillId="0" borderId="93" xfId="0" applyFont="1" applyFill="1" applyBorder="1" applyAlignment="1" applyProtection="1">
      <alignment horizontal="center" vertical="center"/>
      <protection locked="0"/>
    </xf>
    <xf numFmtId="0" fontId="3" fillId="0" borderId="94" xfId="0" applyFont="1" applyFill="1" applyBorder="1" applyAlignment="1" applyProtection="1">
      <alignment horizontal="center" vertical="center"/>
      <protection locked="0"/>
    </xf>
    <xf numFmtId="0" fontId="3" fillId="0" borderId="9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6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</xf>
    <xf numFmtId="179" fontId="3" fillId="0" borderId="35" xfId="0" applyNumberFormat="1" applyFont="1" applyFill="1" applyBorder="1" applyAlignment="1" applyProtection="1">
      <alignment vertical="center"/>
      <protection locked="0"/>
    </xf>
    <xf numFmtId="179" fontId="3" fillId="0" borderId="33" xfId="0" applyNumberFormat="1" applyFont="1" applyFill="1" applyBorder="1" applyAlignment="1" applyProtection="1">
      <alignment vertical="center"/>
      <protection locked="0"/>
    </xf>
    <xf numFmtId="179" fontId="3" fillId="0" borderId="33" xfId="0" applyNumberFormat="1" applyFont="1" applyFill="1" applyBorder="1" applyAlignment="1" applyProtection="1">
      <alignment horizontal="right" vertical="center"/>
      <protection locked="0"/>
    </xf>
    <xf numFmtId="179" fontId="3" fillId="0" borderId="16" xfId="0" applyNumberFormat="1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horizontal="center" vertical="center" wrapText="1"/>
    </xf>
    <xf numFmtId="179" fontId="3" fillId="0" borderId="31" xfId="0" applyNumberFormat="1" applyFont="1" applyFill="1" applyBorder="1" applyAlignment="1" applyProtection="1">
      <alignment vertical="center"/>
      <protection locked="0"/>
    </xf>
    <xf numFmtId="179" fontId="3" fillId="0" borderId="32" xfId="0" applyNumberFormat="1" applyFont="1" applyFill="1" applyBorder="1" applyAlignment="1" applyProtection="1">
      <alignment vertical="center"/>
      <protection locked="0"/>
    </xf>
    <xf numFmtId="179" fontId="3" fillId="0" borderId="32" xfId="0" applyNumberFormat="1" applyFont="1" applyFill="1" applyBorder="1" applyAlignment="1" applyProtection="1">
      <alignment horizontal="center" vertical="center"/>
      <protection locked="0"/>
    </xf>
    <xf numFmtId="179" fontId="3" fillId="0" borderId="65" xfId="0" applyNumberFormat="1" applyFont="1" applyFill="1" applyBorder="1" applyAlignment="1" applyProtection="1">
      <alignment vertical="center"/>
      <protection locked="0"/>
    </xf>
    <xf numFmtId="0" fontId="3" fillId="3" borderId="69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vertical="center"/>
      <protection locked="0"/>
    </xf>
    <xf numFmtId="0" fontId="3" fillId="0" borderId="21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3" fillId="3" borderId="69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textRotation="255"/>
    </xf>
    <xf numFmtId="0" fontId="3" fillId="3" borderId="10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textRotation="255"/>
    </xf>
    <xf numFmtId="0" fontId="5" fillId="3" borderId="16" xfId="0" applyFont="1" applyFill="1" applyBorder="1" applyAlignment="1" applyProtection="1">
      <alignment horizontal="center" vertical="center" textRotation="255"/>
    </xf>
    <xf numFmtId="0" fontId="13" fillId="3" borderId="60" xfId="0" applyFont="1" applyFill="1" applyBorder="1" applyAlignment="1" applyProtection="1">
      <alignment horizontal="center" vertical="center" textRotation="255"/>
    </xf>
    <xf numFmtId="0" fontId="13" fillId="3" borderId="8" xfId="0" applyFont="1" applyFill="1" applyBorder="1" applyAlignment="1" applyProtection="1">
      <alignment horizontal="center" vertical="center" textRotation="255"/>
    </xf>
    <xf numFmtId="0" fontId="3" fillId="3" borderId="78" xfId="0" applyFont="1" applyFill="1" applyBorder="1" applyAlignment="1" applyProtection="1">
      <alignment horizontal="center" vertical="center" textRotation="255"/>
    </xf>
    <xf numFmtId="0" fontId="3" fillId="3" borderId="4" xfId="0" applyFont="1" applyFill="1" applyBorder="1" applyAlignment="1" applyProtection="1">
      <alignment horizontal="center" vertical="center" textRotation="255"/>
    </xf>
    <xf numFmtId="0" fontId="3" fillId="3" borderId="57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3" borderId="60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59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3" borderId="64" xfId="0" applyFont="1" applyFill="1" applyBorder="1" applyAlignment="1" applyProtection="1">
      <alignment horizontal="center" vertical="center" wrapText="1"/>
    </xf>
    <xf numFmtId="18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 wrapText="1"/>
    </xf>
    <xf numFmtId="180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6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33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0" fontId="16" fillId="2" borderId="97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181" fontId="0" fillId="2" borderId="44" xfId="0" applyNumberFormat="1" applyFill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7" fontId="0" fillId="2" borderId="29" xfId="0" applyNumberFormat="1" applyFill="1" applyBorder="1" applyAlignment="1">
      <alignment horizontal="center" vertical="center"/>
    </xf>
    <xf numFmtId="177" fontId="0" fillId="2" borderId="47" xfId="0" applyNumberFormat="1" applyFill="1" applyBorder="1" applyAlignment="1">
      <alignment horizontal="center" vertical="center"/>
    </xf>
    <xf numFmtId="0" fontId="16" fillId="2" borderId="70" xfId="0" applyFont="1" applyFill="1" applyBorder="1" applyAlignment="1">
      <alignment horizontal="center" vertical="center"/>
    </xf>
    <xf numFmtId="0" fontId="16" fillId="2" borderId="98" xfId="0" applyFont="1" applyFill="1" applyBorder="1" applyAlignment="1">
      <alignment horizontal="center" vertical="center"/>
    </xf>
    <xf numFmtId="0" fontId="16" fillId="2" borderId="99" xfId="0" applyFont="1" applyFill="1" applyBorder="1" applyAlignment="1">
      <alignment horizontal="center" vertical="center"/>
    </xf>
    <xf numFmtId="181" fontId="0" fillId="2" borderId="70" xfId="0" applyNumberFormat="1" applyFill="1" applyBorder="1" applyAlignment="1">
      <alignment horizontal="center" vertical="center"/>
    </xf>
    <xf numFmtId="177" fontId="0" fillId="2" borderId="100" xfId="0" applyNumberFormat="1" applyFill="1" applyBorder="1" applyAlignment="1">
      <alignment horizontal="center" vertical="center"/>
    </xf>
    <xf numFmtId="177" fontId="0" fillId="2" borderId="101" xfId="0" applyNumberFormat="1" applyFill="1" applyBorder="1" applyAlignment="1">
      <alignment horizontal="center" vertical="center"/>
    </xf>
    <xf numFmtId="177" fontId="0" fillId="2" borderId="102" xfId="0" applyNumberFormat="1" applyFill="1" applyBorder="1" applyAlignment="1">
      <alignment horizontal="center" vertical="center"/>
    </xf>
    <xf numFmtId="177" fontId="0" fillId="2" borderId="103" xfId="0" applyNumberFormat="1" applyFill="1" applyBorder="1" applyAlignment="1">
      <alignment horizontal="center" vertical="center"/>
    </xf>
    <xf numFmtId="0" fontId="0" fillId="2" borderId="103" xfId="0" applyFill="1" applyBorder="1" applyAlignment="1">
      <alignment horizontal="center" vertical="center"/>
    </xf>
    <xf numFmtId="0" fontId="16" fillId="2" borderId="10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105" xfId="0" applyFont="1" applyFill="1" applyBorder="1" applyAlignment="1">
      <alignment horizontal="center" vertical="center"/>
    </xf>
    <xf numFmtId="181" fontId="0" fillId="2" borderId="104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06" xfId="0" applyFill="1" applyBorder="1" applyAlignment="1">
      <alignment horizontal="center" vertical="center"/>
    </xf>
    <xf numFmtId="0" fontId="0" fillId="2" borderId="107" xfId="0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105" xfId="0" applyFont="1" applyFill="1" applyBorder="1" applyAlignment="1">
      <alignment horizontal="center" vertical="center"/>
    </xf>
    <xf numFmtId="0" fontId="0" fillId="4" borderId="10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182" fontId="0" fillId="2" borderId="53" xfId="0" applyNumberFormat="1" applyFill="1" applyBorder="1" applyAlignment="1">
      <alignment horizontal="center" vertical="center"/>
    </xf>
    <xf numFmtId="182" fontId="0" fillId="2" borderId="37" xfId="0" applyNumberFormat="1" applyFill="1" applyBorder="1" applyAlignment="1">
      <alignment horizontal="center" vertical="center"/>
    </xf>
    <xf numFmtId="182" fontId="0" fillId="2" borderId="109" xfId="0" applyNumberFormat="1" applyFill="1" applyBorder="1" applyAlignment="1">
      <alignment horizontal="center" vertical="center"/>
    </xf>
    <xf numFmtId="182" fontId="0" fillId="2" borderId="36" xfId="0" applyNumberFormat="1" applyFill="1" applyBorder="1" applyAlignment="1">
      <alignment horizontal="center" vertical="center"/>
    </xf>
    <xf numFmtId="182" fontId="17" fillId="2" borderId="37" xfId="0" applyNumberFormat="1" applyFont="1" applyFill="1" applyBorder="1" applyAlignment="1">
      <alignment horizontal="center" vertical="center"/>
    </xf>
    <xf numFmtId="182" fontId="17" fillId="2" borderId="54" xfId="0" applyNumberFormat="1" applyFont="1" applyFill="1" applyBorder="1" applyAlignment="1">
      <alignment horizontal="center" vertical="center"/>
    </xf>
    <xf numFmtId="0" fontId="0" fillId="4" borderId="54" xfId="0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9" fillId="2" borderId="0" xfId="0" applyFont="1" applyFill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right" vertical="center"/>
    </xf>
    <xf numFmtId="0" fontId="20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21" fillId="2" borderId="0" xfId="0" applyFont="1" applyFill="1" applyProtection="1">
      <alignment vertical="center"/>
    </xf>
    <xf numFmtId="0" fontId="18" fillId="2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right" vertical="center"/>
    </xf>
    <xf numFmtId="0" fontId="18" fillId="2" borderId="48" xfId="0" applyFont="1" applyFill="1" applyBorder="1" applyAlignment="1" applyProtection="1">
      <alignment horizontal="center" vertical="center"/>
    </xf>
    <xf numFmtId="0" fontId="18" fillId="2" borderId="35" xfId="0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 wrapText="1"/>
    </xf>
    <xf numFmtId="0" fontId="22" fillId="2" borderId="33" xfId="0" applyNumberFormat="1" applyFont="1" applyFill="1" applyBorder="1" applyAlignment="1" applyProtection="1">
      <alignment horizontal="center" vertical="center"/>
    </xf>
    <xf numFmtId="0" fontId="18" fillId="2" borderId="31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/>
    <xf numFmtId="0" fontId="18" fillId="2" borderId="0" xfId="0" applyFont="1" applyFill="1" applyBorder="1" applyAlignment="1" applyProtection="1">
      <alignment vertical="center"/>
    </xf>
    <xf numFmtId="0" fontId="21" fillId="2" borderId="31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>
      <alignment vertical="center"/>
    </xf>
    <xf numFmtId="0" fontId="23" fillId="2" borderId="0" xfId="0" applyFont="1" applyFill="1" applyBorder="1" applyAlignment="1" applyProtection="1"/>
    <xf numFmtId="0" fontId="18" fillId="2" borderId="43" xfId="0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/>
    </xf>
    <xf numFmtId="0" fontId="21" fillId="2" borderId="46" xfId="0" applyFont="1" applyFill="1" applyBorder="1" applyProtection="1">
      <alignment vertical="center"/>
    </xf>
    <xf numFmtId="0" fontId="18" fillId="2" borderId="46" xfId="0" applyFont="1" applyFill="1" applyBorder="1" applyAlignment="1" applyProtection="1">
      <alignment horizontal="center" vertical="center"/>
    </xf>
    <xf numFmtId="177" fontId="21" fillId="2" borderId="46" xfId="0" applyNumberFormat="1" applyFont="1" applyFill="1" applyBorder="1" applyProtection="1">
      <alignment vertical="center"/>
    </xf>
    <xf numFmtId="0" fontId="7" fillId="2" borderId="11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177" fontId="21" fillId="2" borderId="31" xfId="0" applyNumberFormat="1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</xf>
    <xf numFmtId="0" fontId="21" fillId="2" borderId="0" xfId="0" quotePrefix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/>
    </xf>
    <xf numFmtId="0" fontId="24" fillId="2" borderId="110" xfId="0" applyFont="1" applyFill="1" applyBorder="1" applyAlignment="1" applyProtection="1">
      <alignment horizontal="center"/>
    </xf>
    <xf numFmtId="0" fontId="18" fillId="2" borderId="32" xfId="0" applyFont="1" applyFill="1" applyBorder="1" applyAlignment="1" applyProtection="1">
      <alignment horizontal="center" vertical="center"/>
    </xf>
    <xf numFmtId="177" fontId="21" fillId="2" borderId="32" xfId="0" applyNumberFormat="1" applyFont="1" applyFill="1" applyBorder="1" applyAlignment="1" applyProtection="1">
      <alignment horizontal="center" vertical="center"/>
    </xf>
    <xf numFmtId="0" fontId="18" fillId="2" borderId="31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183" fontId="21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2" borderId="31" xfId="0" applyFont="1" applyFill="1" applyBorder="1" applyAlignment="1" applyProtection="1">
      <alignment vertical="center"/>
    </xf>
    <xf numFmtId="177" fontId="21" fillId="2" borderId="29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</xf>
    <xf numFmtId="0" fontId="18" fillId="2" borderId="29" xfId="0" applyFont="1" applyFill="1" applyBorder="1" applyAlignment="1" applyProtection="1">
      <alignment horizontal="center" vertical="center"/>
    </xf>
    <xf numFmtId="177" fontId="21" fillId="2" borderId="31" xfId="0" applyNumberFormat="1" applyFont="1" applyFill="1" applyBorder="1" applyProtection="1">
      <alignment vertical="center"/>
    </xf>
    <xf numFmtId="177" fontId="21" fillId="2" borderId="0" xfId="0" applyNumberFormat="1" applyFont="1" applyFill="1" applyBorder="1" applyAlignment="1" applyProtection="1">
      <alignment horizontal="center" vertical="center"/>
    </xf>
    <xf numFmtId="177" fontId="21" fillId="2" borderId="0" xfId="0" applyNumberFormat="1" applyFont="1" applyFill="1" applyBorder="1" applyAlignment="1" applyProtection="1">
      <alignment horizontal="center"/>
    </xf>
    <xf numFmtId="176" fontId="21" fillId="2" borderId="31" xfId="0" applyNumberFormat="1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/>
    <xf numFmtId="176" fontId="22" fillId="2" borderId="43" xfId="0" applyNumberFormat="1" applyFont="1" applyFill="1" applyBorder="1" applyAlignment="1" applyProtection="1">
      <alignment horizontal="center" vertical="center"/>
    </xf>
    <xf numFmtId="176" fontId="22" fillId="2" borderId="32" xfId="0" applyNumberFormat="1" applyFont="1" applyFill="1" applyBorder="1" applyAlignment="1" applyProtection="1">
      <alignment horizontal="center" vertical="center"/>
    </xf>
    <xf numFmtId="183" fontId="21" fillId="2" borderId="0" xfId="0" applyNumberFormat="1" applyFont="1" applyFill="1" applyBorder="1" applyAlignment="1" applyProtection="1">
      <alignment vertical="center"/>
    </xf>
    <xf numFmtId="177" fontId="21" fillId="2" borderId="0" xfId="0" applyNumberFormat="1" applyFont="1" applyFill="1" applyAlignment="1" applyProtection="1">
      <alignment horizontal="center" vertical="center"/>
    </xf>
    <xf numFmtId="176" fontId="21" fillId="2" borderId="0" xfId="0" applyNumberFormat="1" applyFont="1" applyFill="1" applyBorder="1" applyAlignment="1" applyProtection="1">
      <alignment horizontal="center" vertical="center"/>
    </xf>
    <xf numFmtId="184" fontId="21" fillId="2" borderId="0" xfId="0" applyNumberFormat="1" applyFont="1" applyFill="1" applyBorder="1" applyAlignment="1" applyProtection="1">
      <alignment horizontal="center" vertical="center"/>
    </xf>
    <xf numFmtId="176" fontId="22" fillId="2" borderId="29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right" vertical="center"/>
    </xf>
    <xf numFmtId="177" fontId="5" fillId="2" borderId="0" xfId="0" applyNumberFormat="1" applyFont="1" applyFill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85" fontId="21" fillId="2" borderId="0" xfId="0" applyNumberFormat="1" applyFont="1" applyFill="1" applyAlignment="1" applyProtection="1">
      <alignment horizontal="center" vertical="center"/>
    </xf>
    <xf numFmtId="177" fontId="21" fillId="2" borderId="0" xfId="0" applyNumberFormat="1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0" fontId="18" fillId="2" borderId="28" xfId="0" applyFont="1" applyFill="1" applyBorder="1" applyAlignment="1" applyProtection="1">
      <alignment horizontal="center" vertical="center"/>
    </xf>
    <xf numFmtId="0" fontId="21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horizontal="center"/>
    </xf>
    <xf numFmtId="0" fontId="18" fillId="2" borderId="62" xfId="0" applyFont="1" applyFill="1" applyBorder="1" applyAlignment="1" applyProtection="1">
      <alignment horizontal="center" vertical="center" wrapText="1"/>
    </xf>
    <xf numFmtId="0" fontId="18" fillId="2" borderId="46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25" fillId="2" borderId="0" xfId="0" applyFont="1" applyFill="1" applyBorder="1" applyProtection="1">
      <alignment vertical="center"/>
    </xf>
    <xf numFmtId="186" fontId="21" fillId="2" borderId="31" xfId="0" applyNumberFormat="1" applyFont="1" applyFill="1" applyBorder="1" applyAlignment="1" applyProtection="1">
      <alignment horizontal="center"/>
    </xf>
    <xf numFmtId="177" fontId="5" fillId="2" borderId="0" xfId="0" applyNumberFormat="1" applyFont="1" applyFill="1" applyAlignment="1" applyProtection="1">
      <alignment vertical="center" shrinkToFit="1"/>
    </xf>
    <xf numFmtId="0" fontId="26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31" xfId="0" applyFont="1" applyFill="1" applyBorder="1" applyAlignment="1" applyProtection="1">
      <alignment horizontal="center" vertical="center" wrapText="1"/>
    </xf>
    <xf numFmtId="177" fontId="21" fillId="2" borderId="31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Protection="1">
      <alignment vertical="center"/>
    </xf>
    <xf numFmtId="0" fontId="21" fillId="2" borderId="31" xfId="0" applyFont="1" applyFill="1" applyBorder="1" applyProtection="1">
      <alignment vertical="center"/>
    </xf>
    <xf numFmtId="0" fontId="18" fillId="2" borderId="111" xfId="0" applyFont="1" applyFill="1" applyBorder="1" applyAlignment="1" applyProtection="1">
      <alignment horizontal="center" vertical="center" wrapText="1"/>
    </xf>
    <xf numFmtId="0" fontId="18" fillId="2" borderId="28" xfId="0" applyFont="1" applyFill="1" applyBorder="1" applyAlignment="1" applyProtection="1">
      <alignment horizontal="center" vertical="center" wrapText="1"/>
    </xf>
    <xf numFmtId="177" fontId="21" fillId="2" borderId="28" xfId="0" applyNumberFormat="1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center"/>
    </xf>
    <xf numFmtId="177" fontId="21" fillId="2" borderId="6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horizontal="center" vertical="center"/>
    </xf>
    <xf numFmtId="0" fontId="3" fillId="2" borderId="110" xfId="0" applyFont="1" applyFill="1" applyBorder="1" applyAlignment="1" applyProtection="1">
      <alignment vertical="center"/>
    </xf>
    <xf numFmtId="177" fontId="21" fillId="2" borderId="0" xfId="0" applyNumberFormat="1" applyFont="1" applyFill="1" applyBorder="1" applyProtection="1">
      <alignment vertical="center"/>
    </xf>
    <xf numFmtId="177" fontId="5" fillId="2" borderId="0" xfId="0" applyNumberFormat="1" applyFont="1" applyFill="1" applyProtection="1">
      <alignment vertical="center"/>
    </xf>
    <xf numFmtId="177" fontId="21" fillId="2" borderId="0" xfId="0" applyNumberFormat="1" applyFont="1" applyFill="1" applyProtection="1">
      <alignment vertical="center"/>
    </xf>
    <xf numFmtId="0" fontId="24" fillId="2" borderId="110" xfId="0" applyFont="1" applyFill="1" applyBorder="1" applyAlignment="1" applyProtection="1">
      <alignment horizontal="left" vertical="center" indent="1"/>
    </xf>
    <xf numFmtId="0" fontId="9" fillId="2" borderId="0" xfId="0" applyFont="1" applyFill="1" applyProtection="1">
      <alignment vertical="center"/>
    </xf>
    <xf numFmtId="0" fontId="18" fillId="2" borderId="97" xfId="0" applyFont="1" applyFill="1" applyBorder="1" applyAlignment="1" applyProtection="1">
      <alignment horizontal="center" vertical="center"/>
    </xf>
    <xf numFmtId="0" fontId="18" fillId="2" borderId="110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27" fillId="0" borderId="0" xfId="0" applyFont="1">
      <alignment vertical="center"/>
    </xf>
    <xf numFmtId="0" fontId="18" fillId="0" borderId="0" xfId="0" applyFont="1" applyProtection="1">
      <alignment vertical="center"/>
    </xf>
    <xf numFmtId="0" fontId="18" fillId="5" borderId="9" xfId="0" applyFont="1" applyFill="1" applyBorder="1" applyAlignment="1" applyProtection="1">
      <alignment horizontal="center" vertical="center"/>
    </xf>
    <xf numFmtId="0" fontId="18" fillId="5" borderId="41" xfId="0" applyFont="1" applyFill="1" applyBorder="1" applyAlignment="1" applyProtection="1">
      <alignment horizontal="center" vertical="center"/>
    </xf>
    <xf numFmtId="0" fontId="18" fillId="5" borderId="10" xfId="0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8" fillId="5" borderId="55" xfId="0" applyFont="1" applyFill="1" applyBorder="1" applyAlignment="1" applyProtection="1">
      <alignment horizontal="center" vertical="center"/>
    </xf>
    <xf numFmtId="0" fontId="18" fillId="5" borderId="56" xfId="0" applyFont="1" applyFill="1" applyBorder="1" applyAlignment="1" applyProtection="1">
      <alignment horizontal="center" vertical="center"/>
    </xf>
    <xf numFmtId="0" fontId="18" fillId="5" borderId="57" xfId="0" applyFont="1" applyFill="1" applyBorder="1" applyAlignment="1" applyProtection="1">
      <alignment horizontal="center" vertical="center" textRotation="255"/>
    </xf>
    <xf numFmtId="0" fontId="18" fillId="5" borderId="58" xfId="0" applyFont="1" applyFill="1" applyBorder="1" applyAlignment="1" applyProtection="1">
      <alignment horizontal="center" vertical="center" textRotation="255"/>
    </xf>
    <xf numFmtId="0" fontId="18" fillId="5" borderId="2" xfId="0" applyFont="1" applyFill="1" applyBorder="1" applyAlignment="1" applyProtection="1">
      <alignment horizontal="center" vertical="center" textRotation="255"/>
    </xf>
    <xf numFmtId="0" fontId="18" fillId="5" borderId="55" xfId="0" applyFont="1" applyFill="1" applyBorder="1" applyAlignment="1" applyProtection="1">
      <alignment horizontal="center" vertical="center" wrapText="1"/>
    </xf>
    <xf numFmtId="0" fontId="18" fillId="5" borderId="56" xfId="0" applyFont="1" applyFill="1" applyBorder="1" applyAlignment="1" applyProtection="1">
      <alignment horizontal="center" vertical="center" wrapText="1"/>
    </xf>
    <xf numFmtId="0" fontId="18" fillId="5" borderId="39" xfId="0" applyFont="1" applyFill="1" applyBorder="1" applyAlignment="1" applyProtection="1">
      <alignment horizontal="center" vertical="center" wrapText="1"/>
    </xf>
    <xf numFmtId="0" fontId="18" fillId="5" borderId="40" xfId="0" applyFont="1" applyFill="1" applyBorder="1" applyAlignment="1" applyProtection="1">
      <alignment horizontal="center" vertical="center" shrinkToFit="1"/>
    </xf>
    <xf numFmtId="0" fontId="18" fillId="5" borderId="15" xfId="0" applyFont="1" applyFill="1" applyBorder="1" applyAlignment="1" applyProtection="1">
      <alignment horizontal="center" vertical="center"/>
    </xf>
    <xf numFmtId="0" fontId="18" fillId="5" borderId="33" xfId="0" applyFont="1" applyFill="1" applyBorder="1" applyAlignment="1" applyProtection="1">
      <alignment horizontal="center" vertical="center"/>
    </xf>
    <xf numFmtId="0" fontId="18" fillId="5" borderId="16" xfId="0" applyFont="1" applyFill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5" borderId="23" xfId="0" applyFont="1" applyFill="1" applyBorder="1" applyAlignment="1" applyProtection="1">
      <alignment horizontal="center" vertical="center"/>
    </xf>
    <xf numFmtId="0" fontId="18" fillId="5" borderId="59" xfId="0" applyFont="1" applyFill="1" applyBorder="1" applyAlignment="1" applyProtection="1">
      <alignment horizontal="center" vertical="center"/>
    </xf>
    <xf numFmtId="0" fontId="18" fillId="5" borderId="60" xfId="0" applyFont="1" applyFill="1" applyBorder="1" applyAlignment="1" applyProtection="1">
      <alignment horizontal="center" vertical="center" textRotation="255"/>
    </xf>
    <xf numFmtId="0" fontId="18" fillId="5" borderId="61" xfId="0" applyFont="1" applyFill="1" applyBorder="1" applyAlignment="1" applyProtection="1">
      <alignment horizontal="center" vertical="center" textRotation="255"/>
    </xf>
    <xf numFmtId="0" fontId="18" fillId="5" borderId="35" xfId="0" applyFont="1" applyFill="1" applyBorder="1" applyAlignment="1" applyProtection="1">
      <alignment horizontal="center" vertical="center" textRotation="255"/>
    </xf>
    <xf numFmtId="0" fontId="18" fillId="5" borderId="48" xfId="0" applyFont="1" applyFill="1" applyBorder="1" applyAlignment="1" applyProtection="1">
      <alignment horizontal="center" vertical="center" textRotation="255"/>
    </xf>
    <xf numFmtId="0" fontId="18" fillId="5" borderId="8" xfId="0" applyFont="1" applyFill="1" applyBorder="1" applyAlignment="1" applyProtection="1">
      <alignment horizontal="center" vertical="center" textRotation="255"/>
    </xf>
    <xf numFmtId="0" fontId="18" fillId="5" borderId="63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18" fillId="5" borderId="64" xfId="0" applyFont="1" applyFill="1" applyBorder="1" applyAlignment="1" applyProtection="1">
      <alignment horizontal="center" vertical="center" wrapText="1"/>
    </xf>
    <xf numFmtId="0" fontId="18" fillId="5" borderId="65" xfId="0" applyFont="1" applyFill="1" applyBorder="1" applyAlignment="1" applyProtection="1">
      <alignment horizontal="center" vertical="center" shrinkToFit="1"/>
    </xf>
    <xf numFmtId="0" fontId="18" fillId="5" borderId="11" xfId="0" applyFont="1" applyFill="1" applyBorder="1" applyAlignment="1" applyProtection="1">
      <alignment horizontal="center" vertical="center"/>
    </xf>
    <xf numFmtId="0" fontId="18" fillId="5" borderId="38" xfId="0" applyFont="1" applyFill="1" applyBorder="1" applyAlignment="1" applyProtection="1">
      <alignment horizontal="center" vertical="center"/>
    </xf>
    <xf numFmtId="0" fontId="18" fillId="5" borderId="12" xfId="0" applyFont="1" applyFill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5" borderId="66" xfId="0" applyFont="1" applyFill="1" applyBorder="1" applyAlignment="1" applyProtection="1">
      <alignment horizontal="center" vertical="center"/>
    </xf>
    <xf numFmtId="0" fontId="18" fillId="5" borderId="67" xfId="0" applyFont="1" applyFill="1" applyBorder="1" applyAlignment="1" applyProtection="1">
      <alignment horizontal="center" vertical="center"/>
    </xf>
    <xf numFmtId="0" fontId="18" fillId="5" borderId="11" xfId="0" applyFont="1" applyFill="1" applyBorder="1" applyAlignment="1" applyProtection="1">
      <alignment horizontal="center" vertical="center" wrapText="1"/>
    </xf>
    <xf numFmtId="0" fontId="18" fillId="5" borderId="38" xfId="0" applyFont="1" applyFill="1" applyBorder="1" applyAlignment="1" applyProtection="1">
      <alignment horizontal="center" vertical="center" wrapText="1"/>
    </xf>
    <xf numFmtId="0" fontId="18" fillId="5" borderId="38" xfId="0" applyFont="1" applyFill="1" applyBorder="1" applyAlignment="1" applyProtection="1">
      <alignment horizontal="center" vertical="center" shrinkToFit="1"/>
    </xf>
    <xf numFmtId="0" fontId="18" fillId="5" borderId="12" xfId="0" applyFont="1" applyFill="1" applyBorder="1" applyAlignment="1" applyProtection="1">
      <alignment horizontal="center" vertical="center" wrapText="1"/>
    </xf>
    <xf numFmtId="0" fontId="18" fillId="5" borderId="53" xfId="0" applyFont="1" applyFill="1" applyBorder="1" applyAlignment="1" applyProtection="1">
      <alignment horizontal="center" vertical="center" wrapText="1"/>
    </xf>
    <xf numFmtId="0" fontId="18" fillId="5" borderId="54" xfId="0" applyFont="1" applyFill="1" applyBorder="1" applyAlignment="1" applyProtection="1">
      <alignment horizontal="center" vertical="center" shrinkToFit="1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>
      <alignment horizontal="center" vertical="center"/>
    </xf>
    <xf numFmtId="57" fontId="18" fillId="0" borderId="29" xfId="0" applyNumberFormat="1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5" borderId="13" xfId="0" applyFont="1" applyFill="1" applyBorder="1" applyAlignment="1" applyProtection="1">
      <alignment horizontal="center" vertical="center"/>
    </xf>
    <xf numFmtId="0" fontId="18" fillId="5" borderId="29" xfId="0" applyFont="1" applyFill="1" applyBorder="1" applyAlignment="1" applyProtection="1">
      <alignment horizontal="center" vertical="center" wrapText="1"/>
    </xf>
    <xf numFmtId="0" fontId="18" fillId="5" borderId="14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/>
    </xf>
    <xf numFmtId="0" fontId="18" fillId="5" borderId="64" xfId="0" applyFont="1" applyFill="1" applyBorder="1" applyAlignment="1" applyProtection="1">
      <alignment horizontal="center" vertical="center"/>
    </xf>
    <xf numFmtId="0" fontId="18" fillId="5" borderId="14" xfId="0" applyFont="1" applyFill="1" applyBorder="1" applyAlignment="1" applyProtection="1">
      <alignment horizontal="center" vertical="center"/>
    </xf>
    <xf numFmtId="0" fontId="18" fillId="0" borderId="13" xfId="0" applyFont="1" applyFill="1" applyBorder="1" applyProtection="1">
      <alignment vertical="center"/>
    </xf>
    <xf numFmtId="0" fontId="18" fillId="0" borderId="29" xfId="0" applyFont="1" applyBorder="1" applyProtection="1">
      <alignment vertical="center"/>
    </xf>
    <xf numFmtId="0" fontId="18" fillId="0" borderId="14" xfId="0" applyFont="1" applyFill="1" applyBorder="1" applyProtection="1">
      <alignment vertical="center"/>
    </xf>
    <xf numFmtId="57" fontId="18" fillId="0" borderId="33" xfId="0" applyNumberFormat="1" applyFont="1" applyFill="1" applyBorder="1" applyAlignment="1" applyProtection="1">
      <alignment horizontal="center" vertical="center"/>
    </xf>
    <xf numFmtId="0" fontId="18" fillId="5" borderId="33" xfId="0" applyFont="1" applyFill="1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Protection="1">
      <alignment vertical="center"/>
    </xf>
    <xf numFmtId="0" fontId="18" fillId="0" borderId="33" xfId="0" applyFont="1" applyBorder="1" applyProtection="1">
      <alignment vertical="center"/>
    </xf>
    <xf numFmtId="0" fontId="18" fillId="0" borderId="16" xfId="0" applyFont="1" applyFill="1" applyBorder="1" applyProtection="1">
      <alignment vertical="center"/>
    </xf>
    <xf numFmtId="0" fontId="18" fillId="0" borderId="33" xfId="0" applyFont="1" applyFill="1" applyBorder="1" applyAlignment="1" applyProtection="1">
      <alignment vertical="center"/>
    </xf>
    <xf numFmtId="57" fontId="18" fillId="0" borderId="38" xfId="0" applyNumberFormat="1" applyFont="1" applyFill="1" applyBorder="1" applyAlignment="1" applyProtection="1">
      <alignment horizontal="center" vertical="center"/>
    </xf>
    <xf numFmtId="0" fontId="18" fillId="5" borderId="22" xfId="0" applyFont="1" applyFill="1" applyBorder="1" applyAlignment="1" applyProtection="1">
      <alignment horizontal="center" vertical="center"/>
    </xf>
    <xf numFmtId="0" fontId="18" fillId="5" borderId="44" xfId="0" applyFont="1" applyFill="1" applyBorder="1" applyAlignment="1" applyProtection="1">
      <alignment horizontal="center" vertical="center"/>
    </xf>
    <xf numFmtId="0" fontId="18" fillId="5" borderId="43" xfId="0" applyFont="1" applyFill="1" applyBorder="1" applyAlignment="1" applyProtection="1">
      <alignment horizontal="center" vertical="center" wrapText="1"/>
    </xf>
    <xf numFmtId="0" fontId="18" fillId="5" borderId="47" xfId="0" applyFont="1" applyFill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18" fillId="5" borderId="30" xfId="0" applyFont="1" applyFill="1" applyBorder="1" applyAlignment="1" applyProtection="1">
      <alignment horizontal="center" vertical="center"/>
    </xf>
    <xf numFmtId="0" fontId="18" fillId="5" borderId="59" xfId="0" applyFont="1" applyFill="1" applyBorder="1" applyAlignment="1" applyProtection="1">
      <alignment horizontal="center" vertical="center" wrapText="1"/>
    </xf>
    <xf numFmtId="0" fontId="18" fillId="5" borderId="9" xfId="0" applyFont="1" applyFill="1" applyBorder="1" applyAlignment="1" applyProtection="1">
      <alignment horizontal="center" vertical="center" wrapText="1"/>
    </xf>
    <xf numFmtId="0" fontId="18" fillId="5" borderId="41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41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18" fillId="5" borderId="22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vertical="center"/>
    </xf>
    <xf numFmtId="0" fontId="18" fillId="0" borderId="2" xfId="0" applyFont="1" applyFill="1" applyBorder="1" applyAlignment="1" applyProtection="1">
      <alignment vertical="center"/>
    </xf>
    <xf numFmtId="0" fontId="18" fillId="5" borderId="34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38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5" borderId="3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0" fontId="18" fillId="0" borderId="22" xfId="0" applyFont="1" applyBorder="1" applyProtection="1">
      <alignment vertical="center"/>
    </xf>
    <xf numFmtId="0" fontId="18" fillId="5" borderId="29" xfId="0" applyFont="1" applyFill="1" applyBorder="1" applyAlignment="1" applyProtection="1">
      <alignment horizontal="center" vertical="center"/>
    </xf>
    <xf numFmtId="0" fontId="18" fillId="5" borderId="34" xfId="0" applyFont="1" applyFill="1" applyBorder="1" applyAlignment="1" applyProtection="1">
      <alignment horizontal="center" vertical="center" wrapText="1"/>
    </xf>
    <xf numFmtId="0" fontId="18" fillId="0" borderId="112" xfId="0" applyFont="1" applyBorder="1" applyAlignment="1" applyProtection="1">
      <alignment horizontal="center" vertical="center"/>
    </xf>
    <xf numFmtId="0" fontId="18" fillId="0" borderId="67" xfId="0" applyFont="1" applyBorder="1" applyAlignment="1" applyProtection="1">
      <alignment horizontal="center" vertical="center"/>
    </xf>
    <xf numFmtId="0" fontId="18" fillId="0" borderId="34" xfId="0" applyFont="1" applyBorder="1" applyProtection="1">
      <alignment vertical="center"/>
    </xf>
    <xf numFmtId="0" fontId="18" fillId="5" borderId="70" xfId="0" applyFont="1" applyFill="1" applyBorder="1" applyAlignment="1" applyProtection="1">
      <alignment horizontal="center" vertical="center"/>
    </xf>
    <xf numFmtId="0" fontId="18" fillId="5" borderId="71" xfId="0" applyFont="1" applyFill="1" applyBorder="1" applyAlignment="1" applyProtection="1">
      <alignment horizontal="center" vertical="center"/>
    </xf>
    <xf numFmtId="0" fontId="18" fillId="0" borderId="72" xfId="0" applyFont="1" applyFill="1" applyBorder="1" applyProtection="1">
      <alignment vertical="center"/>
    </xf>
    <xf numFmtId="0" fontId="18" fillId="0" borderId="73" xfId="0" applyFont="1" applyFill="1" applyBorder="1" applyProtection="1">
      <alignment vertical="center"/>
    </xf>
    <xf numFmtId="0" fontId="18" fillId="0" borderId="73" xfId="0" applyFont="1" applyFill="1" applyBorder="1" applyAlignment="1" applyProtection="1">
      <alignment vertical="center" wrapText="1"/>
    </xf>
    <xf numFmtId="0" fontId="18" fillId="0" borderId="71" xfId="0" applyFont="1" applyFill="1" applyBorder="1" applyProtection="1">
      <alignment vertical="center"/>
    </xf>
    <xf numFmtId="0" fontId="18" fillId="0" borderId="96" xfId="0" applyFont="1" applyBorder="1" applyAlignment="1" applyProtection="1">
      <alignment horizontal="center" vertical="center"/>
    </xf>
    <xf numFmtId="0" fontId="18" fillId="0" borderId="56" xfId="0" applyFont="1" applyBorder="1" applyAlignment="1" applyProtection="1">
      <alignment horizontal="center" vertical="center"/>
    </xf>
    <xf numFmtId="0" fontId="18" fillId="0" borderId="64" xfId="0" applyFont="1" applyFill="1" applyBorder="1" applyProtection="1">
      <alignment vertical="center"/>
    </xf>
    <xf numFmtId="0" fontId="18" fillId="0" borderId="32" xfId="0" applyFont="1" applyFill="1" applyBorder="1" applyProtection="1">
      <alignment vertical="center"/>
    </xf>
    <xf numFmtId="0" fontId="18" fillId="0" borderId="32" xfId="0" applyFont="1" applyFill="1" applyBorder="1" applyAlignment="1" applyProtection="1">
      <alignment vertical="center" wrapText="1"/>
    </xf>
    <xf numFmtId="0" fontId="18" fillId="0" borderId="65" xfId="0" applyFont="1" applyFill="1" applyBorder="1" applyProtection="1">
      <alignment vertical="center"/>
    </xf>
    <xf numFmtId="0" fontId="18" fillId="0" borderId="111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5" borderId="74" xfId="0" applyFont="1" applyFill="1" applyBorder="1" applyAlignment="1" applyProtection="1">
      <alignment horizontal="center" vertical="center"/>
    </xf>
    <xf numFmtId="0" fontId="18" fillId="5" borderId="75" xfId="0" applyFont="1" applyFill="1" applyBorder="1" applyAlignment="1" applyProtection="1">
      <alignment horizontal="center" vertical="center"/>
    </xf>
    <xf numFmtId="177" fontId="18" fillId="5" borderId="15" xfId="0" applyNumberFormat="1" applyFont="1" applyFill="1" applyBorder="1" applyProtection="1">
      <alignment vertical="center"/>
    </xf>
    <xf numFmtId="177" fontId="18" fillId="5" borderId="33" xfId="0" applyNumberFormat="1" applyFont="1" applyFill="1" applyBorder="1" applyProtection="1">
      <alignment vertical="center"/>
    </xf>
    <xf numFmtId="177" fontId="18" fillId="5" borderId="16" xfId="0" applyNumberFormat="1" applyFont="1" applyFill="1" applyBorder="1" applyProtection="1">
      <alignment vertical="center"/>
    </xf>
    <xf numFmtId="0" fontId="18" fillId="5" borderId="76" xfId="0" applyFont="1" applyFill="1" applyBorder="1" applyAlignment="1" applyProtection="1">
      <alignment horizontal="center" vertical="center"/>
    </xf>
    <xf numFmtId="0" fontId="18" fillId="5" borderId="77" xfId="0" applyFont="1" applyFill="1" applyBorder="1" applyAlignment="1" applyProtection="1">
      <alignment horizontal="center" vertical="center"/>
    </xf>
    <xf numFmtId="177" fontId="18" fillId="5" borderId="15" xfId="0" applyNumberFormat="1" applyFont="1" applyFill="1" applyBorder="1" applyAlignment="1" applyProtection="1">
      <alignment horizontal="center" vertical="center"/>
    </xf>
    <xf numFmtId="177" fontId="18" fillId="5" borderId="16" xfId="0" applyNumberFormat="1" applyFont="1" applyFill="1" applyBorder="1" applyAlignment="1" applyProtection="1">
      <alignment horizontal="center" vertical="center"/>
    </xf>
    <xf numFmtId="177" fontId="18" fillId="5" borderId="11" xfId="0" applyNumberFormat="1" applyFont="1" applyFill="1" applyBorder="1" applyAlignment="1" applyProtection="1">
      <alignment horizontal="center" vertical="center"/>
    </xf>
    <xf numFmtId="177" fontId="18" fillId="5" borderId="38" xfId="0" applyNumberFormat="1" applyFont="1" applyFill="1" applyBorder="1" applyAlignment="1" applyProtection="1">
      <alignment horizontal="center" vertical="center"/>
    </xf>
    <xf numFmtId="177" fontId="18" fillId="5" borderId="68" xfId="0" applyNumberFormat="1" applyFont="1" applyFill="1" applyBorder="1" applyAlignment="1" applyProtection="1">
      <alignment horizontal="center" vertical="center"/>
    </xf>
    <xf numFmtId="177" fontId="18" fillId="5" borderId="79" xfId="0" applyNumberFormat="1" applyFont="1" applyFill="1" applyBorder="1" applyAlignment="1" applyProtection="1">
      <alignment horizontal="center" vertical="center"/>
    </xf>
    <xf numFmtId="177" fontId="18" fillId="5" borderId="4" xfId="0" applyNumberFormat="1" applyFont="1" applyFill="1" applyBorder="1" applyAlignment="1" applyProtection="1">
      <alignment horizontal="center" vertical="center"/>
    </xf>
    <xf numFmtId="0" fontId="18" fillId="5" borderId="81" xfId="0" applyFont="1" applyFill="1" applyBorder="1" applyAlignment="1" applyProtection="1">
      <alignment horizontal="center" vertical="center"/>
    </xf>
    <xf numFmtId="0" fontId="18" fillId="5" borderId="82" xfId="0" applyFont="1" applyFill="1" applyBorder="1" applyAlignment="1" applyProtection="1">
      <alignment horizontal="center" vertical="center"/>
    </xf>
    <xf numFmtId="177" fontId="18" fillId="5" borderId="12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5" fillId="2" borderId="31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4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18" fillId="0" borderId="52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6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179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179" fontId="18" fillId="0" borderId="37" xfId="0" applyNumberFormat="1" applyFont="1" applyFill="1" applyBorder="1" applyAlignment="1" applyProtection="1">
      <alignment horizontal="center" vertical="center" wrapText="1"/>
      <protection locked="0"/>
    </xf>
    <xf numFmtId="179" fontId="18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9" xfId="0" applyFont="1" applyFill="1" applyBorder="1" applyAlignment="1" applyProtection="1">
      <alignment horizontal="center" vertical="center"/>
    </xf>
    <xf numFmtId="0" fontId="18" fillId="2" borderId="64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/>
    </xf>
    <xf numFmtId="180" fontId="18" fillId="0" borderId="28" xfId="0" applyNumberFormat="1" applyFont="1" applyFill="1" applyBorder="1" applyAlignment="1" applyProtection="1">
      <alignment horizontal="center" vertical="center"/>
    </xf>
    <xf numFmtId="180" fontId="18" fillId="0" borderId="6" xfId="0" applyNumberFormat="1" applyFont="1" applyFill="1" applyBorder="1" applyAlignment="1" applyProtection="1">
      <alignment horizontal="center" vertical="center"/>
    </xf>
    <xf numFmtId="180" fontId="18" fillId="0" borderId="35" xfId="0" applyNumberFormat="1" applyFont="1" applyFill="1" applyBorder="1" applyAlignment="1" applyProtection="1">
      <alignment horizontal="center" vertical="center"/>
    </xf>
    <xf numFmtId="180" fontId="18" fillId="0" borderId="8" xfId="0" applyNumberFormat="1" applyFont="1" applyFill="1" applyBorder="1" applyAlignment="1" applyProtection="1">
      <alignment horizontal="center" vertical="center"/>
    </xf>
    <xf numFmtId="0" fontId="18" fillId="2" borderId="53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180" fontId="18" fillId="0" borderId="80" xfId="0" applyNumberFormat="1" applyFont="1" applyFill="1" applyBorder="1" applyAlignment="1" applyProtection="1">
      <alignment horizontal="center" vertical="center"/>
    </xf>
    <xf numFmtId="180" fontId="18" fillId="0" borderId="38" xfId="0" applyNumberFormat="1" applyFont="1" applyFill="1" applyBorder="1" applyAlignment="1" applyProtection="1">
      <alignment horizontal="center" vertical="center"/>
    </xf>
    <xf numFmtId="180" fontId="18" fillId="0" borderId="12" xfId="0" applyNumberFormat="1" applyFont="1" applyFill="1" applyBorder="1" applyAlignment="1" applyProtection="1">
      <alignment horizontal="center" vertical="center"/>
    </xf>
    <xf numFmtId="0" fontId="30" fillId="2" borderId="55" xfId="0" applyFont="1" applyFill="1" applyBorder="1" applyAlignment="1" applyProtection="1">
      <alignment horizontal="center" vertical="center" wrapText="1"/>
    </xf>
    <xf numFmtId="0" fontId="30" fillId="2" borderId="56" xfId="0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/>
    </xf>
    <xf numFmtId="0" fontId="18" fillId="0" borderId="4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18" fillId="2" borderId="49" xfId="0" applyFont="1" applyFill="1" applyBorder="1" applyAlignment="1" applyProtection="1">
      <alignment horizontal="center" vertical="center" wrapText="1"/>
    </xf>
    <xf numFmtId="0" fontId="18" fillId="2" borderId="51" xfId="0" applyFont="1" applyFill="1" applyBorder="1" applyAlignment="1" applyProtection="1">
      <alignment horizontal="center" vertical="center" wrapText="1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1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7" fillId="2" borderId="49" xfId="0" applyFont="1" applyFill="1" applyBorder="1" applyAlignment="1" applyProtection="1">
      <alignment horizontal="center" vertical="center" textRotation="255"/>
    </xf>
    <xf numFmtId="0" fontId="7" fillId="2" borderId="51" xfId="0" applyFont="1" applyFill="1" applyBorder="1" applyAlignment="1" applyProtection="1">
      <alignment horizontal="center" vertical="center" textRotation="255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179" fontId="18" fillId="0" borderId="21" xfId="0" applyNumberFormat="1" applyFont="1" applyFill="1" applyBorder="1" applyAlignment="1" applyProtection="1">
      <alignment horizontal="center" vertical="center"/>
    </xf>
    <xf numFmtId="179" fontId="18" fillId="0" borderId="18" xfId="0" applyNumberFormat="1" applyFont="1" applyFill="1" applyBorder="1" applyAlignment="1" applyProtection="1">
      <alignment horizontal="center" vertical="center"/>
    </xf>
    <xf numFmtId="0" fontId="18" fillId="2" borderId="49" xfId="0" applyFont="1" applyFill="1" applyBorder="1" applyAlignment="1" applyProtection="1">
      <alignment horizontal="center" vertical="center" wrapText="1"/>
      <protection locked="0"/>
    </xf>
    <xf numFmtId="0" fontId="18" fillId="2" borderId="51" xfId="0" applyFont="1" applyFill="1" applyBorder="1" applyAlignment="1" applyProtection="1">
      <alignment horizontal="center" vertical="center"/>
      <protection locked="0"/>
    </xf>
    <xf numFmtId="0" fontId="31" fillId="0" borderId="96" xfId="0" applyFont="1" applyBorder="1" applyAlignment="1" applyProtection="1">
      <alignment horizontal="center" vertical="center"/>
      <protection locked="0"/>
    </xf>
    <xf numFmtId="179" fontId="32" fillId="0" borderId="96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vertical="center"/>
      <protection locked="0" hidden="1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  <protection hidden="1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113" xfId="0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0" fontId="18" fillId="0" borderId="58" xfId="0" applyFont="1" applyFill="1" applyBorder="1" applyAlignment="1" applyProtection="1">
      <alignment horizontal="center" vertical="center" wrapText="1"/>
      <protection locked="0"/>
    </xf>
    <xf numFmtId="0" fontId="7" fillId="2" borderId="92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 wrapText="1"/>
      <protection locked="0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7" fillId="2" borderId="112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180" fontId="18" fillId="0" borderId="4" xfId="0" applyNumberFormat="1" applyFont="1" applyFill="1" applyBorder="1" applyAlignment="1" applyProtection="1">
      <alignment horizontal="center" vertical="center"/>
    </xf>
    <xf numFmtId="0" fontId="30" fillId="2" borderId="49" xfId="0" applyFont="1" applyFill="1" applyBorder="1" applyAlignment="1" applyProtection="1">
      <alignment horizontal="center" vertical="center" wrapText="1"/>
    </xf>
    <xf numFmtId="0" fontId="30" fillId="2" borderId="51" xfId="0" applyFont="1" applyFill="1" applyBorder="1" applyAlignment="1" applyProtection="1">
      <alignment horizontal="center" vertical="center" wrapText="1"/>
    </xf>
    <xf numFmtId="0" fontId="18" fillId="0" borderId="51" xfId="0" applyNumberFormat="1" applyFont="1" applyFill="1" applyBorder="1" applyAlignment="1" applyProtection="1">
      <alignment horizontal="center" vertical="center"/>
    </xf>
    <xf numFmtId="0" fontId="18" fillId="2" borderId="66" xfId="0" applyFont="1" applyFill="1" applyBorder="1" applyAlignment="1" applyProtection="1">
      <alignment horizontal="center" vertical="center" wrapText="1"/>
    </xf>
    <xf numFmtId="0" fontId="18" fillId="2" borderId="67" xfId="0" applyFont="1" applyFill="1" applyBorder="1" applyAlignment="1" applyProtection="1">
      <alignment horizontal="center" vertical="center" wrapText="1"/>
    </xf>
    <xf numFmtId="0" fontId="18" fillId="0" borderId="36" xfId="0" applyNumberFormat="1" applyFont="1" applyFill="1" applyBorder="1" applyAlignment="1" applyProtection="1">
      <alignment vertical="center"/>
    </xf>
    <xf numFmtId="0" fontId="18" fillId="0" borderId="67" xfId="0" applyNumberFormat="1" applyFont="1" applyFill="1" applyBorder="1" applyAlignment="1" applyProtection="1">
      <alignment vertical="center"/>
    </xf>
    <xf numFmtId="0" fontId="18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187" fontId="33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8" fillId="0" borderId="31" xfId="0" applyFont="1" applyFill="1" applyBorder="1" applyAlignment="1" applyProtection="1">
      <alignment horizontal="center" vertical="center" wrapText="1"/>
      <protection locked="0"/>
    </xf>
    <xf numFmtId="0" fontId="18" fillId="0" borderId="32" xfId="0" applyFont="1" applyFill="1" applyBorder="1" applyAlignment="1" applyProtection="1">
      <alignment horizontal="center" vertical="center" wrapText="1"/>
      <protection locked="0"/>
    </xf>
    <xf numFmtId="0" fontId="18" fillId="0" borderId="65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textRotation="255"/>
      <protection locked="0"/>
    </xf>
    <xf numFmtId="0" fontId="18" fillId="0" borderId="10" xfId="0" applyFont="1" applyFill="1" applyBorder="1" applyAlignment="1" applyProtection="1">
      <alignment horizontal="center" vertical="center" textRotation="255"/>
      <protection locked="0"/>
    </xf>
    <xf numFmtId="0" fontId="18" fillId="0" borderId="42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textRotation="255"/>
      <protection locked="0"/>
    </xf>
    <xf numFmtId="0" fontId="18" fillId="0" borderId="16" xfId="0" applyFont="1" applyFill="1" applyBorder="1" applyAlignment="1" applyProtection="1">
      <alignment horizontal="center" vertical="center" textRotation="255"/>
      <protection locked="0"/>
    </xf>
    <xf numFmtId="0" fontId="18" fillId="0" borderId="35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textRotation="255"/>
      <protection locked="0"/>
    </xf>
    <xf numFmtId="0" fontId="18" fillId="0" borderId="12" xfId="0" applyFont="1" applyFill="1" applyBorder="1" applyAlignment="1" applyProtection="1">
      <alignment horizontal="center" vertical="center" textRotation="255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30" fillId="2" borderId="17" xfId="0" applyFont="1" applyFill="1" applyBorder="1" applyAlignment="1" applyProtection="1">
      <alignment horizontal="center" vertical="center" wrapText="1"/>
    </xf>
    <xf numFmtId="0" fontId="30" fillId="2" borderId="18" xfId="0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textRotation="255"/>
    </xf>
    <xf numFmtId="0" fontId="7" fillId="2" borderId="18" xfId="0" applyFont="1" applyFill="1" applyBorder="1" applyAlignment="1" applyProtection="1">
      <alignment horizontal="center" vertical="center" textRotation="255"/>
    </xf>
    <xf numFmtId="0" fontId="18" fillId="2" borderId="18" xfId="0" applyFont="1" applyFill="1" applyBorder="1" applyAlignment="1" applyProtection="1">
      <alignment horizontal="center" vertical="center"/>
    </xf>
    <xf numFmtId="0" fontId="33" fillId="0" borderId="96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vertical="center"/>
      <protection hidden="1"/>
    </xf>
    <xf numFmtId="187" fontId="33" fillId="0" borderId="0" xfId="0" applyNumberFormat="1" applyFont="1" applyBorder="1" applyAlignment="1" applyProtection="1">
      <alignment horizontal="center" vertical="center"/>
    </xf>
    <xf numFmtId="187" fontId="33" fillId="0" borderId="0" xfId="0" applyNumberFormat="1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88" fontId="3" fillId="0" borderId="0" xfId="0" applyNumberFormat="1" applyFont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18" fillId="0" borderId="114" xfId="0" applyFont="1" applyFill="1" applyBorder="1" applyAlignment="1" applyProtection="1">
      <alignment horizontal="center" vertical="center" textRotation="255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60" xfId="0" applyFont="1" applyFill="1" applyBorder="1" applyAlignment="1" applyProtection="1">
      <alignment horizontal="center" vertical="center" textRotation="255"/>
      <protection locked="0"/>
    </xf>
    <xf numFmtId="0" fontId="18" fillId="0" borderId="61" xfId="0" applyFont="1" applyFill="1" applyBorder="1" applyAlignment="1" applyProtection="1">
      <alignment horizontal="center" vertical="center" textRotation="255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Fill="1" applyBorder="1" applyAlignment="1" applyProtection="1">
      <alignment horizontal="center" vertical="center" textRotation="255"/>
      <protection locked="0"/>
    </xf>
    <xf numFmtId="0" fontId="18" fillId="0" borderId="78" xfId="0" applyFont="1" applyFill="1" applyBorder="1" applyAlignment="1" applyProtection="1">
      <alignment horizontal="center" vertical="center" textRotation="255"/>
      <protection locked="0"/>
    </xf>
    <xf numFmtId="0" fontId="18" fillId="0" borderId="79" xfId="0" applyFont="1" applyFill="1" applyBorder="1" applyAlignment="1" applyProtection="1">
      <alignment horizontal="center" vertical="center" textRotation="255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/>
      <protection locked="0"/>
    </xf>
    <xf numFmtId="0" fontId="7" fillId="2" borderId="110" xfId="0" applyFont="1" applyFill="1" applyBorder="1" applyAlignment="1" applyProtection="1">
      <alignment horizontal="center" vertical="center"/>
      <protection locked="0"/>
    </xf>
    <xf numFmtId="188" fontId="6" fillId="2" borderId="0" xfId="0" applyNumberFormat="1" applyFont="1" applyFill="1" applyBorder="1" applyAlignment="1" applyProtection="1">
      <alignment horizontal="center" vertical="center"/>
    </xf>
    <xf numFmtId="188" fontId="7" fillId="2" borderId="49" xfId="0" applyNumberFormat="1" applyFont="1" applyFill="1" applyBorder="1" applyAlignment="1" applyProtection="1">
      <alignment horizontal="center" vertical="center"/>
      <protection locked="0"/>
    </xf>
    <xf numFmtId="188" fontId="7" fillId="2" borderId="51" xfId="0" applyNumberFormat="1" applyFont="1" applyFill="1" applyBorder="1" applyAlignment="1" applyProtection="1">
      <alignment horizontal="center" vertical="center"/>
      <protection locked="0"/>
    </xf>
    <xf numFmtId="188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188" fontId="18" fillId="0" borderId="20" xfId="0" applyNumberFormat="1" applyFont="1" applyFill="1" applyBorder="1" applyAlignment="1" applyProtection="1">
      <alignment horizontal="center" vertical="center" wrapText="1"/>
      <protection locked="0"/>
    </xf>
    <xf numFmtId="188" fontId="18" fillId="0" borderId="40" xfId="0" applyNumberFormat="1" applyFont="1" applyFill="1" applyBorder="1" applyAlignment="1" applyProtection="1">
      <alignment horizontal="center" vertical="center" wrapText="1"/>
      <protection locked="0"/>
    </xf>
    <xf numFmtId="188" fontId="10" fillId="0" borderId="0" xfId="0" applyNumberFormat="1" applyFont="1" applyAlignment="1" applyProtection="1">
      <alignment horizontal="center" vertical="center"/>
      <protection hidden="1"/>
    </xf>
    <xf numFmtId="188" fontId="3" fillId="0" borderId="0" xfId="0" applyNumberFormat="1" applyFont="1" applyAlignment="1" applyProtection="1">
      <alignment horizontal="center" vertical="center"/>
      <protection hidden="1"/>
    </xf>
    <xf numFmtId="0" fontId="18" fillId="2" borderId="50" xfId="0" applyFont="1" applyFill="1" applyBorder="1" applyAlignment="1" applyProtection="1">
      <alignment horizontal="center" vertical="center" wrapText="1"/>
      <protection locked="0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37" xfId="0" applyNumberFormat="1" applyFont="1" applyFill="1" applyBorder="1" applyAlignment="1" applyProtection="1">
      <alignment vertical="center"/>
    </xf>
    <xf numFmtId="0" fontId="18" fillId="0" borderId="54" xfId="0" applyNumberFormat="1" applyFont="1" applyFill="1" applyBorder="1" applyAlignment="1" applyProtection="1">
      <alignment vertical="center"/>
    </xf>
    <xf numFmtId="0" fontId="18" fillId="2" borderId="51" xfId="0" applyFont="1" applyFill="1" applyBorder="1" applyAlignment="1" applyProtection="1">
      <alignment horizontal="center" vertical="center"/>
    </xf>
    <xf numFmtId="0" fontId="34" fillId="0" borderId="96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10" fillId="0" borderId="0" xfId="0" applyFont="1" applyBorder="1" applyAlignment="1" applyProtection="1">
      <alignment vertical="center"/>
      <protection locked="0" hidden="1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185" fontId="35" fillId="0" borderId="0" xfId="0" applyNumberFormat="1" applyFont="1" applyAlignment="1" applyProtection="1">
      <alignment horizontal="center" vertical="center"/>
    </xf>
    <xf numFmtId="179" fontId="35" fillId="0" borderId="0" xfId="0" applyNumberFormat="1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vertical="center"/>
      <protection hidden="1"/>
    </xf>
    <xf numFmtId="0" fontId="38" fillId="2" borderId="31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/>
    </xf>
    <xf numFmtId="0" fontId="40" fillId="2" borderId="17" xfId="0" applyFont="1" applyFill="1" applyBorder="1" applyAlignment="1" applyProtection="1">
      <alignment horizontal="center" vertical="center"/>
    </xf>
    <xf numFmtId="0" fontId="40" fillId="2" borderId="18" xfId="0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  <protection hidden="1"/>
    </xf>
    <xf numFmtId="0" fontId="38" fillId="2" borderId="31" xfId="0" applyFont="1" applyFill="1" applyBorder="1" applyAlignment="1" applyProtection="1">
      <alignment vertical="center"/>
    </xf>
    <xf numFmtId="0" fontId="40" fillId="2" borderId="69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vertical="center" textRotation="255"/>
      <protection locked="0"/>
    </xf>
    <xf numFmtId="0" fontId="41" fillId="0" borderId="7" xfId="0" applyFont="1" applyFill="1" applyBorder="1" applyAlignment="1" applyProtection="1">
      <alignment vertical="center" textRotation="255"/>
      <protection locked="0"/>
    </xf>
    <xf numFmtId="0" fontId="42" fillId="0" borderId="7" xfId="0" applyFont="1" applyFill="1" applyBorder="1" applyAlignment="1" applyProtection="1">
      <alignment vertical="center" textRotation="255"/>
      <protection locked="0"/>
    </xf>
    <xf numFmtId="0" fontId="41" fillId="0" borderId="3" xfId="0" applyFont="1" applyFill="1" applyBorder="1" applyAlignment="1" applyProtection="1">
      <alignment vertical="center" textRotation="255"/>
      <protection locked="0"/>
    </xf>
    <xf numFmtId="0" fontId="18" fillId="0" borderId="80" xfId="0" applyFont="1" applyFill="1" applyBorder="1" applyAlignment="1" applyProtection="1">
      <alignment horizontal="center" vertical="center" wrapText="1"/>
      <protection locked="0"/>
    </xf>
    <xf numFmtId="185" fontId="39" fillId="2" borderId="0" xfId="0" applyNumberFormat="1" applyFont="1" applyFill="1" applyBorder="1" applyAlignment="1" applyProtection="1">
      <alignment horizontal="center" vertical="center"/>
    </xf>
    <xf numFmtId="185" fontId="40" fillId="2" borderId="17" xfId="0" applyNumberFormat="1" applyFont="1" applyFill="1" applyBorder="1" applyAlignment="1" applyProtection="1">
      <alignment horizontal="center" vertical="center"/>
    </xf>
    <xf numFmtId="185" fontId="40" fillId="2" borderId="18" xfId="0" applyNumberFormat="1" applyFont="1" applyFill="1" applyBorder="1" applyAlignment="1" applyProtection="1">
      <alignment horizontal="center" vertical="center"/>
    </xf>
    <xf numFmtId="185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185" fontId="18" fillId="0" borderId="37" xfId="0" applyNumberFormat="1" applyFont="1" applyFill="1" applyBorder="1" applyAlignment="1" applyProtection="1">
      <alignment horizontal="center" vertical="center" wrapText="1"/>
      <protection locked="0"/>
    </xf>
    <xf numFmtId="185" fontId="18" fillId="0" borderId="54" xfId="0" applyNumberFormat="1" applyFont="1" applyFill="1" applyBorder="1" applyAlignment="1" applyProtection="1">
      <alignment horizontal="center" vertical="center" wrapText="1"/>
      <protection locked="0"/>
    </xf>
    <xf numFmtId="185" fontId="35" fillId="0" borderId="0" xfId="0" applyNumberFormat="1" applyFont="1" applyAlignment="1" applyProtection="1">
      <alignment horizontal="center" vertical="center"/>
      <protection hidden="1"/>
    </xf>
    <xf numFmtId="179" fontId="39" fillId="2" borderId="0" xfId="0" applyNumberFormat="1" applyFont="1" applyFill="1" applyBorder="1" applyAlignment="1" applyProtection="1">
      <alignment horizontal="center" vertical="center"/>
    </xf>
    <xf numFmtId="179" fontId="40" fillId="2" borderId="17" xfId="0" applyNumberFormat="1" applyFont="1" applyFill="1" applyBorder="1" applyAlignment="1" applyProtection="1">
      <alignment horizontal="center" vertical="center"/>
    </xf>
    <xf numFmtId="179" fontId="40" fillId="2" borderId="18" xfId="0" applyNumberFormat="1" applyFont="1" applyFill="1" applyBorder="1" applyAlignment="1" applyProtection="1">
      <alignment horizontal="center" vertical="center"/>
    </xf>
    <xf numFmtId="179" fontId="18" fillId="0" borderId="52" xfId="0" applyNumberFormat="1" applyFont="1" applyFill="1" applyBorder="1" applyAlignment="1" applyProtection="1">
      <alignment horizontal="center" vertical="center" wrapText="1"/>
      <protection locked="0"/>
    </xf>
    <xf numFmtId="179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179" fontId="18" fillId="0" borderId="18" xfId="0" applyNumberFormat="1" applyFont="1" applyFill="1" applyBorder="1" applyAlignment="1" applyProtection="1">
      <alignment horizontal="center" vertical="center" wrapText="1"/>
      <protection locked="0"/>
    </xf>
    <xf numFmtId="179" fontId="35" fillId="0" borderId="0" xfId="0" applyNumberFormat="1" applyFont="1" applyAlignment="1" applyProtection="1">
      <alignment horizontal="center" vertical="center"/>
      <protection hidden="1"/>
    </xf>
    <xf numFmtId="0" fontId="43" fillId="2" borderId="17" xfId="0" applyFont="1" applyFill="1" applyBorder="1" applyAlignment="1" applyProtection="1">
      <alignment horizontal="center" vertical="center" wrapText="1"/>
    </xf>
    <xf numFmtId="0" fontId="43" fillId="2" borderId="18" xfId="0" applyFont="1" applyFill="1" applyBorder="1" applyAlignment="1" applyProtection="1">
      <alignment horizontal="center" vertical="center" wrapText="1"/>
    </xf>
    <xf numFmtId="180" fontId="43" fillId="0" borderId="52" xfId="0" applyNumberFormat="1" applyFont="1" applyFill="1" applyBorder="1" applyAlignment="1" applyProtection="1">
      <alignment horizontal="center" vertical="center"/>
    </xf>
    <xf numFmtId="180" fontId="43" fillId="0" borderId="21" xfId="0" applyNumberFormat="1" applyFont="1" applyFill="1" applyBorder="1" applyAlignment="1" applyProtection="1">
      <alignment horizontal="center" vertical="center"/>
    </xf>
    <xf numFmtId="180" fontId="43" fillId="0" borderId="18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  <protection hidden="1"/>
    </xf>
    <xf numFmtId="0" fontId="44" fillId="2" borderId="17" xfId="0" applyFont="1" applyFill="1" applyBorder="1" applyAlignment="1" applyProtection="1">
      <alignment horizontal="center" vertical="center" wrapText="1"/>
    </xf>
    <xf numFmtId="0" fontId="44" fillId="2" borderId="18" xfId="0" applyFont="1" applyFill="1" applyBorder="1" applyAlignment="1" applyProtection="1">
      <alignment horizontal="center" vertical="center" wrapText="1"/>
    </xf>
    <xf numFmtId="0" fontId="43" fillId="0" borderId="52" xfId="0" applyNumberFormat="1" applyFont="1" applyFill="1" applyBorder="1" applyAlignment="1" applyProtection="1">
      <alignment horizontal="center" vertical="center"/>
    </xf>
    <xf numFmtId="0" fontId="43" fillId="0" borderId="21" xfId="0" applyNumberFormat="1" applyFont="1" applyFill="1" applyBorder="1" applyAlignment="1" applyProtection="1">
      <alignment horizontal="center" vertical="center"/>
    </xf>
    <xf numFmtId="0" fontId="43" fillId="0" borderId="18" xfId="0" applyNumberFormat="1" applyFont="1" applyFill="1" applyBorder="1" applyAlignment="1" applyProtection="1">
      <alignment horizontal="center" vertical="center"/>
    </xf>
    <xf numFmtId="0" fontId="43" fillId="0" borderId="52" xfId="0" applyNumberFormat="1" applyFont="1" applyFill="1" applyBorder="1" applyAlignment="1" applyProtection="1">
      <alignment vertical="center"/>
    </xf>
    <xf numFmtId="0" fontId="43" fillId="0" borderId="21" xfId="0" applyNumberFormat="1" applyFont="1" applyFill="1" applyBorder="1" applyAlignment="1" applyProtection="1">
      <alignment vertical="center"/>
    </xf>
    <xf numFmtId="0" fontId="43" fillId="0" borderId="18" xfId="0" applyNumberFormat="1" applyFont="1" applyFill="1" applyBorder="1" applyAlignment="1" applyProtection="1">
      <alignment vertical="center"/>
    </xf>
    <xf numFmtId="0" fontId="40" fillId="2" borderId="17" xfId="0" applyFont="1" applyFill="1" applyBorder="1" applyAlignment="1" applyProtection="1">
      <alignment horizontal="center" vertical="center" textRotation="255"/>
    </xf>
    <xf numFmtId="0" fontId="40" fillId="2" borderId="18" xfId="0" applyFont="1" applyFill="1" applyBorder="1" applyAlignment="1" applyProtection="1">
      <alignment horizontal="center" vertical="center" textRotation="255"/>
    </xf>
    <xf numFmtId="0" fontId="40" fillId="2" borderId="0" xfId="0" applyFont="1" applyFill="1" applyAlignment="1" applyProtection="1">
      <alignment horizontal="right" vertical="center"/>
    </xf>
    <xf numFmtId="0" fontId="43" fillId="2" borderId="18" xfId="0" applyFont="1" applyFill="1" applyBorder="1" applyAlignment="1" applyProtection="1">
      <alignment horizontal="center" vertical="center"/>
    </xf>
    <xf numFmtId="0" fontId="43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vertical="center"/>
      <protection locked="0"/>
    </xf>
    <xf numFmtId="14" fontId="33" fillId="0" borderId="96" xfId="0" applyNumberFormat="1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 hidden="1"/>
    </xf>
    <xf numFmtId="14" fontId="33" fillId="0" borderId="0" xfId="0" applyNumberFormat="1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 textRotation="255"/>
      <protection locked="0"/>
    </xf>
    <xf numFmtId="0" fontId="33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  <protection hidden="1"/>
    </xf>
    <xf numFmtId="0" fontId="37" fillId="0" borderId="0" xfId="0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 textRotation="255"/>
    </xf>
    <xf numFmtId="0" fontId="18" fillId="2" borderId="10" xfId="0" applyFont="1" applyFill="1" applyBorder="1" applyAlignment="1" applyProtection="1">
      <alignment horizontal="center" vertical="center" textRotation="255"/>
    </xf>
    <xf numFmtId="0" fontId="18" fillId="2" borderId="15" xfId="0" applyFont="1" applyFill="1" applyBorder="1" applyAlignment="1" applyProtection="1">
      <alignment horizontal="center" vertical="center" textRotation="255"/>
    </xf>
    <xf numFmtId="0" fontId="18" fillId="2" borderId="16" xfId="0" applyFont="1" applyFill="1" applyBorder="1" applyAlignment="1" applyProtection="1">
      <alignment horizontal="center" vertical="center" textRotation="255"/>
    </xf>
    <xf numFmtId="0" fontId="18" fillId="2" borderId="11" xfId="0" applyFont="1" applyFill="1" applyBorder="1" applyAlignment="1" applyProtection="1">
      <alignment horizontal="center" vertical="center" textRotation="255"/>
    </xf>
    <xf numFmtId="0" fontId="18" fillId="2" borderId="12" xfId="0" applyFont="1" applyFill="1" applyBorder="1" applyAlignment="1" applyProtection="1">
      <alignment horizontal="center" vertical="center" textRotation="255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18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0" applyFont="1" applyBorder="1" applyAlignment="1">
      <alignment horizontal="center" vertical="center"/>
    </xf>
    <xf numFmtId="17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1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_外来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111125</xdr:colOff>
      <xdr:row>21</xdr:row>
      <xdr:rowOff>127000</xdr:rowOff>
    </xdr:from>
    <xdr:to xmlns:xdr="http://schemas.openxmlformats.org/drawingml/2006/spreadsheetDrawing">
      <xdr:col>16</xdr:col>
      <xdr:colOff>1633855</xdr:colOff>
      <xdr:row>24</xdr:row>
      <xdr:rowOff>165100</xdr:rowOff>
    </xdr:to>
    <xdr:sp macro="" textlink="">
      <xdr:nvSpPr>
        <xdr:cNvPr id="4099" name="AutoShape 3"/>
        <xdr:cNvSpPr>
          <a:spLocks noChangeArrowheads="1"/>
        </xdr:cNvSpPr>
      </xdr:nvSpPr>
      <xdr:spPr>
        <a:xfrm>
          <a:off x="5102225" y="5518150"/>
          <a:ext cx="2922905" cy="800100"/>
        </a:xfrm>
        <a:prstGeom prst="wedgeRoundRectCallout">
          <a:avLst>
            <a:gd name="adj1" fmla="val -43559"/>
            <a:gd name="adj2" fmla="val -942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区分には、該当の病床のセルに「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（数字のゼロ）」を入力。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医：医療型療養病床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介：介護型療養病床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342900</xdr:colOff>
      <xdr:row>14</xdr:row>
      <xdr:rowOff>247650</xdr:rowOff>
    </xdr:from>
    <xdr:to xmlns:xdr="http://schemas.openxmlformats.org/drawingml/2006/spreadsheetDrawing">
      <xdr:col>4</xdr:col>
      <xdr:colOff>266700</xdr:colOff>
      <xdr:row>17</xdr:row>
      <xdr:rowOff>26035</xdr:rowOff>
    </xdr:to>
    <xdr:sp macro="" textlink="">
      <xdr:nvSpPr>
        <xdr:cNvPr id="4103" name="AutoShape 7"/>
        <xdr:cNvSpPr>
          <a:spLocks noChangeArrowheads="1"/>
        </xdr:cNvSpPr>
      </xdr:nvSpPr>
      <xdr:spPr>
        <a:xfrm>
          <a:off x="342900" y="3676650"/>
          <a:ext cx="2286000" cy="635635"/>
        </a:xfrm>
        <a:prstGeom prst="wedgeRoundRectCallout">
          <a:avLst>
            <a:gd name="adj1" fmla="val 44287"/>
            <a:gd name="adj2" fmla="val -775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該当する病院は、枠内に「はい」、「</a:t>
          </a:r>
          <a:r>
            <a:rPr lang="en-US" altLang="ja-JP" sz="10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yes</a:t>
          </a:r>
          <a:r>
            <a:rPr lang="ja-JP" altLang="en-US" sz="10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」等の文字を記入。該当しない場合はなにも記入しないこと（スペースも不可）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269875</xdr:colOff>
      <xdr:row>19</xdr:row>
      <xdr:rowOff>92075</xdr:rowOff>
    </xdr:from>
    <xdr:to xmlns:xdr="http://schemas.openxmlformats.org/drawingml/2006/spreadsheetDrawing">
      <xdr:col>4</xdr:col>
      <xdr:colOff>396875</xdr:colOff>
      <xdr:row>21</xdr:row>
      <xdr:rowOff>63500</xdr:rowOff>
    </xdr:to>
    <xdr:sp macro="" textlink="">
      <xdr:nvSpPr>
        <xdr:cNvPr id="11268" name="AutoShape 4"/>
        <xdr:cNvSpPr>
          <a:spLocks noChangeArrowheads="1"/>
        </xdr:cNvSpPr>
      </xdr:nvSpPr>
      <xdr:spPr>
        <a:xfrm>
          <a:off x="812800" y="5302250"/>
          <a:ext cx="1441450" cy="314325"/>
        </a:xfrm>
        <a:prstGeom prst="wedgeRoundRectCallout">
          <a:avLst>
            <a:gd name="adj1" fmla="val -71472"/>
            <a:gd name="adj2" fmla="val -11153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院内処方分のみ記載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266700</xdr:colOff>
      <xdr:row>0</xdr:row>
      <xdr:rowOff>38735</xdr:rowOff>
    </xdr:from>
    <xdr:to xmlns:xdr="http://schemas.openxmlformats.org/drawingml/2006/spreadsheetDrawing">
      <xdr:col>9</xdr:col>
      <xdr:colOff>790575</xdr:colOff>
      <xdr:row>1</xdr:row>
      <xdr:rowOff>85725</xdr:rowOff>
    </xdr:to>
    <xdr:sp macro="" textlink="">
      <xdr:nvSpPr>
        <xdr:cNvPr id="5124" name="AutoShape 4"/>
        <xdr:cNvSpPr>
          <a:spLocks noChangeArrowheads="1"/>
        </xdr:cNvSpPr>
      </xdr:nvSpPr>
      <xdr:spPr>
        <a:xfrm>
          <a:off x="4114800" y="38735"/>
          <a:ext cx="2447925" cy="399415"/>
        </a:xfrm>
        <a:prstGeom prst="wedgeRoundRectCallout">
          <a:avLst>
            <a:gd name="adj1" fmla="val -100919"/>
            <a:gd name="adj2" fmla="val 3516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該当の職種のセルに「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（半角数字のゼロ）」を入力。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266700</xdr:colOff>
      <xdr:row>0</xdr:row>
      <xdr:rowOff>38735</xdr:rowOff>
    </xdr:from>
    <xdr:to xmlns:xdr="http://schemas.openxmlformats.org/drawingml/2006/spreadsheetDrawing">
      <xdr:col>8</xdr:col>
      <xdr:colOff>790575</xdr:colOff>
      <xdr:row>1</xdr:row>
      <xdr:rowOff>85725</xdr:rowOff>
    </xdr:to>
    <xdr:sp macro="" textlink="">
      <xdr:nvSpPr>
        <xdr:cNvPr id="16385" name="AutoShape 1"/>
        <xdr:cNvSpPr>
          <a:spLocks noChangeArrowheads="1"/>
        </xdr:cNvSpPr>
      </xdr:nvSpPr>
      <xdr:spPr>
        <a:xfrm>
          <a:off x="2676525" y="38735"/>
          <a:ext cx="2447925" cy="399415"/>
        </a:xfrm>
        <a:prstGeom prst="wedgeRoundRectCallout">
          <a:avLst>
            <a:gd name="adj1" fmla="val -85395"/>
            <a:gd name="adj2" fmla="val 375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該当の職種のセルに「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（半角数字のゼロ）」を入力。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140335</xdr:colOff>
      <xdr:row>0</xdr:row>
      <xdr:rowOff>114935</xdr:rowOff>
    </xdr:from>
    <xdr:to xmlns:xdr="http://schemas.openxmlformats.org/drawingml/2006/spreadsheetDrawing">
      <xdr:col>13</xdr:col>
      <xdr:colOff>1340485</xdr:colOff>
      <xdr:row>1</xdr:row>
      <xdr:rowOff>155575</xdr:rowOff>
    </xdr:to>
    <xdr:sp macro="" textlink="">
      <xdr:nvSpPr>
        <xdr:cNvPr id="2" name="AutoShape 4"/>
        <xdr:cNvSpPr>
          <a:spLocks noChangeArrowheads="1"/>
        </xdr:cNvSpPr>
      </xdr:nvSpPr>
      <xdr:spPr>
        <a:xfrm>
          <a:off x="3750310" y="114935"/>
          <a:ext cx="2447925" cy="393065"/>
        </a:xfrm>
        <a:prstGeom prst="wedgeRoundRectCallout">
          <a:avLst>
            <a:gd name="adj1" fmla="val -100919"/>
            <a:gd name="adj2" fmla="val 3516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該当の職種のセルに「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（半角数字のゼロ）」を入力。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136525</xdr:colOff>
      <xdr:row>0</xdr:row>
      <xdr:rowOff>66040</xdr:rowOff>
    </xdr:from>
    <xdr:to xmlns:xdr="http://schemas.openxmlformats.org/drawingml/2006/spreadsheetDrawing">
      <xdr:col>6</xdr:col>
      <xdr:colOff>889000</xdr:colOff>
      <xdr:row>1</xdr:row>
      <xdr:rowOff>150495</xdr:rowOff>
    </xdr:to>
    <xdr:sp macro="" textlink="">
      <xdr:nvSpPr>
        <xdr:cNvPr id="9217" name="AutoShape 1"/>
        <xdr:cNvSpPr>
          <a:spLocks noChangeArrowheads="1"/>
        </xdr:cNvSpPr>
      </xdr:nvSpPr>
      <xdr:spPr>
        <a:xfrm>
          <a:off x="1946275" y="66040"/>
          <a:ext cx="2981325" cy="436880"/>
        </a:xfrm>
        <a:prstGeom prst="wedgeRoundRectCallout">
          <a:avLst>
            <a:gd name="adj1" fmla="val -62574"/>
            <a:gd name="adj2" fmla="val 7307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該当の職種のセルに「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（半角数字のゼロ）」を入力。その他は備考に職種を記入。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361950</xdr:colOff>
      <xdr:row>11</xdr:row>
      <xdr:rowOff>189230</xdr:rowOff>
    </xdr:from>
    <xdr:to xmlns:xdr="http://schemas.openxmlformats.org/drawingml/2006/spreadsheetDrawing">
      <xdr:col>3</xdr:col>
      <xdr:colOff>438150</xdr:colOff>
      <xdr:row>11</xdr:row>
      <xdr:rowOff>400050</xdr:rowOff>
    </xdr:to>
    <xdr:sp macro="" textlink="">
      <xdr:nvSpPr>
        <xdr:cNvPr id="1143" name="Text Box 1"/>
        <xdr:cNvSpPr txBox="1">
          <a:spLocks noChangeArrowheads="1"/>
        </xdr:cNvSpPr>
      </xdr:nvSpPr>
      <xdr:spPr>
        <a:xfrm>
          <a:off x="3152775" y="4637405"/>
          <a:ext cx="76200" cy="210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7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5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tabColor indexed="10"/>
    <pageSetUpPr fitToPage="1"/>
  </sheetPr>
  <dimension ref="A1:P6"/>
  <sheetViews>
    <sheetView showGridLines="0" tabSelected="1" workbookViewId="0">
      <selection activeCell="N3" sqref="N3:P3"/>
    </sheetView>
  </sheetViews>
  <sheetFormatPr defaultRowHeight="13.5"/>
  <cols>
    <col min="1" max="1" width="6" style="1" customWidth="1"/>
    <col min="2" max="2" width="10.625" style="1" customWidth="1"/>
    <col min="3" max="5" width="5.375" style="1" customWidth="1"/>
    <col min="6" max="6" width="8.75" style="1" customWidth="1"/>
    <col min="7" max="9" width="5.375" style="1" customWidth="1"/>
    <col min="10" max="10" width="11.75" style="1" customWidth="1"/>
    <col min="11" max="11" width="4.375" style="1" customWidth="1"/>
    <col min="12" max="13" width="7.5" style="1" customWidth="1"/>
    <col min="14" max="16384" width="9" style="1" customWidth="1"/>
  </cols>
  <sheetData>
    <row r="1" spans="1:16" ht="24.75" customHeight="1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29.25" customHeight="1">
      <c r="A3" s="4" t="s">
        <v>154</v>
      </c>
      <c r="B3" s="6"/>
      <c r="C3" s="8"/>
      <c r="D3" s="10"/>
      <c r="E3" s="10"/>
      <c r="F3" s="10"/>
      <c r="G3" s="10"/>
      <c r="H3" s="10"/>
      <c r="I3" s="10"/>
      <c r="J3" s="12"/>
      <c r="K3" s="3"/>
      <c r="L3" s="15" t="s">
        <v>155</v>
      </c>
      <c r="M3" s="17"/>
      <c r="N3" s="19"/>
      <c r="O3" s="21"/>
      <c r="P3" s="23"/>
    </row>
    <row r="4" spans="1:16" ht="30.75" customHeight="1">
      <c r="A4" s="5" t="s">
        <v>153</v>
      </c>
      <c r="B4" s="7"/>
      <c r="C4" s="9"/>
      <c r="D4" s="11"/>
      <c r="E4" s="11"/>
      <c r="F4" s="11"/>
      <c r="G4" s="11"/>
      <c r="H4" s="11"/>
      <c r="I4" s="11"/>
      <c r="J4" s="13"/>
      <c r="K4" s="3"/>
      <c r="L4" s="16" t="s">
        <v>156</v>
      </c>
      <c r="M4" s="18"/>
      <c r="N4" s="20"/>
      <c r="O4" s="22"/>
      <c r="P4" s="24"/>
    </row>
    <row r="5" spans="1:16" ht="28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ht="15.75" customHeight="1">
      <c r="J6" s="14"/>
      <c r="K6" s="3"/>
    </row>
    <row r="7" spans="1:16" ht="24" customHeight="1"/>
    <row r="10" spans="1:16" ht="18" customHeight="1"/>
  </sheetData>
  <mergeCells count="9">
    <mergeCell ref="A1:P1"/>
    <mergeCell ref="A3:B3"/>
    <mergeCell ref="C3:J3"/>
    <mergeCell ref="L3:M3"/>
    <mergeCell ref="N3:P3"/>
    <mergeCell ref="A4:B4"/>
    <mergeCell ref="C4:J4"/>
    <mergeCell ref="L4:M4"/>
    <mergeCell ref="N4:P4"/>
  </mergeCells>
  <phoneticPr fontId="2"/>
  <pageMargins left="0.78740157480314965" right="0.78740157480314965" top="0.98425196850393704" bottom="0.98425196850393704" header="0.51181102362204722" footer="0.51181102362204722"/>
  <pageSetup paperSize="9" scale="75" fitToWidth="1" fitToHeight="0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indexed="15"/>
  </sheetPr>
  <dimension ref="A1:H18"/>
  <sheetViews>
    <sheetView workbookViewId="0">
      <selection activeCell="G9" sqref="G9:G10"/>
    </sheetView>
  </sheetViews>
  <sheetFormatPr defaultRowHeight="13.5"/>
  <cols>
    <col min="1" max="1" width="18.625" customWidth="1"/>
    <col min="5" max="6" width="8.25" customWidth="1"/>
    <col min="7" max="8" width="10.875" customWidth="1"/>
  </cols>
  <sheetData>
    <row r="1" spans="1:8" ht="23.25" customHeight="1">
      <c r="A1" s="347" t="s">
        <v>99</v>
      </c>
      <c r="B1" s="347"/>
      <c r="C1" s="347"/>
      <c r="D1" s="347"/>
      <c r="E1" s="347"/>
      <c r="F1" s="347"/>
      <c r="G1" s="347"/>
      <c r="H1" s="347"/>
    </row>
    <row r="2" spans="1:8" ht="15.75" customHeight="1">
      <c r="A2" s="348"/>
      <c r="B2" s="348"/>
      <c r="C2" s="348"/>
      <c r="D2" s="348"/>
      <c r="E2" s="348"/>
      <c r="F2" s="348"/>
      <c r="G2" s="348"/>
      <c r="H2" s="348"/>
    </row>
    <row r="3" spans="1:8" ht="41.25" customHeight="1">
      <c r="A3" s="349" t="s">
        <v>89</v>
      </c>
      <c r="B3" s="357">
        <f>メイン!C3</f>
        <v>0</v>
      </c>
      <c r="C3" s="366"/>
      <c r="D3" s="366"/>
      <c r="E3" s="366"/>
      <c r="F3" s="366"/>
      <c r="G3" s="366"/>
      <c r="H3" s="403"/>
    </row>
    <row r="4" spans="1:8" ht="18" customHeight="1">
      <c r="A4" s="350" t="s">
        <v>98</v>
      </c>
      <c r="B4" s="358" t="s">
        <v>3</v>
      </c>
      <c r="C4" s="367"/>
      <c r="D4" s="367"/>
      <c r="E4" s="367"/>
      <c r="F4" s="384"/>
      <c r="G4" s="393" t="s">
        <v>44</v>
      </c>
      <c r="H4" s="404" t="s">
        <v>75</v>
      </c>
    </row>
    <row r="5" spans="1:8" ht="17.25" customHeight="1">
      <c r="A5" s="351"/>
      <c r="B5" s="359" t="s">
        <v>72</v>
      </c>
      <c r="C5" s="368" t="s">
        <v>73</v>
      </c>
      <c r="D5" s="368"/>
      <c r="E5" s="378" t="s">
        <v>76</v>
      </c>
      <c r="F5" s="385"/>
      <c r="G5" s="394"/>
      <c r="H5" s="405"/>
    </row>
    <row r="6" spans="1:8" ht="21" customHeight="1">
      <c r="A6" s="352"/>
      <c r="B6" s="360"/>
      <c r="C6" s="369" t="s">
        <v>56</v>
      </c>
      <c r="D6" s="369" t="s">
        <v>68</v>
      </c>
      <c r="E6" s="379"/>
      <c r="F6" s="386"/>
      <c r="G6" s="395"/>
      <c r="H6" s="406"/>
    </row>
    <row r="7" spans="1:8" ht="42.75" customHeight="1">
      <c r="A7" s="353" t="s">
        <v>42</v>
      </c>
      <c r="B7" s="361">
        <f>医!N5</f>
        <v>0</v>
      </c>
      <c r="C7" s="370">
        <f>医!O5</f>
        <v>0</v>
      </c>
      <c r="D7" s="374">
        <f>医!P5</f>
        <v>0</v>
      </c>
      <c r="E7" s="380">
        <f>B7+D7</f>
        <v>0</v>
      </c>
      <c r="F7" s="387" t="e">
        <f>#REF!</f>
        <v>#REF!</v>
      </c>
      <c r="G7" s="396" t="e">
        <f>定員!B6</f>
        <v>#DIV/0!</v>
      </c>
      <c r="H7" s="407" t="e">
        <f>E7/G7</f>
        <v>#DIV/0!</v>
      </c>
    </row>
    <row r="8" spans="1:8" ht="42.75" customHeight="1">
      <c r="A8" s="354" t="s">
        <v>78</v>
      </c>
      <c r="B8" s="362">
        <f>歯!N5</f>
        <v>0</v>
      </c>
      <c r="C8" s="371">
        <f>歯!O5</f>
        <v>0</v>
      </c>
      <c r="D8" s="375">
        <f>歯!P5</f>
        <v>0</v>
      </c>
      <c r="E8" s="381">
        <f>SUM(B8,D8)</f>
        <v>0</v>
      </c>
      <c r="F8" s="388"/>
      <c r="G8" s="397" t="e">
        <f>定員!H6</f>
        <v>#DIV/0!</v>
      </c>
      <c r="H8" s="408" t="e">
        <f>IF(OR(G8=0,G8=""),"",E8/G8)</f>
        <v>#DIV/0!</v>
      </c>
    </row>
    <row r="9" spans="1:8" ht="42.75" customHeight="1">
      <c r="A9" s="354" t="s">
        <v>103</v>
      </c>
      <c r="B9" s="362">
        <f>棟!R401+棟!U401+棟!X401+外!Q201+外!T201+外!W201</f>
        <v>0</v>
      </c>
      <c r="C9" s="371">
        <f>棟!S401+棟!V401+棟!Y401+外!R201+外!U201+外!X201</f>
        <v>0</v>
      </c>
      <c r="D9" s="375">
        <f>棟!T401+棟!W401+棟!Z401+外!S201+外!V201+外!Y201</f>
        <v>0</v>
      </c>
      <c r="E9" s="382">
        <f>B9+D9</f>
        <v>0</v>
      </c>
      <c r="F9" s="389">
        <f>ROUNDDOWN(E9+E10,1)</f>
        <v>0</v>
      </c>
      <c r="G9" s="398" t="e">
        <f>定員!K6</f>
        <v>#DIV/0!</v>
      </c>
      <c r="H9" s="409" t="e">
        <f>F9/G9</f>
        <v>#DIV/0!</v>
      </c>
    </row>
    <row r="10" spans="1:8" ht="42.75" customHeight="1">
      <c r="A10" s="354" t="s">
        <v>104</v>
      </c>
      <c r="B10" s="362">
        <f>棟!AA401+外!Z201</f>
        <v>0</v>
      </c>
      <c r="C10" s="371">
        <f>棟!AB401+外!AA201</f>
        <v>0</v>
      </c>
      <c r="D10" s="375">
        <f>棟!AC401+外!AB201</f>
        <v>0</v>
      </c>
      <c r="E10" s="382">
        <f>B10+D10</f>
        <v>0</v>
      </c>
      <c r="F10" s="390"/>
      <c r="G10" s="399"/>
      <c r="H10" s="410"/>
    </row>
    <row r="11" spans="1:8" ht="42.75" customHeight="1">
      <c r="A11" s="354" t="s">
        <v>124</v>
      </c>
      <c r="B11" s="362">
        <f>棟!U401</f>
        <v>0</v>
      </c>
      <c r="C11" s="371">
        <f>棟!V401</f>
        <v>0</v>
      </c>
      <c r="D11" s="375">
        <f>棟!W401</f>
        <v>0</v>
      </c>
      <c r="E11" s="381">
        <f>ROUNDDOWN(B11+D11,1)</f>
        <v>0</v>
      </c>
      <c r="F11" s="388" t="e">
        <f>#REF!+#REF!+#REF!+#REF!+#REF!+#REF!+#REF!</f>
        <v>#REF!</v>
      </c>
      <c r="G11" s="400" t="s">
        <v>111</v>
      </c>
      <c r="H11" s="411" t="s">
        <v>111</v>
      </c>
    </row>
    <row r="12" spans="1:8" ht="42.75" customHeight="1">
      <c r="A12" s="354" t="s">
        <v>30</v>
      </c>
      <c r="B12" s="362">
        <f>ｺ!X201</f>
        <v>0</v>
      </c>
      <c r="C12" s="371">
        <f>ｺ!Y201</f>
        <v>0</v>
      </c>
      <c r="D12" s="375">
        <f>ｺ!Z201</f>
        <v>0</v>
      </c>
      <c r="E12" s="381">
        <f>ROUNDDOWN(B12+D12,1)</f>
        <v>0</v>
      </c>
      <c r="F12" s="388"/>
      <c r="G12" s="397" t="e">
        <f>定員!N6</f>
        <v>#DIV/0!</v>
      </c>
      <c r="H12" s="408" t="e">
        <f>E12/G12</f>
        <v>#DIV/0!</v>
      </c>
    </row>
    <row r="13" spans="1:8" ht="42.75" customHeight="1">
      <c r="A13" s="354" t="s">
        <v>80</v>
      </c>
      <c r="B13" s="362">
        <f>ｺ!AA201</f>
        <v>0</v>
      </c>
      <c r="C13" s="371">
        <f>ｺ!AB201</f>
        <v>0</v>
      </c>
      <c r="D13" s="375">
        <f>ｺ!AC201</f>
        <v>0</v>
      </c>
      <c r="E13" s="375">
        <f>B13+D13</f>
        <v>0</v>
      </c>
      <c r="F13" s="389">
        <f>ROUNDDOWN(E13+E14,1)</f>
        <v>0</v>
      </c>
      <c r="G13" s="398" t="e">
        <f>定員!Q6</f>
        <v>#DIV/0!</v>
      </c>
      <c r="H13" s="409" t="e">
        <f>IF(OR(G13=0,G13=""),"",E13/G13)</f>
        <v>#DIV/0!</v>
      </c>
    </row>
    <row r="14" spans="1:8" ht="42.75" customHeight="1">
      <c r="A14" s="354" t="s">
        <v>74</v>
      </c>
      <c r="B14" s="363">
        <f>ｺ!AD201</f>
        <v>0</v>
      </c>
      <c r="C14" s="372">
        <f>ｺ!AE201</f>
        <v>0</v>
      </c>
      <c r="D14" s="376">
        <f>ｺ!AF201</f>
        <v>0</v>
      </c>
      <c r="E14" s="375">
        <f>B14+D14</f>
        <v>0</v>
      </c>
      <c r="F14" s="390"/>
      <c r="G14" s="399"/>
      <c r="H14" s="410"/>
    </row>
    <row r="15" spans="1:8" ht="42.75" customHeight="1">
      <c r="A15" s="354" t="s">
        <v>172</v>
      </c>
      <c r="B15" s="362">
        <f>棟!AD401</f>
        <v>0</v>
      </c>
      <c r="C15" s="371">
        <f>棟!AE401</f>
        <v>0</v>
      </c>
      <c r="D15" s="375">
        <f>棟!AF401</f>
        <v>0</v>
      </c>
      <c r="E15" s="381">
        <f>ROUNDDOWN(B15+D15,1)</f>
        <v>0</v>
      </c>
      <c r="F15" s="388"/>
      <c r="G15" s="397" t="e">
        <f>定員!T6</f>
        <v>#DIV/0!</v>
      </c>
      <c r="H15" s="408" t="e">
        <f>IF(OR(G15=0,G15=""),"",E15/G15)</f>
        <v>#DIV/0!</v>
      </c>
    </row>
    <row r="16" spans="1:8" ht="42.75" customHeight="1">
      <c r="A16" s="354" t="s">
        <v>112</v>
      </c>
      <c r="B16" s="362">
        <f>ｺ!AG201</f>
        <v>0</v>
      </c>
      <c r="C16" s="371">
        <f>ｺ!AH201</f>
        <v>0</v>
      </c>
      <c r="D16" s="375">
        <f>ｺ!AI201</f>
        <v>0</v>
      </c>
      <c r="E16" s="381">
        <f>ROUNDDOWN(B16+D16,1)</f>
        <v>0</v>
      </c>
      <c r="F16" s="388"/>
      <c r="G16" s="400" t="s">
        <v>111</v>
      </c>
      <c r="H16" s="411" t="s">
        <v>111</v>
      </c>
    </row>
    <row r="17" spans="1:8" ht="42.75" customHeight="1">
      <c r="A17" s="355" t="s">
        <v>114</v>
      </c>
      <c r="B17" s="364">
        <f>ｺ!AJ201</f>
        <v>0</v>
      </c>
      <c r="C17" s="373">
        <f>ｺ!AK201</f>
        <v>0</v>
      </c>
      <c r="D17" s="377">
        <f>ｺ!AL201</f>
        <v>0</v>
      </c>
      <c r="E17" s="383">
        <f>ROUNDDOWN(B17+D17,1)</f>
        <v>0</v>
      </c>
      <c r="F17" s="391"/>
      <c r="G17" s="401" t="s">
        <v>111</v>
      </c>
      <c r="H17" s="412" t="s">
        <v>111</v>
      </c>
    </row>
    <row r="18" spans="1:8" ht="36" customHeight="1">
      <c r="A18" s="356" t="s">
        <v>59</v>
      </c>
      <c r="B18" s="365"/>
      <c r="C18" s="365"/>
      <c r="D18" s="365"/>
      <c r="E18" s="365"/>
      <c r="F18" s="392"/>
      <c r="G18" s="402" t="s">
        <v>171</v>
      </c>
      <c r="H18" s="413" t="s">
        <v>208</v>
      </c>
    </row>
  </sheetData>
  <sheetProtection sheet="1" objects="1" scenarios="1"/>
  <mergeCells count="23">
    <mergeCell ref="A1:H1"/>
    <mergeCell ref="B3:H3"/>
    <mergeCell ref="B4:F4"/>
    <mergeCell ref="C5:D5"/>
    <mergeCell ref="E7:F7"/>
    <mergeCell ref="E8:F8"/>
    <mergeCell ref="E11:F11"/>
    <mergeCell ref="E12:F12"/>
    <mergeCell ref="E15:F15"/>
    <mergeCell ref="E16:F16"/>
    <mergeCell ref="E17:F17"/>
    <mergeCell ref="A18:F18"/>
    <mergeCell ref="A4:A6"/>
    <mergeCell ref="G4:G6"/>
    <mergeCell ref="H4:H6"/>
    <mergeCell ref="B5:B6"/>
    <mergeCell ref="E5:F6"/>
    <mergeCell ref="F9:F10"/>
    <mergeCell ref="G9:G10"/>
    <mergeCell ref="H9:H10"/>
    <mergeCell ref="F13:F14"/>
    <mergeCell ref="G13:G14"/>
    <mergeCell ref="H13:H14"/>
  </mergeCells>
  <phoneticPr fontId="2"/>
  <pageMargins left="0.78700000000000003" right="0.78700000000000003" top="0.98399999999999999" bottom="0.98399999999999999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5"/>
  </sheetPr>
  <dimension ref="A1:AL97"/>
  <sheetViews>
    <sheetView workbookViewId="0">
      <pane xSplit="9855" topLeftCell="AA1"/>
      <selection activeCell="L58" sqref="L58"/>
      <selection pane="topRight" activeCell="AA1" sqref="AA1"/>
    </sheetView>
  </sheetViews>
  <sheetFormatPr defaultRowHeight="13.5"/>
  <cols>
    <col min="1" max="1" width="6.25" style="1" customWidth="1"/>
    <col min="2" max="2" width="1.5" style="1" customWidth="1"/>
    <col min="3" max="3" width="5.625" style="1" customWidth="1"/>
    <col min="4" max="5" width="1.5" style="1" customWidth="1"/>
    <col min="6" max="6" width="5.625" style="1" customWidth="1"/>
    <col min="7" max="8" width="1.5" style="1" customWidth="1"/>
    <col min="9" max="9" width="5.625" style="1" customWidth="1"/>
    <col min="10" max="10" width="1.5" style="1" customWidth="1"/>
    <col min="11" max="11" width="1.75" style="1" customWidth="1"/>
    <col min="12" max="12" width="5.625" style="1" customWidth="1"/>
    <col min="13" max="14" width="1.5" style="1" customWidth="1"/>
    <col min="15" max="15" width="5.625" style="1" customWidth="1"/>
    <col min="16" max="17" width="1.5" style="1" customWidth="1"/>
    <col min="18" max="18" width="5.625" style="1" customWidth="1"/>
    <col min="19" max="20" width="1.5" style="1" customWidth="1"/>
    <col min="21" max="21" width="5.625" style="1" customWidth="1"/>
    <col min="22" max="23" width="1.5" style="1" customWidth="1"/>
    <col min="24" max="24" width="5.625" style="1" customWidth="1"/>
    <col min="25" max="26" width="1.5" style="1" customWidth="1"/>
    <col min="27" max="27" width="5.625" style="1" customWidth="1"/>
    <col min="28" max="28" width="1.5" style="1" customWidth="1"/>
    <col min="29" max="29" width="3.5" style="1" customWidth="1"/>
    <col min="30" max="30" width="2.375" style="1" customWidth="1"/>
    <col min="31" max="16384" width="9" style="1" customWidth="1"/>
  </cols>
  <sheetData>
    <row r="1" spans="1:31" ht="17.25">
      <c r="A1" s="417" t="s">
        <v>192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</row>
    <row r="2" spans="1:31" ht="9.75" customHeight="1">
      <c r="A2" s="3"/>
      <c r="B2" s="3"/>
      <c r="C2" s="3"/>
      <c r="D2" s="272">
        <f>メイン!C3</f>
        <v>0</v>
      </c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425"/>
      <c r="X2" s="425"/>
      <c r="Y2" s="425"/>
      <c r="Z2" s="425"/>
      <c r="AA2" s="425"/>
      <c r="AB2" s="425"/>
    </row>
    <row r="3" spans="1:31" ht="19.5" customHeight="1">
      <c r="A3" s="418" t="s">
        <v>89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305"/>
      <c r="X3" s="305"/>
      <c r="Y3" s="305"/>
      <c r="Z3" s="305"/>
      <c r="AA3" s="305"/>
      <c r="AB3" s="305"/>
    </row>
    <row r="4" spans="1:31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14" customFormat="1" ht="15.75" customHeight="1">
      <c r="A5" s="419" t="s">
        <v>98</v>
      </c>
      <c r="B5" s="419" t="s">
        <v>42</v>
      </c>
      <c r="C5" s="419"/>
      <c r="D5" s="419"/>
      <c r="E5" s="419"/>
      <c r="F5" s="419"/>
      <c r="G5" s="419"/>
      <c r="H5" s="419" t="s">
        <v>78</v>
      </c>
      <c r="I5" s="419"/>
      <c r="J5" s="419"/>
      <c r="K5" s="419" t="s">
        <v>103</v>
      </c>
      <c r="L5" s="419"/>
      <c r="M5" s="419"/>
      <c r="N5" s="419" t="s">
        <v>20</v>
      </c>
      <c r="O5" s="419"/>
      <c r="P5" s="419"/>
      <c r="Q5" s="419" t="s">
        <v>74</v>
      </c>
      <c r="R5" s="419"/>
      <c r="S5" s="419"/>
      <c r="T5" s="504" t="s">
        <v>172</v>
      </c>
      <c r="U5" s="504"/>
      <c r="V5" s="504"/>
      <c r="W5" s="425"/>
      <c r="X5" s="425"/>
      <c r="Y5" s="425"/>
      <c r="Z5" s="425"/>
      <c r="AA5" s="425"/>
      <c r="AB5" s="425"/>
    </row>
    <row r="6" spans="1:31" s="414" customFormat="1" ht="37.5" customHeight="1">
      <c r="A6" s="420" t="s">
        <v>38</v>
      </c>
      <c r="B6" s="432" t="e">
        <f>V13</f>
        <v>#DIV/0!</v>
      </c>
      <c r="C6" s="432"/>
      <c r="D6" s="432"/>
      <c r="E6" s="432"/>
      <c r="F6" s="432"/>
      <c r="G6" s="432"/>
      <c r="H6" s="470" t="e">
        <f>ROUNDUP(L42,0)</f>
        <v>#DIV/0!</v>
      </c>
      <c r="I6" s="471"/>
      <c r="J6" s="476"/>
      <c r="K6" s="470" t="e">
        <f>R21</f>
        <v>#DIV/0!</v>
      </c>
      <c r="L6" s="471"/>
      <c r="M6" s="476"/>
      <c r="N6" s="470" t="e">
        <f>ROUNDUP(R29,0)</f>
        <v>#DIV/0!</v>
      </c>
      <c r="O6" s="471"/>
      <c r="P6" s="476"/>
      <c r="Q6" s="470" t="e">
        <f>IF(X50&gt;=100,1,0)</f>
        <v>#DIV/0!</v>
      </c>
      <c r="R6" s="471"/>
      <c r="S6" s="476"/>
      <c r="T6" s="470" t="e">
        <f>ROUNDUP(L34,0)</f>
        <v>#DIV/0!</v>
      </c>
      <c r="U6" s="471"/>
      <c r="V6" s="476"/>
      <c r="W6" s="305"/>
      <c r="X6" s="305"/>
      <c r="Y6" s="305"/>
      <c r="Z6" s="305"/>
      <c r="AA6" s="305"/>
      <c r="AB6" s="305"/>
    </row>
    <row r="7" spans="1:31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>
      <c r="A8" s="3" t="s">
        <v>107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1" s="414" customFormat="1" ht="15.75" customHeight="1">
      <c r="A9" s="421"/>
      <c r="B9" s="433" t="s">
        <v>177</v>
      </c>
      <c r="C9" s="447" t="e">
        <f>C50</f>
        <v>#DIV/0!</v>
      </c>
      <c r="D9" s="451" t="s">
        <v>40</v>
      </c>
      <c r="E9" s="436" t="s">
        <v>178</v>
      </c>
      <c r="F9" s="447" t="e">
        <f>F50</f>
        <v>#DIV/0!</v>
      </c>
      <c r="G9" s="451" t="s">
        <v>40</v>
      </c>
      <c r="H9" s="436" t="s">
        <v>179</v>
      </c>
      <c r="I9" s="447" t="e">
        <f>I50</f>
        <v>#DIV/0!</v>
      </c>
      <c r="J9" s="451" t="s">
        <v>40</v>
      </c>
      <c r="K9" s="436" t="s">
        <v>1</v>
      </c>
      <c r="L9" s="447" t="e">
        <f>L50</f>
        <v>#DIV/0!</v>
      </c>
      <c r="M9" s="451" t="s">
        <v>40</v>
      </c>
      <c r="N9" s="436" t="s">
        <v>181</v>
      </c>
      <c r="O9" s="447" t="e">
        <f>O50</f>
        <v>#DIV/0!</v>
      </c>
      <c r="P9" s="451" t="s">
        <v>40</v>
      </c>
      <c r="Q9" s="436"/>
      <c r="R9" s="447" t="e">
        <f>R50</f>
        <v>#DIV/0!</v>
      </c>
      <c r="T9" s="436" t="s">
        <v>187</v>
      </c>
      <c r="U9" s="447" t="e">
        <f>F53</f>
        <v>#DIV/0!</v>
      </c>
      <c r="W9" s="436" t="s">
        <v>189</v>
      </c>
      <c r="X9" s="447" t="e">
        <f>I53</f>
        <v>#DIV/0!</v>
      </c>
      <c r="Y9" s="3"/>
      <c r="Z9" s="3"/>
      <c r="AA9" s="3"/>
      <c r="AB9" s="3"/>
    </row>
    <row r="10" spans="1:31" s="414" customFormat="1" ht="15.75" customHeight="1">
      <c r="A10" s="421"/>
      <c r="B10" s="421"/>
      <c r="C10" s="448">
        <v>1</v>
      </c>
      <c r="D10" s="451"/>
      <c r="E10" s="437"/>
      <c r="F10" s="448">
        <v>3</v>
      </c>
      <c r="G10" s="451"/>
      <c r="H10" s="437"/>
      <c r="I10" s="448">
        <v>3</v>
      </c>
      <c r="J10" s="451"/>
      <c r="K10" s="437"/>
      <c r="L10" s="448">
        <v>1</v>
      </c>
      <c r="M10" s="451"/>
      <c r="N10" s="437"/>
      <c r="O10" s="448">
        <v>1</v>
      </c>
      <c r="P10" s="451"/>
      <c r="Q10" s="437"/>
      <c r="R10" s="448">
        <v>6</v>
      </c>
      <c r="T10" s="437"/>
      <c r="U10" s="448">
        <v>5</v>
      </c>
      <c r="W10" s="437"/>
      <c r="X10" s="448">
        <v>2.5</v>
      </c>
      <c r="Y10" s="3"/>
      <c r="Z10" s="3"/>
      <c r="AA10" s="3"/>
      <c r="AB10" s="3"/>
    </row>
    <row r="11" spans="1:31" s="415" customFormat="1" ht="15.75" customHeight="1">
      <c r="A11" s="422" t="s">
        <v>106</v>
      </c>
      <c r="B11" s="434" t="s">
        <v>126</v>
      </c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3"/>
      <c r="Z11" s="3"/>
      <c r="AA11" s="3"/>
      <c r="AB11" s="3"/>
    </row>
    <row r="12" spans="1:31" s="415" customFormat="1" ht="9" customHeight="1">
      <c r="A12" s="423"/>
      <c r="B12" s="423"/>
      <c r="C12" s="449"/>
      <c r="D12" s="457"/>
      <c r="E12" s="449"/>
      <c r="F12" s="449"/>
      <c r="G12" s="457"/>
      <c r="H12" s="449"/>
      <c r="I12" s="449"/>
      <c r="J12" s="457"/>
      <c r="K12" s="449"/>
      <c r="L12" s="449"/>
      <c r="M12" s="457"/>
      <c r="N12" s="457"/>
      <c r="O12" s="489"/>
      <c r="P12" s="496"/>
      <c r="Q12" s="496"/>
      <c r="R12" s="496"/>
      <c r="S12" s="438"/>
      <c r="T12" s="438"/>
      <c r="U12" s="438"/>
      <c r="V12" s="438"/>
      <c r="W12" s="438"/>
      <c r="X12" s="438"/>
      <c r="Y12" s="3"/>
      <c r="Z12" s="3"/>
      <c r="AA12" s="3"/>
      <c r="AB12" s="3"/>
    </row>
    <row r="13" spans="1:31" s="414" customFormat="1" ht="15" customHeight="1">
      <c r="A13" s="424"/>
      <c r="B13" s="435"/>
      <c r="C13" s="450" t="s">
        <v>193</v>
      </c>
      <c r="D13" s="458" t="e">
        <f>ROUNDDOWN(C9/C10,1)+ROUNDDOWN(F9/F10,1)+ROUNDDOWN(I9/I10,1)+ROUNDDOWN(L9/L10,1)+ROUNDDOWN(O9/O10,1)+ROUNDDOWN(R9/R10,1)+ROUNDDOWN(U9/U10,1)+ROUNDDOWN(X9/X10,1)</f>
        <v>#DIV/0!</v>
      </c>
      <c r="E13" s="458"/>
      <c r="F13" s="458"/>
      <c r="G13" s="458"/>
      <c r="H13" s="458"/>
      <c r="I13" s="472"/>
      <c r="J13" s="472"/>
      <c r="L13" s="479">
        <f>IF(COUNTA(基本!$D$14)&gt;=1,2,3)</f>
        <v>3</v>
      </c>
      <c r="M13" s="451" t="s">
        <v>40</v>
      </c>
      <c r="N13" s="436" t="s">
        <v>109</v>
      </c>
      <c r="O13" s="490" t="e">
        <f>D13</f>
        <v>#DIV/0!</v>
      </c>
      <c r="P13" s="490"/>
      <c r="Q13" s="497" t="s">
        <v>41</v>
      </c>
      <c r="R13" s="501">
        <f>IF(COUNTA(基本!$D$14)&gt;=1,36,52)</f>
        <v>52</v>
      </c>
      <c r="T13" s="451"/>
      <c r="U13" s="451" t="s">
        <v>108</v>
      </c>
      <c r="V13" s="475" t="e">
        <f>AE13/O14+L13</f>
        <v>#DIV/0!</v>
      </c>
      <c r="W13" s="475"/>
      <c r="X13" s="475"/>
      <c r="Y13" s="3"/>
      <c r="Z13" s="3"/>
      <c r="AA13" s="3"/>
      <c r="AB13" s="3"/>
      <c r="AE13" s="514" t="e">
        <f>IF(O13&lt;R13,0,O13-R13)</f>
        <v>#DIV/0!</v>
      </c>
    </row>
    <row r="14" spans="1:31" s="414" customFormat="1" ht="15" customHeight="1">
      <c r="A14" s="424"/>
      <c r="B14" s="435"/>
      <c r="C14" s="451"/>
      <c r="D14" s="458"/>
      <c r="E14" s="458"/>
      <c r="F14" s="458"/>
      <c r="G14" s="458"/>
      <c r="H14" s="458"/>
      <c r="I14" s="472"/>
      <c r="J14" s="472"/>
      <c r="L14" s="479"/>
      <c r="M14" s="451"/>
      <c r="N14" s="484"/>
      <c r="O14" s="453">
        <v>16</v>
      </c>
      <c r="P14" s="453"/>
      <c r="Q14" s="453"/>
      <c r="R14" s="453"/>
      <c r="T14" s="451"/>
      <c r="U14" s="451"/>
      <c r="V14" s="475"/>
      <c r="W14" s="475"/>
      <c r="X14" s="475"/>
      <c r="Y14" s="3"/>
      <c r="Z14" s="3"/>
      <c r="AA14" s="3"/>
      <c r="AB14" s="3"/>
    </row>
    <row r="15" spans="1:31" ht="16.5" customHeight="1">
      <c r="A15" s="425"/>
      <c r="B15" s="425"/>
      <c r="C15" s="272"/>
      <c r="D15" s="272"/>
      <c r="E15" s="425"/>
      <c r="F15" s="425"/>
      <c r="G15" s="425"/>
      <c r="H15" s="425"/>
      <c r="I15" s="425"/>
      <c r="J15" s="272"/>
      <c r="K15" s="272"/>
      <c r="L15" s="3"/>
      <c r="M15" s="425"/>
      <c r="N15" s="425"/>
      <c r="O15" s="42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1">
      <c r="A16" s="3" t="s">
        <v>101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8" s="414" customFormat="1" ht="15" customHeight="1">
      <c r="A17" s="426"/>
      <c r="B17" s="436" t="s">
        <v>177</v>
      </c>
      <c r="C17" s="447" t="e">
        <f>C50</f>
        <v>#DIV/0!</v>
      </c>
      <c r="D17" s="451" t="s">
        <v>40</v>
      </c>
      <c r="E17" s="436" t="s">
        <v>178</v>
      </c>
      <c r="F17" s="447" t="e">
        <f>F50</f>
        <v>#DIV/0!</v>
      </c>
      <c r="G17" s="451" t="s">
        <v>40</v>
      </c>
      <c r="H17" s="436" t="s">
        <v>179</v>
      </c>
      <c r="I17" s="447" t="e">
        <f>I50</f>
        <v>#DIV/0!</v>
      </c>
      <c r="J17" s="451" t="s">
        <v>40</v>
      </c>
      <c r="K17" s="436" t="s">
        <v>1</v>
      </c>
      <c r="L17" s="447" t="e">
        <f>L50</f>
        <v>#DIV/0!</v>
      </c>
      <c r="M17" s="451" t="s">
        <v>40</v>
      </c>
      <c r="N17" s="436" t="s">
        <v>181</v>
      </c>
      <c r="O17" s="447" t="e">
        <f>O50</f>
        <v>#DIV/0!</v>
      </c>
      <c r="P17" s="451"/>
      <c r="Q17" s="437"/>
      <c r="R17" s="467"/>
      <c r="S17" s="451"/>
      <c r="T17" s="437"/>
      <c r="U17" s="467"/>
      <c r="V17" s="451" t="s">
        <v>40</v>
      </c>
      <c r="W17" s="436" t="s">
        <v>205</v>
      </c>
      <c r="X17" s="447" t="e">
        <f>L53</f>
        <v>#DIV/0!</v>
      </c>
      <c r="Y17" s="451" t="s">
        <v>40</v>
      </c>
      <c r="Z17" s="436" t="s">
        <v>135</v>
      </c>
      <c r="AA17" s="447" t="e">
        <f>AA50</f>
        <v>#DIV/0!</v>
      </c>
      <c r="AB17" s="427"/>
      <c r="AL17" s="1"/>
    </row>
    <row r="18" spans="1:38" s="414" customFormat="1" ht="15.75" customHeight="1">
      <c r="A18" s="426"/>
      <c r="B18" s="437"/>
      <c r="C18" s="448">
        <v>3</v>
      </c>
      <c r="D18" s="451"/>
      <c r="E18" s="437"/>
      <c r="F18" s="452">
        <v>4</v>
      </c>
      <c r="G18" s="451"/>
      <c r="H18" s="437"/>
      <c r="I18" s="448">
        <v>4</v>
      </c>
      <c r="J18" s="451"/>
      <c r="K18" s="437"/>
      <c r="L18" s="448">
        <v>4</v>
      </c>
      <c r="M18" s="451"/>
      <c r="N18" s="437"/>
      <c r="O18" s="448">
        <v>3</v>
      </c>
      <c r="P18" s="451"/>
      <c r="Q18" s="437"/>
      <c r="R18" s="448"/>
      <c r="S18" s="451"/>
      <c r="T18" s="437"/>
      <c r="U18" s="448"/>
      <c r="V18" s="451"/>
      <c r="W18" s="437"/>
      <c r="X18" s="448">
        <v>30</v>
      </c>
      <c r="Y18" s="451"/>
      <c r="Z18" s="437"/>
      <c r="AA18" s="448">
        <v>3</v>
      </c>
      <c r="AB18" s="427"/>
    </row>
    <row r="19" spans="1:38" s="414" customFormat="1" ht="15" customHeight="1">
      <c r="A19" s="422" t="s">
        <v>106</v>
      </c>
      <c r="B19" s="421" t="s">
        <v>126</v>
      </c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51"/>
      <c r="Z19" s="437"/>
      <c r="AA19" s="448"/>
      <c r="AB19" s="427"/>
    </row>
    <row r="20" spans="1:38" s="414" customFormat="1" ht="6" customHeight="1">
      <c r="A20" s="427"/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U20" s="427"/>
      <c r="V20" s="427"/>
      <c r="W20" s="427"/>
      <c r="X20" s="427"/>
      <c r="Y20" s="427"/>
      <c r="Z20" s="427"/>
      <c r="AA20" s="427"/>
      <c r="AB20" s="427"/>
    </row>
    <row r="21" spans="1:38" s="414" customFormat="1" ht="15" customHeight="1">
      <c r="A21" s="427"/>
      <c r="B21" s="427"/>
      <c r="C21" s="427"/>
      <c r="D21" s="459" t="s">
        <v>108</v>
      </c>
      <c r="E21" s="463" t="s">
        <v>109</v>
      </c>
      <c r="F21" s="466" t="e">
        <f>ROUNDDOWN(C17/C18,1)+ROUNDDOWN(F17/F18,1)+ROUNDDOWN(I17/I18,1)+ROUNDDOWN(L17/L18,1)+ROUNDDOWN(O17/O18,1)+ROUNDDOWN(AA17/AA18,1)</f>
        <v>#DIV/0!</v>
      </c>
      <c r="G21" s="451" t="s">
        <v>40</v>
      </c>
      <c r="H21" s="463" t="s">
        <v>7</v>
      </c>
      <c r="I21" s="473" t="e">
        <f>ROUNDDOWN(X17/X18,1)</f>
        <v>#DIV/0!</v>
      </c>
      <c r="J21" s="477" t="s">
        <v>108</v>
      </c>
      <c r="K21" s="451" t="s">
        <v>109</v>
      </c>
      <c r="L21" s="480" t="e">
        <f>ROUNDUP(F21,0)</f>
        <v>#DIV/0!</v>
      </c>
      <c r="M21" s="451" t="s">
        <v>40</v>
      </c>
      <c r="N21" s="451" t="s">
        <v>7</v>
      </c>
      <c r="O21" s="480" t="e">
        <f>ROUNDUP(I21,0)</f>
        <v>#DIV/0!</v>
      </c>
      <c r="P21" s="451" t="s">
        <v>108</v>
      </c>
      <c r="Q21" s="451"/>
      <c r="R21" s="473" t="e">
        <f>L21+O21</f>
        <v>#DIV/0!</v>
      </c>
      <c r="S21" s="473"/>
      <c r="T21" s="473"/>
      <c r="U21" s="427"/>
      <c r="V21" s="427"/>
      <c r="W21" s="427"/>
      <c r="X21" s="427"/>
      <c r="Y21" s="427"/>
      <c r="Z21" s="427"/>
      <c r="AA21" s="427"/>
      <c r="AB21" s="427"/>
    </row>
    <row r="22" spans="1:38" s="414" customFormat="1" ht="15" customHeight="1">
      <c r="A22" s="427"/>
      <c r="B22" s="427"/>
      <c r="C22" s="427"/>
      <c r="D22" s="459"/>
      <c r="E22" s="463"/>
      <c r="F22" s="466"/>
      <c r="G22" s="451"/>
      <c r="H22" s="463"/>
      <c r="I22" s="473"/>
      <c r="J22" s="477"/>
      <c r="K22" s="451"/>
      <c r="L22" s="480"/>
      <c r="M22" s="451"/>
      <c r="N22" s="451"/>
      <c r="O22" s="480"/>
      <c r="P22" s="451"/>
      <c r="Q22" s="451"/>
      <c r="R22" s="473"/>
      <c r="S22" s="473"/>
      <c r="T22" s="473"/>
      <c r="U22" s="427"/>
      <c r="V22" s="427"/>
      <c r="W22" s="427"/>
      <c r="X22" s="427"/>
      <c r="Y22" s="427"/>
      <c r="Z22" s="427"/>
      <c r="AA22" s="427"/>
      <c r="AB22" s="427"/>
    </row>
    <row r="23" spans="1:38" s="414" customFormat="1" ht="3.75" customHeight="1">
      <c r="A23" s="427"/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</row>
    <row r="24" spans="1:38" s="414" customFormat="1" ht="10.5">
      <c r="A24" s="422" t="s">
        <v>106</v>
      </c>
      <c r="B24" s="427" t="s">
        <v>196</v>
      </c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</row>
    <row r="25" spans="1:38" s="414" customFormat="1" ht="21.75" customHeight="1">
      <c r="A25" s="427"/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</row>
    <row r="26" spans="1:38" ht="14.25">
      <c r="A26" s="3" t="s">
        <v>48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E26" s="25"/>
    </row>
    <row r="27" spans="1:38" s="416" customFormat="1" ht="16.5" customHeight="1">
      <c r="A27" s="14"/>
      <c r="B27" s="14" t="s">
        <v>195</v>
      </c>
      <c r="C27" s="14"/>
      <c r="D27" s="14"/>
      <c r="E27" s="14"/>
      <c r="F27" s="14"/>
      <c r="G27" s="14"/>
      <c r="H27" s="14"/>
      <c r="I27" s="14"/>
      <c r="J27" s="14" t="s">
        <v>191</v>
      </c>
      <c r="K27" s="478" t="e">
        <f>X50</f>
        <v>#DIV/0!</v>
      </c>
      <c r="L27" s="478"/>
      <c r="M27" s="14" t="s">
        <v>41</v>
      </c>
      <c r="N27" s="14" t="s">
        <v>178</v>
      </c>
      <c r="O27" s="491" t="e">
        <f>F50</f>
        <v>#DIV/0!</v>
      </c>
      <c r="P27" s="14" t="s">
        <v>41</v>
      </c>
      <c r="Q27" s="14" t="s">
        <v>179</v>
      </c>
      <c r="R27" s="491" t="e">
        <f>I50</f>
        <v>#DIV/0!</v>
      </c>
      <c r="S27" s="14"/>
      <c r="T27" s="14"/>
      <c r="U27" s="507"/>
      <c r="V27" s="14" t="s">
        <v>108</v>
      </c>
      <c r="W27" s="14" t="s">
        <v>109</v>
      </c>
      <c r="X27" s="478" t="e">
        <f>K27-O27-R27-U27</f>
        <v>#DIV/0!</v>
      </c>
      <c r="Y27" s="478"/>
      <c r="Z27" s="478"/>
      <c r="AA27" s="478"/>
      <c r="AB27" s="14"/>
    </row>
    <row r="28" spans="1:38" ht="7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8" s="414" customFormat="1" ht="11.25" customHeight="1">
      <c r="A29" s="427"/>
      <c r="B29" s="436" t="s">
        <v>178</v>
      </c>
      <c r="C29" s="447" t="e">
        <f>F50</f>
        <v>#DIV/0!</v>
      </c>
      <c r="D29" s="451" t="s">
        <v>40</v>
      </c>
      <c r="E29" s="436" t="s">
        <v>179</v>
      </c>
      <c r="F29" s="447" t="e">
        <f>I50</f>
        <v>#DIV/0!</v>
      </c>
      <c r="G29" s="451" t="s">
        <v>40</v>
      </c>
      <c r="H29" s="436"/>
      <c r="I29" s="447" t="e">
        <f>R50</f>
        <v>#DIV/0!</v>
      </c>
      <c r="J29" s="451" t="s">
        <v>40</v>
      </c>
      <c r="K29" s="436" t="s">
        <v>109</v>
      </c>
      <c r="L29" s="447" t="e">
        <f>X27</f>
        <v>#DIV/0!</v>
      </c>
      <c r="M29" s="451" t="s">
        <v>40</v>
      </c>
      <c r="N29" s="436" t="s">
        <v>188</v>
      </c>
      <c r="O29" s="447" t="e">
        <f>O53</f>
        <v>#DIV/0!</v>
      </c>
      <c r="P29" s="451" t="s">
        <v>108</v>
      </c>
      <c r="Q29" s="451"/>
      <c r="R29" s="466" t="e">
        <f>ROUNDDOWN(C29/C30,1)+ROUNDDOWN(F29/F30,1)+ROUNDDOWN(I29/I30,1)+ROUNDDOWN(L29/L30,1)+ROUNDDOWN(O29/O30,1)</f>
        <v>#DIV/0!</v>
      </c>
      <c r="S29" s="427"/>
      <c r="T29" s="427"/>
      <c r="U29" s="3"/>
      <c r="V29" s="3"/>
      <c r="W29" s="3"/>
      <c r="X29" s="3"/>
      <c r="Y29" s="3"/>
      <c r="Z29" s="3"/>
      <c r="AA29" s="3"/>
      <c r="AB29" s="3"/>
    </row>
    <row r="30" spans="1:38" s="414" customFormat="1" ht="11.25" customHeight="1">
      <c r="A30" s="427"/>
      <c r="B30" s="437"/>
      <c r="C30" s="448">
        <v>150</v>
      </c>
      <c r="D30" s="451"/>
      <c r="E30" s="437"/>
      <c r="F30" s="448">
        <v>150</v>
      </c>
      <c r="G30" s="451"/>
      <c r="H30" s="437"/>
      <c r="I30" s="448">
        <v>150</v>
      </c>
      <c r="J30" s="451"/>
      <c r="K30" s="437"/>
      <c r="L30" s="448">
        <v>70</v>
      </c>
      <c r="M30" s="451"/>
      <c r="N30" s="437"/>
      <c r="O30" s="448">
        <v>75</v>
      </c>
      <c r="P30" s="451"/>
      <c r="Q30" s="451"/>
      <c r="R30" s="466"/>
      <c r="S30" s="427"/>
      <c r="T30" s="427"/>
      <c r="U30" s="3"/>
      <c r="V30" s="3"/>
      <c r="W30" s="3"/>
      <c r="X30" s="3"/>
      <c r="Y30" s="3"/>
      <c r="Z30" s="3"/>
      <c r="AA30" s="3"/>
      <c r="AB30" s="3"/>
    </row>
    <row r="31" spans="1:38">
      <c r="A31" s="428" t="s">
        <v>106</v>
      </c>
      <c r="B31" s="438" t="s">
        <v>110</v>
      </c>
      <c r="C31" s="43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8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>
      <c r="A33" s="3" t="s">
        <v>174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>
      <c r="A34" s="426"/>
      <c r="B34" s="436" t="s">
        <v>178</v>
      </c>
      <c r="C34" s="447" t="e">
        <f>F50</f>
        <v>#DIV/0!</v>
      </c>
      <c r="D34" s="460"/>
      <c r="E34" s="437"/>
      <c r="F34" s="467"/>
      <c r="G34" s="469"/>
      <c r="H34" s="425"/>
      <c r="I34" s="3"/>
      <c r="J34" s="451" t="s">
        <v>108</v>
      </c>
      <c r="K34" s="451" t="s">
        <v>125</v>
      </c>
      <c r="L34" s="466" t="e">
        <f>ROUNDDOWN(C34/C35,1)</f>
        <v>#DIV/0!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>
      <c r="A35" s="426"/>
      <c r="B35" s="437"/>
      <c r="C35" s="452">
        <v>4</v>
      </c>
      <c r="D35" s="460"/>
      <c r="E35" s="437"/>
      <c r="F35" s="448"/>
      <c r="G35" s="448"/>
      <c r="H35" s="448"/>
      <c r="I35" s="3"/>
      <c r="J35" s="451"/>
      <c r="K35" s="451"/>
      <c r="L35" s="46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>
      <c r="A36" s="428" t="s">
        <v>106</v>
      </c>
      <c r="B36" s="438" t="s">
        <v>110</v>
      </c>
      <c r="C36" s="43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>
      <c r="A38" s="3" t="s">
        <v>94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>
      <c r="A39" s="3"/>
      <c r="B39" s="438" t="s">
        <v>96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>
      <c r="A41" s="3" t="s">
        <v>97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3"/>
      <c r="B42" s="436" t="s">
        <v>186</v>
      </c>
      <c r="C42" s="447" t="e">
        <f>U50</f>
        <v>#DIV/0!</v>
      </c>
      <c r="D42" s="461" t="s">
        <v>41</v>
      </c>
      <c r="E42" s="436"/>
      <c r="F42" s="468">
        <v>16</v>
      </c>
      <c r="G42" s="451" t="s">
        <v>40</v>
      </c>
      <c r="H42" s="451"/>
      <c r="I42" s="474">
        <v>1</v>
      </c>
      <c r="J42" s="451" t="s">
        <v>108</v>
      </c>
      <c r="K42" s="451" t="s">
        <v>125</v>
      </c>
      <c r="L42" s="481" t="e">
        <f>(C42-16)/16+1</f>
        <v>#DIV/0!</v>
      </c>
      <c r="M42" s="482"/>
      <c r="N42" s="485"/>
      <c r="O42" s="48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3"/>
      <c r="B43" s="437"/>
      <c r="C43" s="453">
        <v>16</v>
      </c>
      <c r="D43" s="453"/>
      <c r="E43" s="453"/>
      <c r="F43" s="453"/>
      <c r="G43" s="451"/>
      <c r="H43" s="451"/>
      <c r="I43" s="474"/>
      <c r="J43" s="451"/>
      <c r="K43" s="451"/>
      <c r="L43" s="481"/>
      <c r="M43" s="482"/>
      <c r="N43" s="485"/>
      <c r="O43" s="49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>
      <c r="A44" s="3"/>
      <c r="B44" s="439" t="s">
        <v>203</v>
      </c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3"/>
      <c r="T44" s="427" t="s">
        <v>180</v>
      </c>
      <c r="U44" s="508">
        <f>C53</f>
        <v>0</v>
      </c>
      <c r="W44" s="451" t="s">
        <v>108</v>
      </c>
      <c r="X44" s="463">
        <f>ROUNDDOWN(U44/20,1)</f>
        <v>0</v>
      </c>
      <c r="Y44" s="3"/>
      <c r="Z44" s="3"/>
      <c r="AA44" s="3"/>
      <c r="AB44" s="3"/>
    </row>
    <row r="45" spans="1:28">
      <c r="A45" s="3"/>
      <c r="B45" s="437"/>
      <c r="C45" s="448"/>
      <c r="D45" s="451"/>
      <c r="E45" s="437"/>
      <c r="F45" s="448"/>
      <c r="G45" s="451"/>
      <c r="H45" s="451"/>
      <c r="I45" s="475"/>
      <c r="J45" s="475"/>
      <c r="K45" s="475"/>
      <c r="L45" s="475"/>
      <c r="M45" s="482"/>
      <c r="N45" s="485"/>
      <c r="O45" s="492"/>
      <c r="P45" s="3"/>
      <c r="Q45" s="3"/>
      <c r="R45" s="3"/>
      <c r="S45" s="3"/>
      <c r="T45" s="505"/>
      <c r="U45" s="509">
        <v>20</v>
      </c>
      <c r="V45" s="510"/>
      <c r="W45" s="451"/>
      <c r="X45" s="463"/>
      <c r="Y45" s="3"/>
      <c r="Z45" s="3"/>
      <c r="AA45" s="3"/>
      <c r="AB45" s="3"/>
    </row>
    <row r="46" spans="1:28" ht="10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0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414" customFormat="1" ht="13.5" customHeight="1">
      <c r="A48" s="429" t="s">
        <v>57</v>
      </c>
      <c r="B48" s="440" t="s">
        <v>36</v>
      </c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64"/>
      <c r="Z48" s="511" t="s">
        <v>28</v>
      </c>
      <c r="AA48" s="512"/>
      <c r="AB48" s="513"/>
    </row>
    <row r="49" spans="1:28" s="414" customFormat="1" ht="10.5">
      <c r="A49" s="430"/>
      <c r="B49" s="441" t="s">
        <v>149</v>
      </c>
      <c r="C49" s="441"/>
      <c r="D49" s="441"/>
      <c r="E49" s="464" t="s">
        <v>9</v>
      </c>
      <c r="F49" s="441"/>
      <c r="G49" s="440"/>
      <c r="H49" s="441" t="s">
        <v>12</v>
      </c>
      <c r="I49" s="441"/>
      <c r="J49" s="441"/>
      <c r="K49" s="441" t="s">
        <v>4</v>
      </c>
      <c r="L49" s="441"/>
      <c r="M49" s="441"/>
      <c r="N49" s="441" t="s">
        <v>190</v>
      </c>
      <c r="O49" s="441"/>
      <c r="P49" s="441"/>
      <c r="Q49" s="464"/>
      <c r="R49" s="441"/>
      <c r="S49" s="440"/>
      <c r="T49" s="441" t="s">
        <v>32</v>
      </c>
      <c r="U49" s="441"/>
      <c r="V49" s="441"/>
      <c r="W49" s="441" t="s">
        <v>201</v>
      </c>
      <c r="X49" s="441"/>
      <c r="Y49" s="441"/>
      <c r="Z49" s="443"/>
      <c r="AA49" s="456"/>
      <c r="AB49" s="483"/>
    </row>
    <row r="50" spans="1:28" s="414" customFormat="1" ht="30.75" customHeight="1">
      <c r="A50" s="431" t="s">
        <v>83</v>
      </c>
      <c r="B50" s="442" t="s">
        <v>177</v>
      </c>
      <c r="C50" s="455" t="e">
        <f>ROUNDDOWN(患者数!R5,1)</f>
        <v>#DIV/0!</v>
      </c>
      <c r="D50" s="462"/>
      <c r="E50" s="465" t="s">
        <v>178</v>
      </c>
      <c r="F50" s="455" t="e">
        <f>ROUNDDOWN(患者数!R6,1)</f>
        <v>#DIV/0!</v>
      </c>
      <c r="G50" s="462"/>
      <c r="H50" s="444" t="s">
        <v>179</v>
      </c>
      <c r="I50" s="455" t="e">
        <f>ROUNDDOWN(患者数!R7,1)</f>
        <v>#DIV/0!</v>
      </c>
      <c r="J50" s="462"/>
      <c r="K50" s="444" t="s">
        <v>1</v>
      </c>
      <c r="L50" s="455" t="e">
        <f>ROUNDDOWN(患者数!R8,1)</f>
        <v>#DIV/0!</v>
      </c>
      <c r="M50" s="462"/>
      <c r="N50" s="444" t="s">
        <v>181</v>
      </c>
      <c r="O50" s="455" t="e">
        <f>ROUNDDOWN(患者数!R9,1)</f>
        <v>#DIV/0!</v>
      </c>
      <c r="P50" s="462"/>
      <c r="Q50" s="465"/>
      <c r="R50" s="455" t="e">
        <f>ROUNDDOWN(患者数!R10,1)</f>
        <v>#DIV/0!</v>
      </c>
      <c r="S50" s="462"/>
      <c r="T50" s="444" t="s">
        <v>186</v>
      </c>
      <c r="U50" s="455" t="e">
        <f>ROUNDDOWN(患者数!R11,1)</f>
        <v>#DIV/0!</v>
      </c>
      <c r="V50" s="462"/>
      <c r="W50" s="444" t="s">
        <v>191</v>
      </c>
      <c r="X50" s="455" t="e">
        <f>ROUNDDOWN(患者数!S5,1)</f>
        <v>#DIV/0!</v>
      </c>
      <c r="Y50" s="462"/>
      <c r="Z50" s="444" t="s">
        <v>135</v>
      </c>
      <c r="AA50" s="455" t="e">
        <f>患者数!R17</f>
        <v>#DIV/0!</v>
      </c>
      <c r="AB50" s="462"/>
    </row>
    <row r="51" spans="1:28" s="414" customFormat="1" ht="11.25" customHeight="1">
      <c r="A51" s="429" t="s">
        <v>57</v>
      </c>
      <c r="B51" s="443" t="s">
        <v>37</v>
      </c>
      <c r="C51" s="456"/>
      <c r="D51" s="456"/>
      <c r="E51" s="456"/>
      <c r="F51" s="456"/>
      <c r="G51" s="456"/>
      <c r="H51" s="456"/>
      <c r="I51" s="456"/>
      <c r="J51" s="456"/>
      <c r="K51" s="456"/>
      <c r="L51" s="456"/>
      <c r="M51" s="483"/>
      <c r="N51" s="486" t="s">
        <v>92</v>
      </c>
      <c r="O51" s="493"/>
      <c r="P51" s="493"/>
      <c r="Q51" s="498"/>
      <c r="R51" s="502"/>
      <c r="S51" s="466"/>
      <c r="T51" s="506"/>
      <c r="U51" s="3"/>
      <c r="V51" s="3"/>
      <c r="W51" s="3"/>
      <c r="X51" s="3"/>
      <c r="Y51" s="3"/>
      <c r="Z51" s="3"/>
      <c r="AA51" s="3"/>
      <c r="AB51" s="3"/>
    </row>
    <row r="52" spans="1:28" s="414" customFormat="1" ht="11.25" customHeight="1">
      <c r="A52" s="430"/>
      <c r="B52" s="441" t="s">
        <v>32</v>
      </c>
      <c r="C52" s="441"/>
      <c r="D52" s="441"/>
      <c r="E52" s="441" t="s">
        <v>79</v>
      </c>
      <c r="F52" s="441"/>
      <c r="G52" s="441"/>
      <c r="H52" s="441" t="s">
        <v>47</v>
      </c>
      <c r="I52" s="441"/>
      <c r="J52" s="441"/>
      <c r="K52" s="441" t="s">
        <v>204</v>
      </c>
      <c r="L52" s="441"/>
      <c r="M52" s="441"/>
      <c r="N52" s="487"/>
      <c r="O52" s="494"/>
      <c r="P52" s="494"/>
      <c r="Q52" s="499"/>
      <c r="R52" s="502"/>
      <c r="S52" s="466"/>
      <c r="T52" s="506"/>
      <c r="U52" s="3"/>
      <c r="V52" s="3"/>
      <c r="W52" s="3"/>
      <c r="X52" s="3"/>
      <c r="Y52" s="3"/>
      <c r="Z52" s="3"/>
      <c r="AA52" s="3"/>
      <c r="AB52" s="3"/>
    </row>
    <row r="53" spans="1:28" s="414" customFormat="1" ht="30.75" customHeight="1">
      <c r="A53" s="431" t="s">
        <v>83</v>
      </c>
      <c r="B53" s="444" t="s">
        <v>180</v>
      </c>
      <c r="C53" s="455">
        <f>IF(OR(患者数!R12=0,患者数!R12=""),0,ROUNDDOWN(患者数!R12,1))</f>
        <v>0</v>
      </c>
      <c r="D53" s="462"/>
      <c r="E53" s="465" t="s">
        <v>187</v>
      </c>
      <c r="F53" s="455" t="e">
        <f>ROUNDDOWN(患者数!R13,1)</f>
        <v>#DIV/0!</v>
      </c>
      <c r="G53" s="462"/>
      <c r="H53" s="444" t="s">
        <v>194</v>
      </c>
      <c r="I53" s="455" t="e">
        <f>ROUNDDOWN(患者数!R14,1)</f>
        <v>#DIV/0!</v>
      </c>
      <c r="J53" s="462"/>
      <c r="K53" s="444" t="s">
        <v>200</v>
      </c>
      <c r="L53" s="455" t="e">
        <f>ROUNDDOWN(患者数!S12,1)</f>
        <v>#DIV/0!</v>
      </c>
      <c r="M53" s="462"/>
      <c r="N53" s="444" t="s">
        <v>188</v>
      </c>
      <c r="O53" s="495" t="e">
        <f>ROUNDDOWN(患者数!R18,1)</f>
        <v>#DIV/0!</v>
      </c>
      <c r="P53" s="495"/>
      <c r="Q53" s="500"/>
      <c r="R53" s="502"/>
      <c r="S53" s="466"/>
      <c r="T53" s="506"/>
      <c r="U53" s="3"/>
      <c r="V53" s="3"/>
      <c r="W53" s="3"/>
      <c r="X53" s="3"/>
      <c r="Y53" s="3"/>
      <c r="Z53" s="3"/>
      <c r="AA53" s="3"/>
      <c r="AB53" s="3"/>
    </row>
    <row r="54" spans="1:28">
      <c r="A54" s="428" t="s">
        <v>106</v>
      </c>
      <c r="B54" s="445" t="s">
        <v>113</v>
      </c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503"/>
      <c r="S54" s="503"/>
      <c r="T54" s="503"/>
      <c r="U54" s="503"/>
      <c r="V54" s="503"/>
      <c r="W54" s="503"/>
      <c r="X54" s="3"/>
      <c r="Y54" s="3"/>
      <c r="Z54" s="3"/>
      <c r="AA54" s="305"/>
      <c r="AB54" s="305"/>
    </row>
    <row r="55" spans="1:28">
      <c r="A55" s="428"/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N55" s="488"/>
      <c r="O55" s="488"/>
      <c r="P55" s="488"/>
      <c r="Q55" s="438"/>
      <c r="R55" s="438"/>
      <c r="S55" s="438"/>
      <c r="T55" s="438"/>
      <c r="U55" s="438"/>
      <c r="V55" s="438"/>
      <c r="W55" s="438"/>
      <c r="X55" s="3"/>
      <c r="Y55" s="3"/>
      <c r="Z55" s="3"/>
      <c r="AA55" s="322"/>
      <c r="AB55" s="322"/>
    </row>
    <row r="56" spans="1:28">
      <c r="A56" s="3"/>
      <c r="B56" s="437"/>
      <c r="C56" s="448"/>
      <c r="D56" s="451"/>
      <c r="E56" s="437"/>
      <c r="F56" s="448"/>
      <c r="G56" s="451"/>
      <c r="H56" s="451"/>
      <c r="I56" s="475"/>
      <c r="J56" s="475"/>
      <c r="K56" s="475"/>
      <c r="L56" s="475"/>
      <c r="M56" s="482"/>
      <c r="N56" s="485"/>
      <c r="O56" s="49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3"/>
      <c r="B57" s="437"/>
      <c r="C57" s="448"/>
      <c r="D57" s="451"/>
      <c r="E57" s="437"/>
      <c r="F57" s="448"/>
      <c r="G57" s="451"/>
      <c r="H57" s="451"/>
      <c r="I57" s="475"/>
      <c r="J57" s="475"/>
      <c r="K57" s="475"/>
      <c r="L57" s="475"/>
      <c r="M57" s="482"/>
      <c r="N57" s="485"/>
      <c r="O57" s="49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>
      <c r="A58" s="3"/>
      <c r="B58" s="437"/>
      <c r="C58" s="448"/>
      <c r="D58" s="451"/>
      <c r="E58" s="437"/>
      <c r="F58" s="448"/>
      <c r="G58" s="451"/>
      <c r="H58" s="451"/>
      <c r="I58" s="475"/>
      <c r="J58" s="475"/>
      <c r="K58" s="475"/>
      <c r="L58" s="475"/>
      <c r="M58" s="482"/>
      <c r="N58" s="485"/>
      <c r="O58" s="49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92" spans="1:2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</sheetData>
  <sheetProtection sheet="1" objects="1" scenarios="1"/>
  <mergeCells count="113">
    <mergeCell ref="A1:AB1"/>
    <mergeCell ref="A3:C3"/>
    <mergeCell ref="B5:G5"/>
    <mergeCell ref="H5:J5"/>
    <mergeCell ref="K5:M5"/>
    <mergeCell ref="N5:P5"/>
    <mergeCell ref="Q5:S5"/>
    <mergeCell ref="T5:V5"/>
    <mergeCell ref="B6:G6"/>
    <mergeCell ref="H6:J6"/>
    <mergeCell ref="K6:M6"/>
    <mergeCell ref="N6:P6"/>
    <mergeCell ref="Q6:S6"/>
    <mergeCell ref="T6:V6"/>
    <mergeCell ref="B11:X11"/>
    <mergeCell ref="O13:P13"/>
    <mergeCell ref="O14:R14"/>
    <mergeCell ref="B19:X19"/>
    <mergeCell ref="K27:L27"/>
    <mergeCell ref="X27:AA27"/>
    <mergeCell ref="F35:H35"/>
    <mergeCell ref="C43:F43"/>
    <mergeCell ref="B44:R44"/>
    <mergeCell ref="B48:Y48"/>
    <mergeCell ref="B49:D49"/>
    <mergeCell ref="E49:G49"/>
    <mergeCell ref="H49:J49"/>
    <mergeCell ref="K49:M49"/>
    <mergeCell ref="N49:P49"/>
    <mergeCell ref="Q49:S49"/>
    <mergeCell ref="T49:V49"/>
    <mergeCell ref="W49:Y49"/>
    <mergeCell ref="C50:D50"/>
    <mergeCell ref="F50:G50"/>
    <mergeCell ref="I50:J50"/>
    <mergeCell ref="L50:M50"/>
    <mergeCell ref="O50:P50"/>
    <mergeCell ref="R50:S50"/>
    <mergeCell ref="U50:V50"/>
    <mergeCell ref="X50:Y50"/>
    <mergeCell ref="AA50:AB50"/>
    <mergeCell ref="B51:M51"/>
    <mergeCell ref="B52:D52"/>
    <mergeCell ref="E52:G52"/>
    <mergeCell ref="H52:J52"/>
    <mergeCell ref="K52:M52"/>
    <mergeCell ref="C53:D53"/>
    <mergeCell ref="F53:G53"/>
    <mergeCell ref="I53:J53"/>
    <mergeCell ref="L53:M53"/>
    <mergeCell ref="O53:Q53"/>
    <mergeCell ref="B54:W54"/>
    <mergeCell ref="B55:M55"/>
    <mergeCell ref="N55:P55"/>
    <mergeCell ref="D2:V3"/>
    <mergeCell ref="D9:D10"/>
    <mergeCell ref="G9:G10"/>
    <mergeCell ref="J9:J10"/>
    <mergeCell ref="M9:M10"/>
    <mergeCell ref="P9:P10"/>
    <mergeCell ref="C13:C14"/>
    <mergeCell ref="D13:H14"/>
    <mergeCell ref="L13:L14"/>
    <mergeCell ref="M13:M14"/>
    <mergeCell ref="T13:T14"/>
    <mergeCell ref="U13:U14"/>
    <mergeCell ref="V13:X14"/>
    <mergeCell ref="D17:D18"/>
    <mergeCell ref="G17:G18"/>
    <mergeCell ref="J17:J18"/>
    <mergeCell ref="M17:M18"/>
    <mergeCell ref="P17:P18"/>
    <mergeCell ref="S17:S18"/>
    <mergeCell ref="V17:V18"/>
    <mergeCell ref="Y17:Y18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Q22"/>
    <mergeCell ref="R21:T22"/>
    <mergeCell ref="D29:D30"/>
    <mergeCell ref="G29:G30"/>
    <mergeCell ref="J29:J30"/>
    <mergeCell ref="M29:M30"/>
    <mergeCell ref="P29:P30"/>
    <mergeCell ref="Q29:Q30"/>
    <mergeCell ref="R29:R30"/>
    <mergeCell ref="D34:D35"/>
    <mergeCell ref="J34:J35"/>
    <mergeCell ref="K34:K35"/>
    <mergeCell ref="L34:L35"/>
    <mergeCell ref="G42:G43"/>
    <mergeCell ref="H42:H43"/>
    <mergeCell ref="I42:I43"/>
    <mergeCell ref="J42:J43"/>
    <mergeCell ref="K42:K43"/>
    <mergeCell ref="L42:L43"/>
    <mergeCell ref="M42:M43"/>
    <mergeCell ref="W44:W45"/>
    <mergeCell ref="X44:X45"/>
    <mergeCell ref="A48:A49"/>
    <mergeCell ref="Z48:AB49"/>
    <mergeCell ref="A51:A52"/>
    <mergeCell ref="N51:Q52"/>
  </mergeCells>
  <phoneticPr fontId="2"/>
  <pageMargins left="0.78740157480314965" right="0.78740157480314965" top="0.59055118110236227" bottom="0.59055118110236227" header="0.51181102362204722" footer="0.51181102362204722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9"/>
  </sheetPr>
  <dimension ref="A1:S42"/>
  <sheetViews>
    <sheetView workbookViewId="0">
      <selection activeCell="J22" sqref="J22"/>
    </sheetView>
  </sheetViews>
  <sheetFormatPr defaultRowHeight="10.5"/>
  <cols>
    <col min="1" max="2" width="2.25" style="515" customWidth="1"/>
    <col min="3" max="3" width="7.125" style="515" bestFit="1" customWidth="1"/>
    <col min="4" max="15" width="4.875" style="515" customWidth="1"/>
    <col min="16" max="16" width="6" style="515" bestFit="1" customWidth="1"/>
    <col min="17" max="17" width="1.125" style="515" customWidth="1"/>
    <col min="18" max="19" width="6" style="515" bestFit="1" customWidth="1"/>
    <col min="20" max="20" width="6.625" style="515" customWidth="1"/>
    <col min="21" max="16384" width="9" style="515" customWidth="1"/>
  </cols>
  <sheetData>
    <row r="1" spans="1:19" ht="21" customHeight="1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1.25"/>
    <row r="3" spans="1:19" ht="24" customHeight="1">
      <c r="A3" s="516" t="s">
        <v>154</v>
      </c>
      <c r="B3" s="532"/>
      <c r="C3" s="549"/>
      <c r="D3" s="563">
        <f>メイン!C3</f>
        <v>0</v>
      </c>
      <c r="E3" s="535"/>
      <c r="F3" s="535"/>
      <c r="G3" s="535"/>
      <c r="H3" s="535"/>
      <c r="I3" s="552"/>
      <c r="K3" s="584"/>
      <c r="L3" s="590"/>
      <c r="M3" s="598" t="s">
        <v>35</v>
      </c>
      <c r="N3" s="605"/>
      <c r="O3" s="610"/>
      <c r="P3" s="598" t="s">
        <v>47</v>
      </c>
      <c r="Q3" s="605"/>
      <c r="R3" s="605"/>
      <c r="S3" s="610"/>
    </row>
    <row r="4" spans="1:19" ht="24" customHeight="1">
      <c r="A4" s="517" t="s">
        <v>153</v>
      </c>
      <c r="B4" s="533"/>
      <c r="C4" s="550"/>
      <c r="D4" s="564">
        <f>メイン!C4</f>
        <v>0</v>
      </c>
      <c r="E4" s="536"/>
      <c r="F4" s="536"/>
      <c r="G4" s="536"/>
      <c r="H4" s="536"/>
      <c r="I4" s="553"/>
      <c r="K4" s="530" t="s">
        <v>157</v>
      </c>
      <c r="L4" s="561"/>
      <c r="M4" s="599">
        <f>基本!B6</f>
        <v>0</v>
      </c>
      <c r="N4" s="606" t="s">
        <v>137</v>
      </c>
      <c r="O4" s="611"/>
      <c r="P4" s="620">
        <f>基本!D6</f>
        <v>0</v>
      </c>
      <c r="Q4" s="626"/>
      <c r="R4" s="606" t="s">
        <v>69</v>
      </c>
      <c r="S4" s="611"/>
    </row>
    <row r="5" spans="1:19" ht="24" customHeight="1">
      <c r="A5" s="517" t="s">
        <v>155</v>
      </c>
      <c r="B5" s="533"/>
      <c r="C5" s="550"/>
      <c r="D5" s="565">
        <f>メイン!N3</f>
        <v>0</v>
      </c>
      <c r="E5" s="576"/>
      <c r="F5" s="576"/>
      <c r="G5" s="576"/>
      <c r="H5" s="576"/>
      <c r="I5" s="583"/>
      <c r="K5" s="529" t="s">
        <v>158</v>
      </c>
      <c r="L5" s="591"/>
      <c r="M5" s="600">
        <f>IF(M4&gt;32,M4,32)</f>
        <v>32</v>
      </c>
      <c r="N5" s="607" t="s">
        <v>137</v>
      </c>
      <c r="O5" s="612"/>
      <c r="P5" s="621">
        <f>P4</f>
        <v>0</v>
      </c>
      <c r="Q5" s="627"/>
      <c r="R5" s="607" t="s">
        <v>69</v>
      </c>
      <c r="S5" s="612"/>
    </row>
    <row r="6" spans="1:19" ht="24" customHeight="1">
      <c r="A6" s="518" t="s">
        <v>156</v>
      </c>
      <c r="B6" s="534"/>
      <c r="C6" s="551"/>
      <c r="D6" s="566">
        <f>メイン!N4</f>
        <v>0</v>
      </c>
      <c r="E6" s="537"/>
      <c r="F6" s="537"/>
      <c r="G6" s="537"/>
      <c r="H6" s="537"/>
      <c r="I6" s="554"/>
      <c r="K6" s="584" t="s">
        <v>6</v>
      </c>
      <c r="L6" s="590"/>
      <c r="M6" s="601"/>
      <c r="N6" s="608">
        <f>基本!D13</f>
        <v>0</v>
      </c>
      <c r="O6" s="613" t="s">
        <v>67</v>
      </c>
    </row>
    <row r="7" spans="1:19" ht="17.25" customHeight="1"/>
    <row r="8" spans="1:19" ht="14.25" customHeight="1">
      <c r="A8" s="516" t="s">
        <v>132</v>
      </c>
      <c r="B8" s="532"/>
      <c r="C8" s="549"/>
      <c r="D8" s="567" t="s">
        <v>98</v>
      </c>
      <c r="E8" s="532"/>
      <c r="F8" s="532"/>
      <c r="G8" s="532"/>
      <c r="H8" s="532"/>
      <c r="I8" s="532"/>
      <c r="J8" s="532"/>
      <c r="K8" s="585"/>
      <c r="L8" s="592" t="s">
        <v>134</v>
      </c>
      <c r="M8" s="557"/>
      <c r="N8" s="567" t="s">
        <v>136</v>
      </c>
      <c r="O8" s="532"/>
      <c r="P8" s="532"/>
      <c r="Q8" s="532"/>
      <c r="R8" s="532"/>
      <c r="S8" s="549"/>
    </row>
    <row r="9" spans="1:19" ht="14.25" customHeight="1">
      <c r="A9" s="517"/>
      <c r="B9" s="533"/>
      <c r="C9" s="550"/>
      <c r="D9" s="568" t="s">
        <v>54</v>
      </c>
      <c r="E9" s="577" t="s">
        <v>13</v>
      </c>
      <c r="F9" s="577" t="s">
        <v>133</v>
      </c>
      <c r="G9" s="577" t="s">
        <v>9</v>
      </c>
      <c r="H9" s="577"/>
      <c r="I9" s="577"/>
      <c r="J9" s="577"/>
      <c r="K9" s="586" t="s">
        <v>102</v>
      </c>
      <c r="L9" s="593"/>
      <c r="M9" s="558"/>
      <c r="N9" s="609"/>
      <c r="O9" s="533"/>
      <c r="P9" s="533"/>
      <c r="Q9" s="533"/>
      <c r="R9" s="533"/>
      <c r="S9" s="550"/>
    </row>
    <row r="10" spans="1:19" ht="14.25" customHeight="1">
      <c r="A10" s="518"/>
      <c r="B10" s="534"/>
      <c r="C10" s="551"/>
      <c r="D10" s="569"/>
      <c r="E10" s="578"/>
      <c r="F10" s="578"/>
      <c r="G10" s="578" t="s">
        <v>11</v>
      </c>
      <c r="H10" s="578"/>
      <c r="I10" s="578" t="s">
        <v>123</v>
      </c>
      <c r="J10" s="578"/>
      <c r="K10" s="587"/>
      <c r="L10" s="594"/>
      <c r="M10" s="560"/>
      <c r="N10" s="572"/>
      <c r="O10" s="534"/>
      <c r="P10" s="534"/>
      <c r="Q10" s="534"/>
      <c r="R10" s="534"/>
      <c r="S10" s="551"/>
    </row>
    <row r="11" spans="1:19" ht="17.25" customHeight="1">
      <c r="A11" s="519" t="str">
        <f>IF(COUNTA(基本!G7)&gt;=1,基本!G7,"")</f>
        <v/>
      </c>
      <c r="B11" s="535"/>
      <c r="C11" s="552"/>
      <c r="D11" s="570" t="str">
        <f>IF(COUNTA(基本!H7)&gt;=1,基本!H7,"")</f>
        <v/>
      </c>
      <c r="E11" s="570" t="str">
        <f>IF(COUNTA(基本!I7)&gt;=1,基本!I7,"")</f>
        <v/>
      </c>
      <c r="F11" s="570" t="str">
        <f>IF(COUNTA(基本!J7)&gt;=1,基本!J7,"")</f>
        <v/>
      </c>
      <c r="G11" s="570" t="str">
        <f>IF(COUNTA(基本!K7)&gt;=1,基本!K7,"")</f>
        <v/>
      </c>
      <c r="H11" s="570" t="str">
        <f>IF(COUNTA(基本!L7)&gt;=1,基本!L7,"")</f>
        <v/>
      </c>
      <c r="I11" s="570" t="str">
        <f>IF(COUNTA(基本!M7)&gt;=1,基本!M7,"")</f>
        <v/>
      </c>
      <c r="J11" s="570" t="str">
        <f>IF(COUNTA(基本!N7)&gt;=1,基本!N7,"")</f>
        <v/>
      </c>
      <c r="K11" s="570" t="str">
        <f>IF(COUNTA(基本!O7)&gt;=1,基本!O7,"")</f>
        <v/>
      </c>
      <c r="L11" s="595" t="str">
        <f>IF(COUNTA(基本!P7)&gt;=1,基本!P7,"")</f>
        <v/>
      </c>
      <c r="M11" s="602"/>
      <c r="N11" s="563" t="str">
        <f>IF(COUNTA(基本!Q7)&gt;=1,基本!Q7,"")</f>
        <v/>
      </c>
      <c r="O11" s="535"/>
      <c r="P11" s="535"/>
      <c r="Q11" s="535"/>
      <c r="R11" s="535"/>
      <c r="S11" s="552"/>
    </row>
    <row r="12" spans="1:19" ht="17.25" customHeight="1">
      <c r="A12" s="520" t="str">
        <f>IF(COUNTA(基本!G8)&gt;=1,基本!G8,"")</f>
        <v/>
      </c>
      <c r="B12" s="536"/>
      <c r="C12" s="553"/>
      <c r="D12" s="464" t="str">
        <f>IF(COUNTA(基本!H8)&gt;=1,基本!H8,"")</f>
        <v/>
      </c>
      <c r="E12" s="441" t="str">
        <f>IF(COUNTA(基本!I8)&gt;=1,基本!I8,"")</f>
        <v/>
      </c>
      <c r="F12" s="441" t="str">
        <f>IF(COUNTA(基本!J8)&gt;=1,基本!J8,"")</f>
        <v/>
      </c>
      <c r="G12" s="441" t="str">
        <f>IF(COUNTA(基本!K8)&gt;=1,基本!K8,"")</f>
        <v/>
      </c>
      <c r="H12" s="441" t="str">
        <f>IF(COUNTA(基本!L8)&gt;=1,基本!L8,"")</f>
        <v/>
      </c>
      <c r="I12" s="441" t="str">
        <f>IF(COUNTA(基本!M8)&gt;=1,基本!M8,"")</f>
        <v/>
      </c>
      <c r="J12" s="441" t="str">
        <f>IF(COUNTA(基本!N8)&gt;=1,基本!N8,"")</f>
        <v/>
      </c>
      <c r="K12" s="440" t="str">
        <f>IF(COUNTA(基本!O8)&gt;=1,基本!O8,"")</f>
        <v/>
      </c>
      <c r="L12" s="596" t="str">
        <f>IF(COUNTA(基本!P8)&gt;=1,基本!P8,"")</f>
        <v/>
      </c>
      <c r="M12" s="603"/>
      <c r="N12" s="564" t="str">
        <f>IF(COUNTA(基本!Q8)&gt;=1,基本!Q8,"")</f>
        <v/>
      </c>
      <c r="O12" s="536"/>
      <c r="P12" s="536"/>
      <c r="Q12" s="536"/>
      <c r="R12" s="536"/>
      <c r="S12" s="553"/>
    </row>
    <row r="13" spans="1:19" ht="17.25" customHeight="1">
      <c r="A13" s="520" t="str">
        <f>IF(COUNTA(基本!G9)&gt;=1,基本!G9,"")</f>
        <v/>
      </c>
      <c r="B13" s="536"/>
      <c r="C13" s="553"/>
      <c r="D13" s="564" t="str">
        <f>IF(COUNTA(基本!H9)&gt;=1,基本!H9,"")</f>
        <v/>
      </c>
      <c r="E13" s="536" t="str">
        <f>IF(COUNTA(基本!I9)&gt;=1,基本!I9,"")</f>
        <v/>
      </c>
      <c r="F13" s="536" t="str">
        <f>IF(COUNTA(基本!J9)&gt;=1,基本!J9,"")</f>
        <v/>
      </c>
      <c r="G13" s="536" t="str">
        <f>IF(COUNTA(基本!K9)&gt;=1,基本!K9,"")</f>
        <v/>
      </c>
      <c r="H13" s="536" t="str">
        <f>IF(COUNTA(基本!L9)&gt;=1,基本!L9,"")</f>
        <v/>
      </c>
      <c r="I13" s="536" t="str">
        <f>IF(COUNTA(基本!M9)&gt;=1,基本!M9,"")</f>
        <v/>
      </c>
      <c r="J13" s="536" t="str">
        <f>IF(COUNTA(基本!N9)&gt;=1,基本!N9,"")</f>
        <v/>
      </c>
      <c r="K13" s="588" t="str">
        <f>IF(COUNTA(基本!O9)&gt;=1,基本!O9,"")</f>
        <v/>
      </c>
      <c r="L13" s="596" t="str">
        <f>IF(COUNTA(基本!P9)&gt;=1,基本!P9,"")</f>
        <v/>
      </c>
      <c r="M13" s="603"/>
      <c r="N13" s="564" t="str">
        <f>IF(COUNTA(基本!Q9)&gt;=1,基本!Q9,"")</f>
        <v/>
      </c>
      <c r="O13" s="536"/>
      <c r="P13" s="536"/>
      <c r="Q13" s="536"/>
      <c r="R13" s="536"/>
      <c r="S13" s="553"/>
    </row>
    <row r="14" spans="1:19" ht="17.25" customHeight="1">
      <c r="A14" s="520" t="str">
        <f>IF(COUNTA(基本!G10)&gt;=1,基本!G10,"")</f>
        <v/>
      </c>
      <c r="B14" s="536"/>
      <c r="C14" s="553"/>
      <c r="D14" s="564" t="str">
        <f>IF(COUNTA(基本!H10)&gt;=1,基本!H10,"")</f>
        <v/>
      </c>
      <c r="E14" s="536" t="str">
        <f>IF(COUNTA(基本!I10)&gt;=1,基本!I10,"")</f>
        <v/>
      </c>
      <c r="F14" s="536" t="str">
        <f>IF(COUNTA(基本!J10)&gt;=1,基本!J10,"")</f>
        <v/>
      </c>
      <c r="G14" s="536" t="str">
        <f>IF(COUNTA(基本!K10)&gt;=1,基本!K10,"")</f>
        <v/>
      </c>
      <c r="H14" s="536" t="str">
        <f>IF(COUNTA(基本!L10)&gt;=1,基本!L10,"")</f>
        <v/>
      </c>
      <c r="I14" s="536" t="str">
        <f>IF(COUNTA(基本!M10)&gt;=1,基本!M10,"")</f>
        <v/>
      </c>
      <c r="J14" s="536" t="str">
        <f>IF(COUNTA(基本!N10)&gt;=1,基本!N10,"")</f>
        <v/>
      </c>
      <c r="K14" s="588" t="str">
        <f>IF(COUNTA(基本!O10)&gt;=1,基本!O10,"")</f>
        <v/>
      </c>
      <c r="L14" s="596" t="str">
        <f>IF(COUNTA(基本!P10)&gt;=1,基本!P10,"")</f>
        <v/>
      </c>
      <c r="M14" s="603"/>
      <c r="N14" s="564" t="str">
        <f>IF(COUNTA(基本!Q10)&gt;=1,基本!Q10,"")</f>
        <v/>
      </c>
      <c r="O14" s="536"/>
      <c r="P14" s="536"/>
      <c r="Q14" s="536"/>
      <c r="R14" s="536"/>
      <c r="S14" s="553"/>
    </row>
    <row r="15" spans="1:19" ht="17.25" customHeight="1">
      <c r="A15" s="520" t="str">
        <f>IF(COUNTA(基本!G11)&gt;=1,基本!G11,"")</f>
        <v/>
      </c>
      <c r="B15" s="536"/>
      <c r="C15" s="553"/>
      <c r="D15" s="464" t="str">
        <f>IF(COUNTA(基本!H11)&gt;=1,基本!H11,"")</f>
        <v/>
      </c>
      <c r="E15" s="441" t="str">
        <f>IF(COUNTA(基本!I11)&gt;=1,基本!I11,"")</f>
        <v/>
      </c>
      <c r="F15" s="441" t="str">
        <f>IF(COUNTA(基本!J11)&gt;=1,基本!J11,"")</f>
        <v/>
      </c>
      <c r="G15" s="441" t="str">
        <f>IF(COUNTA(基本!K11)&gt;=1,基本!K11,"")</f>
        <v/>
      </c>
      <c r="H15" s="441" t="str">
        <f>IF(COUNTA(基本!L11)&gt;=1,基本!L11,"")</f>
        <v/>
      </c>
      <c r="I15" s="441" t="str">
        <f>IF(COUNTA(基本!M11)&gt;=1,基本!M11,"")</f>
        <v/>
      </c>
      <c r="J15" s="441" t="str">
        <f>IF(COUNTA(基本!N11)&gt;=1,基本!N11,"")</f>
        <v/>
      </c>
      <c r="K15" s="440" t="str">
        <f>IF(COUNTA(基本!O11)&gt;=1,基本!O11,"")</f>
        <v/>
      </c>
      <c r="L15" s="596" t="str">
        <f>IF(COUNTA(基本!P11)&gt;=1,基本!P11,"")</f>
        <v/>
      </c>
      <c r="M15" s="603"/>
      <c r="N15" s="564" t="str">
        <f>IF(COUNTA(基本!Q11)&gt;=1,基本!Q11,"")</f>
        <v/>
      </c>
      <c r="O15" s="536"/>
      <c r="P15" s="536"/>
      <c r="Q15" s="536"/>
      <c r="R15" s="536"/>
      <c r="S15" s="553"/>
    </row>
    <row r="16" spans="1:19" ht="17.25" customHeight="1">
      <c r="A16" s="520" t="str">
        <f>IF(COUNTA(基本!G12)&gt;=1,基本!G12,"")</f>
        <v/>
      </c>
      <c r="B16" s="536"/>
      <c r="C16" s="553"/>
      <c r="D16" s="464" t="str">
        <f>IF(COUNTA(基本!H12)&gt;=1,基本!H12,"")</f>
        <v/>
      </c>
      <c r="E16" s="441" t="str">
        <f>IF(COUNTA(基本!I12)&gt;=1,基本!I12,"")</f>
        <v/>
      </c>
      <c r="F16" s="441" t="str">
        <f>IF(COUNTA(基本!J12)&gt;=1,基本!J12,"")</f>
        <v/>
      </c>
      <c r="G16" s="441" t="str">
        <f>IF(COUNTA(基本!K12)&gt;=1,基本!K12,"")</f>
        <v/>
      </c>
      <c r="H16" s="441" t="str">
        <f>IF(COUNTA(基本!L12)&gt;=1,基本!L12,"")</f>
        <v/>
      </c>
      <c r="I16" s="441" t="str">
        <f>IF(COUNTA(基本!M12)&gt;=1,基本!M12,"")</f>
        <v/>
      </c>
      <c r="J16" s="441" t="str">
        <f>IF(COUNTA(基本!N12)&gt;=1,基本!N12,"")</f>
        <v/>
      </c>
      <c r="K16" s="440" t="str">
        <f>IF(COUNTA(基本!O12)&gt;=1,基本!O12,"")</f>
        <v/>
      </c>
      <c r="L16" s="596" t="str">
        <f>IF(COUNTA(基本!P12)&gt;=1,基本!P12,"")</f>
        <v/>
      </c>
      <c r="M16" s="603"/>
      <c r="N16" s="564" t="str">
        <f>IF(COUNTA(基本!Q12)&gt;=1,基本!Q12,"")</f>
        <v/>
      </c>
      <c r="O16" s="536"/>
      <c r="P16" s="536"/>
      <c r="Q16" s="536"/>
      <c r="R16" s="536"/>
      <c r="S16" s="553"/>
    </row>
    <row r="17" spans="1:19" ht="17.25" customHeight="1">
      <c r="A17" s="520" t="str">
        <f>IF(COUNTA(基本!G13)&gt;=1,基本!G13,"")</f>
        <v/>
      </c>
      <c r="B17" s="536"/>
      <c r="C17" s="553"/>
      <c r="D17" s="564" t="str">
        <f>IF(COUNTA(基本!H13)&gt;=1,基本!H13,"")</f>
        <v/>
      </c>
      <c r="E17" s="536" t="str">
        <f>IF(COUNTA(基本!I13)&gt;=1,基本!I13,"")</f>
        <v/>
      </c>
      <c r="F17" s="536" t="str">
        <f>IF(COUNTA(基本!J13)&gt;=1,基本!J13,"")</f>
        <v/>
      </c>
      <c r="G17" s="536" t="str">
        <f>IF(COUNTA(基本!K13)&gt;=1,基本!K13,"")</f>
        <v/>
      </c>
      <c r="H17" s="536" t="str">
        <f>IF(COUNTA(基本!L13)&gt;=1,基本!L13,"")</f>
        <v/>
      </c>
      <c r="I17" s="536" t="str">
        <f>IF(COUNTA(基本!M13)&gt;=1,基本!M13,"")</f>
        <v/>
      </c>
      <c r="J17" s="536" t="str">
        <f>IF(COUNTA(基本!N13)&gt;=1,基本!N13,"")</f>
        <v/>
      </c>
      <c r="K17" s="588" t="str">
        <f>IF(COUNTA(基本!O13)&gt;=1,基本!O13,"")</f>
        <v/>
      </c>
      <c r="L17" s="596" t="str">
        <f>IF(COUNTA(基本!P13)&gt;=1,基本!P13,"")</f>
        <v/>
      </c>
      <c r="M17" s="603"/>
      <c r="N17" s="564" t="str">
        <f>IF(COUNTA(基本!Q13)&gt;=1,基本!Q13,"")</f>
        <v/>
      </c>
      <c r="O17" s="536"/>
      <c r="P17" s="536"/>
      <c r="Q17" s="536"/>
      <c r="R17" s="536"/>
      <c r="S17" s="553"/>
    </row>
    <row r="18" spans="1:19" ht="17.25" customHeight="1">
      <c r="A18" s="520" t="str">
        <f>IF(COUNTA(基本!G14)&gt;=1,基本!G14,"")</f>
        <v/>
      </c>
      <c r="B18" s="536"/>
      <c r="C18" s="553"/>
      <c r="D18" s="564" t="str">
        <f>IF(COUNTA(基本!H14)&gt;=1,基本!H14,"")</f>
        <v/>
      </c>
      <c r="E18" s="536" t="str">
        <f>IF(COUNTA(基本!I14)&gt;=1,基本!I14,"")</f>
        <v/>
      </c>
      <c r="F18" s="536" t="str">
        <f>IF(COUNTA(基本!J14)&gt;=1,基本!J14,"")</f>
        <v/>
      </c>
      <c r="G18" s="536" t="str">
        <f>IF(COUNTA(基本!K14)&gt;=1,基本!K14,"")</f>
        <v/>
      </c>
      <c r="H18" s="536" t="str">
        <f>IF(COUNTA(基本!L14)&gt;=1,基本!L14,"")</f>
        <v/>
      </c>
      <c r="I18" s="536" t="str">
        <f>IF(COUNTA(基本!M14)&gt;=1,基本!M14,"")</f>
        <v/>
      </c>
      <c r="J18" s="536" t="str">
        <f>IF(COUNTA(基本!N14)&gt;=1,基本!N14,"")</f>
        <v/>
      </c>
      <c r="K18" s="588" t="str">
        <f>IF(COUNTA(基本!O14)&gt;=1,基本!O14,"")</f>
        <v/>
      </c>
      <c r="L18" s="596" t="str">
        <f>IF(COUNTA(基本!P14)&gt;=1,基本!P14,"")</f>
        <v/>
      </c>
      <c r="M18" s="603"/>
      <c r="N18" s="564" t="str">
        <f>IF(COUNTA(基本!Q14)&gt;=1,基本!Q14,"")</f>
        <v/>
      </c>
      <c r="O18" s="536"/>
      <c r="P18" s="536"/>
      <c r="Q18" s="536"/>
      <c r="R18" s="536"/>
      <c r="S18" s="553"/>
    </row>
    <row r="19" spans="1:19" ht="17.25" customHeight="1">
      <c r="A19" s="520" t="str">
        <f>IF(COUNTA(基本!G15)&gt;=1,基本!G15,"")</f>
        <v/>
      </c>
      <c r="B19" s="536"/>
      <c r="C19" s="553"/>
      <c r="D19" s="564" t="str">
        <f>IF(COUNTA(基本!H15)&gt;=1,基本!H15,"")</f>
        <v/>
      </c>
      <c r="E19" s="536" t="str">
        <f>IF(COUNTA(基本!I15)&gt;=1,基本!I15,"")</f>
        <v/>
      </c>
      <c r="F19" s="536" t="str">
        <f>IF(COUNTA(基本!J15)&gt;=1,基本!J15,"")</f>
        <v/>
      </c>
      <c r="G19" s="536" t="str">
        <f>IF(COUNTA(基本!K15)&gt;=1,基本!K15,"")</f>
        <v/>
      </c>
      <c r="H19" s="536" t="str">
        <f>IF(COUNTA(基本!L15)&gt;=1,基本!L15,"")</f>
        <v/>
      </c>
      <c r="I19" s="536" t="str">
        <f>IF(COUNTA(基本!M15)&gt;=1,基本!M15,"")</f>
        <v/>
      </c>
      <c r="J19" s="536" t="str">
        <f>IF(COUNTA(基本!N15)&gt;=1,基本!N15,"")</f>
        <v/>
      </c>
      <c r="K19" s="588" t="str">
        <f>IF(COUNTA(基本!O15)&gt;=1,基本!O15,"")</f>
        <v/>
      </c>
      <c r="L19" s="596" t="str">
        <f>IF(COUNTA(基本!P15)&gt;=1,基本!P15,"")</f>
        <v/>
      </c>
      <c r="M19" s="603"/>
      <c r="N19" s="564" t="str">
        <f>IF(COUNTA(基本!Q15)&gt;=1,基本!Q15,"")</f>
        <v/>
      </c>
      <c r="O19" s="536"/>
      <c r="P19" s="536"/>
      <c r="Q19" s="536"/>
      <c r="R19" s="536"/>
      <c r="S19" s="553"/>
    </row>
    <row r="20" spans="1:19" ht="17.25" customHeight="1">
      <c r="A20" s="520" t="str">
        <f>IF(COUNTA(基本!G16)&gt;=1,基本!G16,"")</f>
        <v/>
      </c>
      <c r="B20" s="536"/>
      <c r="C20" s="553"/>
      <c r="D20" s="564" t="str">
        <f>IF(COUNTA(基本!H16)&gt;=1,基本!H16,"")</f>
        <v/>
      </c>
      <c r="E20" s="536" t="str">
        <f>IF(COUNTA(基本!I16)&gt;=1,基本!I16,"")</f>
        <v/>
      </c>
      <c r="F20" s="536" t="str">
        <f>IF(COUNTA(基本!J16)&gt;=1,基本!J16,"")</f>
        <v/>
      </c>
      <c r="G20" s="536" t="str">
        <f>IF(COUNTA(基本!K16)&gt;=1,基本!K16,"")</f>
        <v/>
      </c>
      <c r="H20" s="536" t="str">
        <f>IF(COUNTA(基本!L16)&gt;=1,基本!L16,"")</f>
        <v/>
      </c>
      <c r="I20" s="536" t="str">
        <f>IF(COUNTA(基本!M16)&gt;=1,基本!M16,"")</f>
        <v/>
      </c>
      <c r="J20" s="536" t="str">
        <f>IF(COUNTA(基本!N16)&gt;=1,基本!N16,"")</f>
        <v/>
      </c>
      <c r="K20" s="588" t="str">
        <f>IF(COUNTA(基本!O16)&gt;=1,基本!O16,"")</f>
        <v/>
      </c>
      <c r="L20" s="596" t="str">
        <f>IF(COUNTA(基本!P16)&gt;=1,基本!P16,"")</f>
        <v/>
      </c>
      <c r="M20" s="603"/>
      <c r="N20" s="564" t="str">
        <f>IF(COUNTA(基本!Q16)&gt;=1,基本!Q16,"")</f>
        <v/>
      </c>
      <c r="O20" s="536"/>
      <c r="P20" s="536"/>
      <c r="Q20" s="536"/>
      <c r="R20" s="536"/>
      <c r="S20" s="553"/>
    </row>
    <row r="21" spans="1:19" ht="17.25" customHeight="1">
      <c r="A21" s="520" t="str">
        <f>IF(COUNTA(基本!G17)&gt;=1,基本!G17,"")</f>
        <v/>
      </c>
      <c r="B21" s="536"/>
      <c r="C21" s="553"/>
      <c r="D21" s="564" t="str">
        <f>IF(COUNTA(基本!H17)&gt;=1,基本!H17,"")</f>
        <v/>
      </c>
      <c r="E21" s="536" t="str">
        <f>IF(COUNTA(基本!I17)&gt;=1,基本!I17,"")</f>
        <v/>
      </c>
      <c r="F21" s="536" t="str">
        <f>IF(COUNTA(基本!J17)&gt;=1,基本!J17,"")</f>
        <v/>
      </c>
      <c r="G21" s="536" t="str">
        <f>IF(COUNTA(基本!K17)&gt;=1,基本!K17,"")</f>
        <v/>
      </c>
      <c r="H21" s="536" t="str">
        <f>IF(COUNTA(基本!L17)&gt;=1,基本!L17,"")</f>
        <v/>
      </c>
      <c r="I21" s="536" t="str">
        <f>IF(COUNTA(基本!M17)&gt;=1,基本!M17,"")</f>
        <v/>
      </c>
      <c r="J21" s="536" t="str">
        <f>IF(COUNTA(基本!N17)&gt;=1,基本!N17,"")</f>
        <v/>
      </c>
      <c r="K21" s="588" t="str">
        <f>IF(COUNTA(基本!O17)&gt;=1,基本!O17,"")</f>
        <v/>
      </c>
      <c r="L21" s="596" t="str">
        <f>IF(COUNTA(基本!P17)&gt;=1,基本!P17,"")</f>
        <v/>
      </c>
      <c r="M21" s="603"/>
      <c r="N21" s="564" t="str">
        <f>IF(COUNTA(基本!Q17)&gt;=1,基本!Q17,"")</f>
        <v/>
      </c>
      <c r="O21" s="536"/>
      <c r="P21" s="536"/>
      <c r="Q21" s="536"/>
      <c r="R21" s="536"/>
      <c r="S21" s="553"/>
    </row>
    <row r="22" spans="1:19" ht="17.25" customHeight="1">
      <c r="A22" s="520" t="str">
        <f>IF(COUNTA(基本!G18)&gt;=1,基本!G18,"")</f>
        <v/>
      </c>
      <c r="B22" s="536"/>
      <c r="C22" s="553"/>
      <c r="D22" s="564" t="str">
        <f>IF(COUNTA(基本!H18)&gt;=1,基本!H18,"")</f>
        <v/>
      </c>
      <c r="E22" s="536" t="str">
        <f>IF(COUNTA(基本!I18)&gt;=1,基本!I18,"")</f>
        <v/>
      </c>
      <c r="F22" s="536" t="str">
        <f>IF(COUNTA(基本!J18)&gt;=1,基本!J18,"")</f>
        <v/>
      </c>
      <c r="G22" s="536" t="str">
        <f>IF(COUNTA(基本!K18)&gt;=1,基本!K18,"")</f>
        <v/>
      </c>
      <c r="H22" s="536" t="str">
        <f>IF(COUNTA(基本!L18)&gt;=1,基本!L18,"")</f>
        <v/>
      </c>
      <c r="I22" s="536" t="str">
        <f>IF(COUNTA(基本!M18)&gt;=1,基本!M18,"")</f>
        <v/>
      </c>
      <c r="J22" s="536" t="str">
        <f>IF(COUNTA(基本!N18)&gt;=1,基本!N18,"")</f>
        <v/>
      </c>
      <c r="K22" s="588" t="str">
        <f>IF(COUNTA(基本!O18)&gt;=1,基本!O18,"")</f>
        <v/>
      </c>
      <c r="L22" s="596" t="str">
        <f>IF(COUNTA(基本!P18)&gt;=1,基本!P18,"")</f>
        <v/>
      </c>
      <c r="M22" s="603"/>
      <c r="N22" s="564" t="str">
        <f>IF(COUNTA(基本!Q18)&gt;=1,基本!Q18,"")</f>
        <v/>
      </c>
      <c r="O22" s="536"/>
      <c r="P22" s="536"/>
      <c r="Q22" s="536"/>
      <c r="R22" s="536"/>
      <c r="S22" s="553"/>
    </row>
    <row r="23" spans="1:19" ht="17.25" customHeight="1">
      <c r="A23" s="520" t="str">
        <f>IF(COUNTA(基本!G19)&gt;=1,基本!G19,"")</f>
        <v/>
      </c>
      <c r="B23" s="536"/>
      <c r="C23" s="553"/>
      <c r="D23" s="564" t="str">
        <f>IF(COUNTA(基本!H19)&gt;=1,基本!H19,"")</f>
        <v/>
      </c>
      <c r="E23" s="536" t="str">
        <f>IF(COUNTA(基本!I19)&gt;=1,基本!I19,"")</f>
        <v/>
      </c>
      <c r="F23" s="536" t="str">
        <f>IF(COUNTA(基本!J19)&gt;=1,基本!J19,"")</f>
        <v/>
      </c>
      <c r="G23" s="536" t="str">
        <f>IF(COUNTA(基本!K19)&gt;=1,基本!K19,"")</f>
        <v/>
      </c>
      <c r="H23" s="536" t="str">
        <f>IF(COUNTA(基本!L19)&gt;=1,基本!L19,"")</f>
        <v/>
      </c>
      <c r="I23" s="536" t="str">
        <f>IF(COUNTA(基本!M19)&gt;=1,基本!M19,"")</f>
        <v/>
      </c>
      <c r="J23" s="536" t="str">
        <f>IF(COUNTA(基本!N19)&gt;=1,基本!N19,"")</f>
        <v/>
      </c>
      <c r="K23" s="588" t="str">
        <f>IF(COUNTA(基本!O19)&gt;=1,基本!O19,"")</f>
        <v/>
      </c>
      <c r="L23" s="596" t="str">
        <f>IF(COUNTA(基本!P19)&gt;=1,基本!P19,"")</f>
        <v/>
      </c>
      <c r="M23" s="603"/>
      <c r="N23" s="564" t="str">
        <f>IF(COUNTA(基本!Q19)&gt;=1,基本!Q19,"")</f>
        <v/>
      </c>
      <c r="O23" s="536"/>
      <c r="P23" s="536"/>
      <c r="Q23" s="536"/>
      <c r="R23" s="536"/>
      <c r="S23" s="553"/>
    </row>
    <row r="24" spans="1:19" ht="17.25" customHeight="1">
      <c r="A24" s="521" t="str">
        <f>IF(COUNTA(基本!G20)&gt;=1,基本!G20,"")</f>
        <v/>
      </c>
      <c r="B24" s="537"/>
      <c r="C24" s="554"/>
      <c r="D24" s="566" t="str">
        <f>IF(COUNTA(基本!H20)&gt;=1,基本!H20,"")</f>
        <v/>
      </c>
      <c r="E24" s="537" t="str">
        <f>IF(COUNTA(基本!I20)&gt;=1,基本!I20,"")</f>
        <v/>
      </c>
      <c r="F24" s="537" t="str">
        <f>IF(COUNTA(基本!J20)&gt;=1,基本!J20,"")</f>
        <v/>
      </c>
      <c r="G24" s="537" t="str">
        <f>IF(COUNTA(基本!K20)&gt;=1,基本!K20,"")</f>
        <v/>
      </c>
      <c r="H24" s="537" t="str">
        <f>IF(COUNTA(基本!L20)&gt;=1,基本!L20,"")</f>
        <v/>
      </c>
      <c r="I24" s="537" t="str">
        <f>IF(COUNTA(基本!M20)&gt;=1,基本!M20,"")</f>
        <v/>
      </c>
      <c r="J24" s="537" t="str">
        <f>IF(COUNTA(基本!N20)&gt;=1,基本!N20,"")</f>
        <v/>
      </c>
      <c r="K24" s="589" t="str">
        <f>IF(COUNTA(基本!O20)&gt;=1,基本!O20,"")</f>
        <v/>
      </c>
      <c r="L24" s="597" t="str">
        <f>IF(COUNTA(基本!P20)&gt;=1,基本!P20,"")</f>
        <v/>
      </c>
      <c r="M24" s="604"/>
      <c r="N24" s="566" t="str">
        <f>IF(COUNTA(基本!Q20)&gt;=1,基本!Q20,"")</f>
        <v/>
      </c>
      <c r="O24" s="537"/>
      <c r="P24" s="537"/>
      <c r="Q24" s="537"/>
      <c r="R24" s="537"/>
      <c r="S24" s="554"/>
    </row>
    <row r="25" spans="1:19" ht="17.25" customHeight="1"/>
    <row r="26" spans="1:19" ht="17.25" customHeight="1">
      <c r="A26" s="522" t="s">
        <v>128</v>
      </c>
      <c r="B26" s="52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</row>
    <row r="27" spans="1:19" ht="17.25" customHeight="1">
      <c r="A27" s="523"/>
      <c r="B27" s="538"/>
      <c r="C27" s="555"/>
      <c r="D27" s="571">
        <f>IF(MONTH(D5)&lt;4,YEAR(D5)-2,YEAR(D5)-1)</f>
        <v>1898</v>
      </c>
      <c r="E27" s="571"/>
      <c r="F27" s="571"/>
      <c r="G27" s="571"/>
      <c r="H27" s="571"/>
      <c r="I27" s="571"/>
      <c r="J27" s="571"/>
      <c r="K27" s="571"/>
      <c r="L27" s="567"/>
      <c r="M27" s="585">
        <f>IF(MONTH(D5)&lt;4,YEAR(D5)-1,YEAR(D5))</f>
        <v>1899</v>
      </c>
      <c r="N27" s="571"/>
      <c r="O27" s="614"/>
      <c r="P27" s="538" t="s">
        <v>14</v>
      </c>
      <c r="Q27" s="516" t="s">
        <v>53</v>
      </c>
      <c r="R27" s="532"/>
      <c r="S27" s="549"/>
    </row>
    <row r="28" spans="1:19" ht="17.25" customHeight="1">
      <c r="A28" s="524"/>
      <c r="B28" s="539"/>
      <c r="C28" s="556"/>
      <c r="D28" s="572" t="s">
        <v>52</v>
      </c>
      <c r="E28" s="534" t="s">
        <v>58</v>
      </c>
      <c r="F28" s="534" t="s">
        <v>60</v>
      </c>
      <c r="G28" s="534" t="s">
        <v>61</v>
      </c>
      <c r="H28" s="534" t="s">
        <v>43</v>
      </c>
      <c r="I28" s="534" t="s">
        <v>62</v>
      </c>
      <c r="J28" s="534" t="s">
        <v>49</v>
      </c>
      <c r="K28" s="534" t="s">
        <v>64</v>
      </c>
      <c r="L28" s="534" t="s">
        <v>65</v>
      </c>
      <c r="M28" s="534" t="s">
        <v>55</v>
      </c>
      <c r="N28" s="534" t="s">
        <v>117</v>
      </c>
      <c r="O28" s="615" t="s">
        <v>118</v>
      </c>
      <c r="P28" s="539"/>
      <c r="Q28" s="518"/>
      <c r="R28" s="534"/>
      <c r="S28" s="551"/>
    </row>
    <row r="29" spans="1:19" ht="17.25" customHeight="1">
      <c r="A29" s="525" t="s">
        <v>66</v>
      </c>
      <c r="B29" s="540" t="s">
        <v>36</v>
      </c>
      <c r="C29" s="557" t="s">
        <v>182</v>
      </c>
      <c r="D29" s="573">
        <f>患者数!D5</f>
        <v>0</v>
      </c>
      <c r="E29" s="579">
        <f>患者数!E5</f>
        <v>0</v>
      </c>
      <c r="F29" s="579">
        <f>患者数!F5</f>
        <v>0</v>
      </c>
      <c r="G29" s="579">
        <f>患者数!G5</f>
        <v>0</v>
      </c>
      <c r="H29" s="579">
        <f>患者数!H5</f>
        <v>0</v>
      </c>
      <c r="I29" s="579">
        <f>患者数!I5</f>
        <v>0</v>
      </c>
      <c r="J29" s="579">
        <f>患者数!J5</f>
        <v>0</v>
      </c>
      <c r="K29" s="579">
        <f>患者数!K5</f>
        <v>0</v>
      </c>
      <c r="L29" s="579">
        <f>患者数!L5</f>
        <v>0</v>
      </c>
      <c r="M29" s="579">
        <f>患者数!M5</f>
        <v>0</v>
      </c>
      <c r="N29" s="579">
        <f>患者数!N5</f>
        <v>0</v>
      </c>
      <c r="O29" s="616">
        <f>患者数!O5</f>
        <v>0</v>
      </c>
      <c r="P29" s="622">
        <f>SUM(D29:O29)</f>
        <v>0</v>
      </c>
      <c r="Q29" s="516" t="s">
        <v>177</v>
      </c>
      <c r="R29" s="630" t="e">
        <f>P29/基本!$D$13</f>
        <v>#DIV/0!</v>
      </c>
      <c r="S29" s="637" t="e">
        <f>ROUNDDOWN(SUM(R29:R35),1)</f>
        <v>#DIV/0!</v>
      </c>
    </row>
    <row r="30" spans="1:19" ht="17.25" customHeight="1">
      <c r="A30" s="526"/>
      <c r="B30" s="541"/>
      <c r="C30" s="558" t="s">
        <v>152</v>
      </c>
      <c r="D30" s="574">
        <f>患者数!D6</f>
        <v>0</v>
      </c>
      <c r="E30" s="580">
        <f>患者数!E6</f>
        <v>0</v>
      </c>
      <c r="F30" s="580">
        <f>患者数!F6</f>
        <v>0</v>
      </c>
      <c r="G30" s="580">
        <f>患者数!G6</f>
        <v>0</v>
      </c>
      <c r="H30" s="580">
        <f>患者数!H6</f>
        <v>0</v>
      </c>
      <c r="I30" s="580">
        <f>患者数!I6</f>
        <v>0</v>
      </c>
      <c r="J30" s="580">
        <f>患者数!J6</f>
        <v>0</v>
      </c>
      <c r="K30" s="580">
        <f>患者数!K6</f>
        <v>0</v>
      </c>
      <c r="L30" s="580">
        <f>患者数!L6</f>
        <v>0</v>
      </c>
      <c r="M30" s="580">
        <f>患者数!M6</f>
        <v>0</v>
      </c>
      <c r="N30" s="580">
        <f>患者数!N6</f>
        <v>0</v>
      </c>
      <c r="O30" s="617">
        <f>患者数!O6</f>
        <v>0</v>
      </c>
      <c r="P30" s="623">
        <f>SUM(D30:O30)</f>
        <v>0</v>
      </c>
      <c r="Q30" s="517" t="s">
        <v>178</v>
      </c>
      <c r="R30" s="631" t="e">
        <f>P30/基本!$D$13</f>
        <v>#DIV/0!</v>
      </c>
      <c r="S30" s="638"/>
    </row>
    <row r="31" spans="1:19" ht="17.25" customHeight="1">
      <c r="A31" s="526"/>
      <c r="B31" s="541"/>
      <c r="C31" s="558" t="s">
        <v>183</v>
      </c>
      <c r="D31" s="574">
        <f>患者数!D7</f>
        <v>0</v>
      </c>
      <c r="E31" s="580">
        <f>患者数!E7</f>
        <v>0</v>
      </c>
      <c r="F31" s="580">
        <f>患者数!F7</f>
        <v>0</v>
      </c>
      <c r="G31" s="580">
        <f>患者数!G7</f>
        <v>0</v>
      </c>
      <c r="H31" s="580">
        <f>患者数!H7</f>
        <v>0</v>
      </c>
      <c r="I31" s="580">
        <f>患者数!I7</f>
        <v>0</v>
      </c>
      <c r="J31" s="580">
        <f>患者数!J7</f>
        <v>0</v>
      </c>
      <c r="K31" s="580">
        <f>患者数!K7</f>
        <v>0</v>
      </c>
      <c r="L31" s="580">
        <f>患者数!L7</f>
        <v>0</v>
      </c>
      <c r="M31" s="580">
        <f>患者数!M7</f>
        <v>0</v>
      </c>
      <c r="N31" s="580">
        <f>患者数!N7</f>
        <v>0</v>
      </c>
      <c r="O31" s="617">
        <f>患者数!O7</f>
        <v>0</v>
      </c>
      <c r="P31" s="623">
        <f>SUM(D31:O31)</f>
        <v>0</v>
      </c>
      <c r="Q31" s="517" t="s">
        <v>179</v>
      </c>
      <c r="R31" s="631" t="e">
        <f>P31/基本!$D$13</f>
        <v>#DIV/0!</v>
      </c>
      <c r="S31" s="638"/>
    </row>
    <row r="32" spans="1:19" ht="17.25" customHeight="1">
      <c r="A32" s="526"/>
      <c r="B32" s="541"/>
      <c r="C32" s="558" t="s">
        <v>184</v>
      </c>
      <c r="D32" s="574">
        <f>患者数!D8</f>
        <v>0</v>
      </c>
      <c r="E32" s="580">
        <f>患者数!E8</f>
        <v>0</v>
      </c>
      <c r="F32" s="580">
        <f>患者数!F8</f>
        <v>0</v>
      </c>
      <c r="G32" s="580">
        <f>患者数!G8</f>
        <v>0</v>
      </c>
      <c r="H32" s="580">
        <f>患者数!H8</f>
        <v>0</v>
      </c>
      <c r="I32" s="580">
        <f>患者数!I8</f>
        <v>0</v>
      </c>
      <c r="J32" s="580">
        <f>患者数!J8</f>
        <v>0</v>
      </c>
      <c r="K32" s="580">
        <f>患者数!K8</f>
        <v>0</v>
      </c>
      <c r="L32" s="580">
        <f>患者数!L8</f>
        <v>0</v>
      </c>
      <c r="M32" s="580">
        <f>患者数!M8</f>
        <v>0</v>
      </c>
      <c r="N32" s="580">
        <f>患者数!N8</f>
        <v>0</v>
      </c>
      <c r="O32" s="617">
        <f>患者数!O8</f>
        <v>0</v>
      </c>
      <c r="P32" s="623">
        <f>SUM(D32:O32)</f>
        <v>0</v>
      </c>
      <c r="Q32" s="517" t="s">
        <v>1</v>
      </c>
      <c r="R32" s="631" t="e">
        <f>P32/基本!$D$13</f>
        <v>#DIV/0!</v>
      </c>
      <c r="S32" s="638"/>
    </row>
    <row r="33" spans="1:19" ht="17.25" customHeight="1">
      <c r="A33" s="526"/>
      <c r="B33" s="541"/>
      <c r="C33" s="558" t="s">
        <v>185</v>
      </c>
      <c r="D33" s="574">
        <f>患者数!D9</f>
        <v>0</v>
      </c>
      <c r="E33" s="580">
        <f>患者数!E9</f>
        <v>0</v>
      </c>
      <c r="F33" s="582">
        <f>患者数!F9</f>
        <v>0</v>
      </c>
      <c r="G33" s="582">
        <f>患者数!G9</f>
        <v>0</v>
      </c>
      <c r="H33" s="582">
        <f>患者数!H9</f>
        <v>0</v>
      </c>
      <c r="I33" s="582">
        <f>患者数!I9</f>
        <v>0</v>
      </c>
      <c r="J33" s="582">
        <f>患者数!J9</f>
        <v>0</v>
      </c>
      <c r="K33" s="582">
        <f>患者数!K9</f>
        <v>0</v>
      </c>
      <c r="L33" s="582">
        <f>患者数!L9</f>
        <v>0</v>
      </c>
      <c r="M33" s="582">
        <f>患者数!M9</f>
        <v>0</v>
      </c>
      <c r="N33" s="582">
        <f>患者数!N9</f>
        <v>0</v>
      </c>
      <c r="O33" s="617">
        <f>患者数!O9</f>
        <v>0</v>
      </c>
      <c r="P33" s="624">
        <f>SUM(D33:O33)</f>
        <v>0</v>
      </c>
      <c r="Q33" s="517" t="s">
        <v>181</v>
      </c>
      <c r="R33" s="631" t="e">
        <f>P33/基本!$D$13</f>
        <v>#DIV/0!</v>
      </c>
      <c r="S33" s="638"/>
    </row>
    <row r="34" spans="1:19" ht="17.25" customHeight="1">
      <c r="A34" s="526"/>
      <c r="B34" s="541"/>
      <c r="C34" s="558"/>
      <c r="D34" s="574">
        <f>患者数!D10</f>
        <v>0</v>
      </c>
      <c r="E34" s="580">
        <f>患者数!E10</f>
        <v>0</v>
      </c>
      <c r="F34" s="582">
        <f>患者数!F10</f>
        <v>0</v>
      </c>
      <c r="G34" s="582">
        <f>患者数!G10</f>
        <v>0</v>
      </c>
      <c r="H34" s="582">
        <f>患者数!H10</f>
        <v>0</v>
      </c>
      <c r="I34" s="582">
        <f>患者数!I10</f>
        <v>0</v>
      </c>
      <c r="J34" s="582">
        <f>患者数!J10</f>
        <v>0</v>
      </c>
      <c r="K34" s="582">
        <f>患者数!K10</f>
        <v>0</v>
      </c>
      <c r="L34" s="580">
        <f>患者数!L10</f>
        <v>0</v>
      </c>
      <c r="M34" s="582">
        <f>患者数!M10</f>
        <v>0</v>
      </c>
      <c r="N34" s="582">
        <f>患者数!N10</f>
        <v>0</v>
      </c>
      <c r="O34" s="618">
        <f>患者数!O10</f>
        <v>0</v>
      </c>
      <c r="P34" s="624"/>
      <c r="Q34" s="517"/>
      <c r="R34" s="631"/>
      <c r="S34" s="638"/>
    </row>
    <row r="35" spans="1:19" ht="17.25" customHeight="1">
      <c r="A35" s="526"/>
      <c r="B35" s="542"/>
      <c r="C35" s="558" t="s">
        <v>32</v>
      </c>
      <c r="D35" s="574">
        <f>患者数!D11</f>
        <v>0</v>
      </c>
      <c r="E35" s="580">
        <f>患者数!E11</f>
        <v>0</v>
      </c>
      <c r="F35" s="580">
        <f>患者数!F11</f>
        <v>0</v>
      </c>
      <c r="G35" s="580">
        <f>患者数!G11</f>
        <v>0</v>
      </c>
      <c r="H35" s="580">
        <f>患者数!H11</f>
        <v>0</v>
      </c>
      <c r="I35" s="580">
        <f>患者数!I11</f>
        <v>0</v>
      </c>
      <c r="J35" s="580">
        <f>患者数!J11</f>
        <v>0</v>
      </c>
      <c r="K35" s="580">
        <f>患者数!K11</f>
        <v>0</v>
      </c>
      <c r="L35" s="580">
        <f>患者数!L11</f>
        <v>0</v>
      </c>
      <c r="M35" s="580">
        <f>患者数!M11</f>
        <v>0</v>
      </c>
      <c r="N35" s="580">
        <f>患者数!N11</f>
        <v>0</v>
      </c>
      <c r="O35" s="617">
        <f>患者数!O11</f>
        <v>0</v>
      </c>
      <c r="P35" s="623">
        <f t="shared" ref="P35:P42" si="0">SUM(D35:O35)</f>
        <v>0</v>
      </c>
      <c r="Q35" s="517" t="s">
        <v>186</v>
      </c>
      <c r="R35" s="631" t="e">
        <f>P35/基本!$D$13</f>
        <v>#DIV/0!</v>
      </c>
      <c r="S35" s="638"/>
    </row>
    <row r="36" spans="1:19" ht="17.25" customHeight="1">
      <c r="A36" s="526"/>
      <c r="B36" s="543" t="s">
        <v>37</v>
      </c>
      <c r="C36" s="558" t="s">
        <v>32</v>
      </c>
      <c r="D36" s="574">
        <f>患者数!D12</f>
        <v>0</v>
      </c>
      <c r="E36" s="580">
        <f>患者数!E12</f>
        <v>0</v>
      </c>
      <c r="F36" s="580">
        <f>患者数!F12</f>
        <v>0</v>
      </c>
      <c r="G36" s="580">
        <f>患者数!G12</f>
        <v>0</v>
      </c>
      <c r="H36" s="580">
        <f>患者数!H12</f>
        <v>0</v>
      </c>
      <c r="I36" s="580">
        <f>患者数!I12</f>
        <v>0</v>
      </c>
      <c r="J36" s="580">
        <f>患者数!J12</f>
        <v>0</v>
      </c>
      <c r="K36" s="580">
        <f>患者数!K12</f>
        <v>0</v>
      </c>
      <c r="L36" s="580">
        <f>患者数!L12</f>
        <v>0</v>
      </c>
      <c r="M36" s="580">
        <f>患者数!M12</f>
        <v>0</v>
      </c>
      <c r="N36" s="580">
        <f>患者数!N12</f>
        <v>0</v>
      </c>
      <c r="O36" s="617">
        <f>患者数!O12</f>
        <v>0</v>
      </c>
      <c r="P36" s="623">
        <f t="shared" si="0"/>
        <v>0</v>
      </c>
      <c r="Q36" s="517" t="s">
        <v>180</v>
      </c>
      <c r="R36" s="631">
        <f>IF(OR(P39=0,P39=""),0,ROUNDDOWN(P36/P39,1))</f>
        <v>0</v>
      </c>
      <c r="S36" s="639" t="e">
        <f>R36+R37+R38</f>
        <v>#DIV/0!</v>
      </c>
    </row>
    <row r="37" spans="1:19" ht="17.25" customHeight="1">
      <c r="A37" s="526"/>
      <c r="B37" s="541"/>
      <c r="C37" s="559" t="s">
        <v>202</v>
      </c>
      <c r="D37" s="574">
        <f>患者数!D13</f>
        <v>0</v>
      </c>
      <c r="E37" s="580">
        <f>患者数!E13</f>
        <v>0</v>
      </c>
      <c r="F37" s="580">
        <f>患者数!F13</f>
        <v>0</v>
      </c>
      <c r="G37" s="580">
        <f>患者数!G13</f>
        <v>0</v>
      </c>
      <c r="H37" s="580">
        <f>患者数!H13</f>
        <v>0</v>
      </c>
      <c r="I37" s="580">
        <f>患者数!I13</f>
        <v>0</v>
      </c>
      <c r="J37" s="580">
        <f>患者数!J13</f>
        <v>0</v>
      </c>
      <c r="K37" s="580">
        <f>患者数!K13</f>
        <v>0</v>
      </c>
      <c r="L37" s="580">
        <f>患者数!L13</f>
        <v>0</v>
      </c>
      <c r="M37" s="580">
        <f>患者数!M13</f>
        <v>0</v>
      </c>
      <c r="N37" s="580">
        <f>患者数!N13</f>
        <v>0</v>
      </c>
      <c r="O37" s="617">
        <f>患者数!O13</f>
        <v>0</v>
      </c>
      <c r="P37" s="623">
        <f t="shared" si="0"/>
        <v>0</v>
      </c>
      <c r="Q37" s="517" t="s">
        <v>187</v>
      </c>
      <c r="R37" s="631" t="e">
        <f>ROUNDDOWN(P37/P40,1)</f>
        <v>#DIV/0!</v>
      </c>
      <c r="S37" s="640"/>
    </row>
    <row r="38" spans="1:19" ht="17.25" customHeight="1">
      <c r="A38" s="527"/>
      <c r="B38" s="544"/>
      <c r="C38" s="560" t="s">
        <v>47</v>
      </c>
      <c r="D38" s="575">
        <f>患者数!D14</f>
        <v>0</v>
      </c>
      <c r="E38" s="581">
        <f>患者数!E14</f>
        <v>0</v>
      </c>
      <c r="F38" s="581">
        <f>患者数!F14</f>
        <v>0</v>
      </c>
      <c r="G38" s="581">
        <f>患者数!G14</f>
        <v>0</v>
      </c>
      <c r="H38" s="581">
        <f>患者数!H14</f>
        <v>0</v>
      </c>
      <c r="I38" s="581">
        <f>患者数!I14</f>
        <v>0</v>
      </c>
      <c r="J38" s="581">
        <f>患者数!J14</f>
        <v>0</v>
      </c>
      <c r="K38" s="581">
        <f>患者数!K14</f>
        <v>0</v>
      </c>
      <c r="L38" s="581">
        <f>患者数!L14</f>
        <v>0</v>
      </c>
      <c r="M38" s="581">
        <f>患者数!M14</f>
        <v>0</v>
      </c>
      <c r="N38" s="581">
        <f>患者数!N14</f>
        <v>0</v>
      </c>
      <c r="O38" s="619">
        <f>患者数!O14</f>
        <v>0</v>
      </c>
      <c r="P38" s="625">
        <f t="shared" si="0"/>
        <v>0</v>
      </c>
      <c r="Q38" s="518" t="s">
        <v>194</v>
      </c>
      <c r="R38" s="632" t="e">
        <f>P38/P40</f>
        <v>#DIV/0!</v>
      </c>
      <c r="S38" s="641"/>
    </row>
    <row r="39" spans="1:19" ht="17.25" customHeight="1">
      <c r="A39" s="528" t="s">
        <v>34</v>
      </c>
      <c r="B39" s="545"/>
      <c r="C39" s="557" t="s">
        <v>32</v>
      </c>
      <c r="D39" s="573">
        <f>患者数!D15</f>
        <v>0</v>
      </c>
      <c r="E39" s="579">
        <f>患者数!E15</f>
        <v>0</v>
      </c>
      <c r="F39" s="579">
        <f>患者数!F15</f>
        <v>0</v>
      </c>
      <c r="G39" s="579">
        <f>患者数!G15</f>
        <v>0</v>
      </c>
      <c r="H39" s="579">
        <f>患者数!H15</f>
        <v>0</v>
      </c>
      <c r="I39" s="579">
        <f>患者数!I15</f>
        <v>0</v>
      </c>
      <c r="J39" s="579">
        <f>患者数!J15</f>
        <v>0</v>
      </c>
      <c r="K39" s="579">
        <f>患者数!K15</f>
        <v>0</v>
      </c>
      <c r="L39" s="579">
        <f>患者数!L15</f>
        <v>0</v>
      </c>
      <c r="M39" s="579">
        <f>患者数!M15</f>
        <v>0</v>
      </c>
      <c r="N39" s="579">
        <f>患者数!N15</f>
        <v>0</v>
      </c>
      <c r="O39" s="616">
        <f>患者数!O15</f>
        <v>0</v>
      </c>
      <c r="P39" s="622">
        <f t="shared" si="0"/>
        <v>0</v>
      </c>
      <c r="Q39" s="628"/>
      <c r="R39" s="633"/>
      <c r="S39" s="642"/>
    </row>
    <row r="40" spans="1:19" ht="17.25" customHeight="1">
      <c r="A40" s="529"/>
      <c r="B40" s="546"/>
      <c r="C40" s="560" t="s">
        <v>47</v>
      </c>
      <c r="D40" s="575">
        <f>患者数!D16</f>
        <v>0</v>
      </c>
      <c r="E40" s="581">
        <f>患者数!E16</f>
        <v>0</v>
      </c>
      <c r="F40" s="581">
        <f>患者数!F16</f>
        <v>0</v>
      </c>
      <c r="G40" s="581">
        <f>患者数!G16</f>
        <v>0</v>
      </c>
      <c r="H40" s="581">
        <f>患者数!H16</f>
        <v>0</v>
      </c>
      <c r="I40" s="581">
        <f>患者数!I16</f>
        <v>0</v>
      </c>
      <c r="J40" s="581">
        <f>患者数!J16</f>
        <v>0</v>
      </c>
      <c r="K40" s="581">
        <f>患者数!K16</f>
        <v>0</v>
      </c>
      <c r="L40" s="581">
        <f>患者数!L16</f>
        <v>0</v>
      </c>
      <c r="M40" s="581">
        <f>患者数!M16</f>
        <v>0</v>
      </c>
      <c r="N40" s="581">
        <f>患者数!N16</f>
        <v>0</v>
      </c>
      <c r="O40" s="619">
        <f>患者数!O16</f>
        <v>0</v>
      </c>
      <c r="P40" s="625">
        <f t="shared" si="0"/>
        <v>0</v>
      </c>
      <c r="Q40" s="629"/>
      <c r="R40" s="634"/>
      <c r="S40" s="643"/>
    </row>
    <row r="41" spans="1:19" ht="17.25" customHeight="1">
      <c r="A41" s="530" t="s">
        <v>176</v>
      </c>
      <c r="B41" s="547"/>
      <c r="C41" s="561"/>
      <c r="D41" s="573">
        <f>患者数!D17</f>
        <v>0</v>
      </c>
      <c r="E41" s="579">
        <f>患者数!E17</f>
        <v>0</v>
      </c>
      <c r="F41" s="579">
        <f>患者数!F17</f>
        <v>0</v>
      </c>
      <c r="G41" s="579">
        <f>患者数!G17</f>
        <v>0</v>
      </c>
      <c r="H41" s="579">
        <f>患者数!H17</f>
        <v>0</v>
      </c>
      <c r="I41" s="579">
        <f>患者数!I17</f>
        <v>0</v>
      </c>
      <c r="J41" s="579">
        <f>患者数!J17</f>
        <v>0</v>
      </c>
      <c r="K41" s="579">
        <f>患者数!K17</f>
        <v>0</v>
      </c>
      <c r="L41" s="579">
        <f>患者数!L17</f>
        <v>0</v>
      </c>
      <c r="M41" s="579">
        <f>患者数!M17</f>
        <v>0</v>
      </c>
      <c r="N41" s="579">
        <f>患者数!N17</f>
        <v>0</v>
      </c>
      <c r="O41" s="616">
        <f>患者数!O17</f>
        <v>0</v>
      </c>
      <c r="P41" s="622">
        <f t="shared" si="0"/>
        <v>0</v>
      </c>
      <c r="Q41" s="516" t="s">
        <v>135</v>
      </c>
      <c r="R41" s="635" t="e">
        <f>P41/基本!$D$13</f>
        <v>#DIV/0!</v>
      </c>
      <c r="S41" s="637"/>
    </row>
    <row r="42" spans="1:19" ht="17.25" customHeight="1">
      <c r="A42" s="531" t="s">
        <v>77</v>
      </c>
      <c r="B42" s="548"/>
      <c r="C42" s="562"/>
      <c r="D42" s="575">
        <f>患者数!D18</f>
        <v>0</v>
      </c>
      <c r="E42" s="581">
        <f>患者数!E18</f>
        <v>0</v>
      </c>
      <c r="F42" s="581">
        <f>患者数!F18</f>
        <v>0</v>
      </c>
      <c r="G42" s="581">
        <f>患者数!G18</f>
        <v>0</v>
      </c>
      <c r="H42" s="581">
        <f>患者数!H18</f>
        <v>0</v>
      </c>
      <c r="I42" s="581">
        <f>患者数!I18</f>
        <v>0</v>
      </c>
      <c r="J42" s="581">
        <f>患者数!J18</f>
        <v>0</v>
      </c>
      <c r="K42" s="581">
        <f>患者数!K18</f>
        <v>0</v>
      </c>
      <c r="L42" s="581">
        <f>患者数!L18</f>
        <v>0</v>
      </c>
      <c r="M42" s="581">
        <f>患者数!M18</f>
        <v>0</v>
      </c>
      <c r="N42" s="581">
        <f>患者数!N18</f>
        <v>0</v>
      </c>
      <c r="O42" s="619">
        <f>患者数!O18</f>
        <v>0</v>
      </c>
      <c r="P42" s="625">
        <f t="shared" si="0"/>
        <v>0</v>
      </c>
      <c r="Q42" s="518" t="s">
        <v>188</v>
      </c>
      <c r="R42" s="636" t="e">
        <f>P42/P40</f>
        <v>#DIV/0!</v>
      </c>
      <c r="S42" s="644"/>
    </row>
  </sheetData>
  <sheetProtection sheet="1" objects="1" scenarios="1"/>
  <mergeCells count="89">
    <mergeCell ref="A1:S1"/>
    <mergeCell ref="A3:C3"/>
    <mergeCell ref="D3:I3"/>
    <mergeCell ref="K3:L3"/>
    <mergeCell ref="M3:O3"/>
    <mergeCell ref="P3:S3"/>
    <mergeCell ref="A4:C4"/>
    <mergeCell ref="D4:I4"/>
    <mergeCell ref="K4:L4"/>
    <mergeCell ref="N4:O4"/>
    <mergeCell ref="P4:Q4"/>
    <mergeCell ref="R4:S4"/>
    <mergeCell ref="A5:C5"/>
    <mergeCell ref="D5:I5"/>
    <mergeCell ref="K5:L5"/>
    <mergeCell ref="N5:O5"/>
    <mergeCell ref="P5:Q5"/>
    <mergeCell ref="R5:S5"/>
    <mergeCell ref="A6:C6"/>
    <mergeCell ref="D6:I6"/>
    <mergeCell ref="K6:M6"/>
    <mergeCell ref="D8:K8"/>
    <mergeCell ref="G9:J9"/>
    <mergeCell ref="A11:C11"/>
    <mergeCell ref="L11:M11"/>
    <mergeCell ref="N11:S11"/>
    <mergeCell ref="A12:C12"/>
    <mergeCell ref="L12:M12"/>
    <mergeCell ref="N12:S12"/>
    <mergeCell ref="A13:C13"/>
    <mergeCell ref="L13:M13"/>
    <mergeCell ref="N13:S13"/>
    <mergeCell ref="A14:C14"/>
    <mergeCell ref="L14:M14"/>
    <mergeCell ref="N14:S14"/>
    <mergeCell ref="A15:C15"/>
    <mergeCell ref="L15:M15"/>
    <mergeCell ref="N15:S15"/>
    <mergeCell ref="A16:C16"/>
    <mergeCell ref="L16:M16"/>
    <mergeCell ref="N16:S16"/>
    <mergeCell ref="A17:C17"/>
    <mergeCell ref="L17:M17"/>
    <mergeCell ref="N17:S17"/>
    <mergeCell ref="A18:C18"/>
    <mergeCell ref="L18:M18"/>
    <mergeCell ref="N18:S18"/>
    <mergeCell ref="A19:C19"/>
    <mergeCell ref="L19:M19"/>
    <mergeCell ref="N19:S19"/>
    <mergeCell ref="A20:C20"/>
    <mergeCell ref="L20:M20"/>
    <mergeCell ref="N20:S20"/>
    <mergeCell ref="A21:C21"/>
    <mergeCell ref="L21:M21"/>
    <mergeCell ref="N21:S21"/>
    <mergeCell ref="A22:C22"/>
    <mergeCell ref="L22:M22"/>
    <mergeCell ref="N22:S22"/>
    <mergeCell ref="A23:C23"/>
    <mergeCell ref="L23:M23"/>
    <mergeCell ref="N23:S23"/>
    <mergeCell ref="A24:C24"/>
    <mergeCell ref="L24:M24"/>
    <mergeCell ref="N24:S24"/>
    <mergeCell ref="A26:S26"/>
    <mergeCell ref="D27:L27"/>
    <mergeCell ref="M27:O27"/>
    <mergeCell ref="A41:C41"/>
    <mergeCell ref="R41:S41"/>
    <mergeCell ref="A42:C42"/>
    <mergeCell ref="R42:S42"/>
    <mergeCell ref="A8:C10"/>
    <mergeCell ref="L8:M10"/>
    <mergeCell ref="N8:S10"/>
    <mergeCell ref="D9:D10"/>
    <mergeCell ref="E9:E10"/>
    <mergeCell ref="F9:F10"/>
    <mergeCell ref="K9:K10"/>
    <mergeCell ref="A27:C28"/>
    <mergeCell ref="P27:P28"/>
    <mergeCell ref="Q27:S28"/>
    <mergeCell ref="B36:B38"/>
    <mergeCell ref="S36:S38"/>
    <mergeCell ref="A39:B40"/>
    <mergeCell ref="Q39:S40"/>
    <mergeCell ref="A29:A38"/>
    <mergeCell ref="B29:B35"/>
    <mergeCell ref="S29:S35"/>
  </mergeCells>
  <phoneticPr fontId="2"/>
  <pageMargins left="0.59055118110236227" right="0.59055118110236227" top="0.98425196850393704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9"/>
  </sheetPr>
  <dimension ref="A1:AH138"/>
  <sheetViews>
    <sheetView showGridLines="0" zoomScaleSheetLayoutView="115" workbookViewId="0">
      <selection activeCell="A3" sqref="A3:A4"/>
    </sheetView>
  </sheetViews>
  <sheetFormatPr defaultRowHeight="13.5"/>
  <cols>
    <col min="1" max="2" width="11.25" style="262" customWidth="1"/>
    <col min="3" max="3" width="9.375" style="275" customWidth="1"/>
    <col min="4" max="4" width="13.125" style="275" customWidth="1"/>
    <col min="5" max="7" width="4.875" style="275" customWidth="1"/>
    <col min="8" max="8" width="5.375" style="275" customWidth="1"/>
    <col min="9" max="9" width="4" style="262" customWidth="1"/>
    <col min="10" max="10" width="3.375" style="262" customWidth="1"/>
    <col min="11" max="11" width="18.875" style="262" customWidth="1"/>
    <col min="12" max="12" width="14.375" style="645" customWidth="1"/>
    <col min="13" max="13" width="4.25" style="646" customWidth="1"/>
    <col min="14" max="17" width="5.5" style="646" customWidth="1"/>
    <col min="18" max="26" width="9" style="646" customWidth="1"/>
    <col min="27" max="34" width="9" style="647" customWidth="1"/>
    <col min="35" max="16384" width="9" style="262" customWidth="1"/>
  </cols>
  <sheetData>
    <row r="1" spans="1:34">
      <c r="A1" s="650" t="s">
        <v>89</v>
      </c>
      <c r="B1" s="657">
        <f>メイン!C3</f>
        <v>0</v>
      </c>
      <c r="C1" s="657"/>
      <c r="D1" s="657"/>
      <c r="E1" s="28"/>
      <c r="F1" s="28"/>
      <c r="G1" s="28"/>
      <c r="H1" s="207"/>
      <c r="I1" s="685"/>
      <c r="J1" s="685"/>
      <c r="K1" s="428" t="s">
        <v>120</v>
      </c>
    </row>
    <row r="2" spans="1:34" ht="22.5" customHeight="1">
      <c r="A2" s="651" t="s">
        <v>19</v>
      </c>
      <c r="B2" s="651"/>
      <c r="C2" s="651"/>
      <c r="D2" s="651"/>
      <c r="E2" s="669"/>
      <c r="F2" s="669"/>
      <c r="G2" s="669"/>
      <c r="H2" s="669"/>
      <c r="I2" s="669"/>
      <c r="J2" s="669"/>
      <c r="K2" s="669"/>
    </row>
    <row r="3" spans="1:34" s="275" customFormat="1" ht="9.75" customHeight="1">
      <c r="A3" s="652" t="s">
        <v>86</v>
      </c>
      <c r="B3" s="652" t="s">
        <v>90</v>
      </c>
      <c r="C3" s="652" t="s">
        <v>50</v>
      </c>
      <c r="D3" s="652" t="s">
        <v>25</v>
      </c>
      <c r="E3" s="670" t="s">
        <v>63</v>
      </c>
      <c r="F3" s="670"/>
      <c r="G3" s="676"/>
      <c r="H3" s="681" t="s">
        <v>81</v>
      </c>
      <c r="I3" s="686" t="s">
        <v>46</v>
      </c>
      <c r="J3" s="691" t="s">
        <v>33</v>
      </c>
      <c r="K3" s="697" t="s">
        <v>84</v>
      </c>
      <c r="L3" s="699" t="s">
        <v>82</v>
      </c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7"/>
      <c r="AB3" s="707"/>
      <c r="AC3" s="707"/>
      <c r="AD3" s="707"/>
      <c r="AE3" s="707"/>
      <c r="AF3" s="707"/>
      <c r="AG3" s="707"/>
      <c r="AH3" s="707"/>
    </row>
    <row r="4" spans="1:34" s="275" customFormat="1" ht="23.25" customHeight="1">
      <c r="A4" s="653"/>
      <c r="B4" s="653"/>
      <c r="C4" s="653"/>
      <c r="D4" s="653"/>
      <c r="E4" s="671" t="s">
        <v>70</v>
      </c>
      <c r="F4" s="671" t="s">
        <v>16</v>
      </c>
      <c r="G4" s="677" t="s">
        <v>127</v>
      </c>
      <c r="H4" s="682"/>
      <c r="I4" s="687"/>
      <c r="J4" s="692"/>
      <c r="K4" s="698"/>
      <c r="L4" s="699"/>
      <c r="M4" s="702"/>
      <c r="N4" s="704" t="s">
        <v>72</v>
      </c>
      <c r="O4" s="704" t="s">
        <v>73</v>
      </c>
      <c r="P4" s="704" t="s">
        <v>88</v>
      </c>
      <c r="Q4" s="706"/>
      <c r="R4" s="702"/>
      <c r="S4" s="702"/>
      <c r="T4" s="702"/>
      <c r="U4" s="702"/>
      <c r="V4" s="702"/>
      <c r="W4" s="702"/>
      <c r="X4" s="702"/>
      <c r="Y4" s="702"/>
      <c r="Z4" s="702"/>
      <c r="AA4" s="707"/>
      <c r="AB4" s="707"/>
      <c r="AC4" s="707"/>
      <c r="AD4" s="707"/>
      <c r="AE4" s="707"/>
      <c r="AF4" s="707"/>
      <c r="AG4" s="707"/>
      <c r="AH4" s="707"/>
    </row>
    <row r="5" spans="1:34" ht="13.5" customHeight="1">
      <c r="A5" s="654" t="str">
        <f>IF(COUNTA(医師!A6)&gt;=1,医師!A6,"")</f>
        <v/>
      </c>
      <c r="B5" s="658" t="str">
        <f>IF(COUNTA(医師!B6)&gt;=1,医師!B6,"")</f>
        <v/>
      </c>
      <c r="C5" s="661" t="str">
        <f>IF(COUNTA(医師!C6)&gt;=1,医師!C6,"")</f>
        <v/>
      </c>
      <c r="D5" s="666" t="str">
        <f>IF(COUNTA(医師!D6)&gt;=1,医師!D6,"")</f>
        <v/>
      </c>
      <c r="E5" s="672">
        <f>SUM(医師!F6:L6)</f>
        <v>0</v>
      </c>
      <c r="F5" s="674">
        <f>SUM(医師!M6:S6)</f>
        <v>0</v>
      </c>
      <c r="G5" s="678">
        <f t="shared" ref="G5:G68" si="0">E5+F5/2</f>
        <v>0</v>
      </c>
      <c r="H5" s="683" t="str">
        <f>IF(G5&lt;基本!$B$9,"非常勤","常勤")</f>
        <v>非常勤</v>
      </c>
      <c r="I5" s="688">
        <f>IF(H5="非常勤",G5/基本!$B$9,1)</f>
        <v>0</v>
      </c>
      <c r="J5" s="693" t="e">
        <f>IF(DAYS360(L5,メイン!$N$3)&lt;500,"新"," ")</f>
        <v>#VALUE!</v>
      </c>
      <c r="K5" s="658"/>
      <c r="L5" s="700" t="str">
        <f>IF(COUNTA(医師!E6)&gt;=1,医師!E6,"")</f>
        <v/>
      </c>
      <c r="N5" s="705">
        <f>COUNTIF(H5:H118,"常勤")</f>
        <v>0</v>
      </c>
      <c r="O5" s="705">
        <f>COUNTA(B5:B118)-COUNTBLANK(B5:B118)-N5</f>
        <v>0</v>
      </c>
      <c r="P5" s="703">
        <f>SUM(I5:I118)-N5</f>
        <v>0</v>
      </c>
      <c r="Q5" s="703">
        <f>SUM(I5:I120)</f>
        <v>0</v>
      </c>
    </row>
    <row r="6" spans="1:34" ht="13.5" customHeight="1">
      <c r="A6" s="655" t="str">
        <f>IF(COUNTA(医師!A7)&gt;=1,医師!A7,"")</f>
        <v/>
      </c>
      <c r="B6" s="659" t="str">
        <f>IF(COUNTA(医師!B7)&gt;=1,医師!B7,"")</f>
        <v/>
      </c>
      <c r="C6" s="662" t="str">
        <f>IF(COUNTA(医師!C7)&gt;=1,医師!C7,"")</f>
        <v/>
      </c>
      <c r="D6" s="667" t="str">
        <f>IF(COUNTA(医師!D7)&gt;=1,医師!D7,"")</f>
        <v/>
      </c>
      <c r="E6" s="672">
        <f>SUM(医師!F7:L7)</f>
        <v>0</v>
      </c>
      <c r="F6" s="674">
        <f>SUM(医師!M7:S7)</f>
        <v>0</v>
      </c>
      <c r="G6" s="679">
        <f t="shared" si="0"/>
        <v>0</v>
      </c>
      <c r="H6" s="683" t="str">
        <f>IF(G6&lt;基本!$B$9,"非常勤","常勤")</f>
        <v>非常勤</v>
      </c>
      <c r="I6" s="689">
        <f>IF(H6="非常勤",G6/基本!$B$9,1)</f>
        <v>0</v>
      </c>
      <c r="J6" s="694" t="e">
        <f>IF(DAYS360(L6,メイン!$N$3)&lt;500,"新"," ")</f>
        <v>#VALUE!</v>
      </c>
      <c r="K6" s="659"/>
      <c r="L6" s="700" t="str">
        <f>IF(COUNTA(医師!E7)&gt;=1,医師!E7,"")</f>
        <v/>
      </c>
    </row>
    <row r="7" spans="1:34" ht="13.5" customHeight="1">
      <c r="A7" s="655" t="str">
        <f>IF(COUNTA(医師!A8)&gt;=1,医師!A8,"")</f>
        <v/>
      </c>
      <c r="B7" s="659" t="str">
        <f>IF(COUNTA(医師!B8)&gt;=1,医師!B8,"")</f>
        <v/>
      </c>
      <c r="C7" s="662" t="str">
        <f>IF(COUNTA(医師!C8)&gt;=1,医師!C8,"")</f>
        <v/>
      </c>
      <c r="D7" s="667" t="str">
        <f>IF(COUNTA(医師!D8)&gt;=1,医師!D8,"")</f>
        <v/>
      </c>
      <c r="E7" s="672">
        <f>SUM(医師!F8:L8)</f>
        <v>0</v>
      </c>
      <c r="F7" s="674">
        <f>SUM(医師!M8:S8)</f>
        <v>0</v>
      </c>
      <c r="G7" s="679">
        <f t="shared" si="0"/>
        <v>0</v>
      </c>
      <c r="H7" s="683" t="str">
        <f>IF(G7&lt;基本!$B$9,"非常勤","常勤")</f>
        <v>非常勤</v>
      </c>
      <c r="I7" s="689">
        <f>IF(H7="非常勤",G7/基本!$B$9,1)</f>
        <v>0</v>
      </c>
      <c r="J7" s="694" t="e">
        <f>IF(DAYS360(L7,メイン!$N$3)&lt;500,"新"," ")</f>
        <v>#VALUE!</v>
      </c>
      <c r="K7" s="659"/>
      <c r="L7" s="700" t="str">
        <f>IF(COUNTA(医師!E8)&gt;=1,医師!E8,"")</f>
        <v/>
      </c>
    </row>
    <row r="8" spans="1:34" ht="13.5" customHeight="1">
      <c r="A8" s="655" t="str">
        <f>IF(COUNTA(医師!A9)&gt;=1,医師!A9,"")</f>
        <v/>
      </c>
      <c r="B8" s="659" t="str">
        <f>IF(COUNTA(医師!B9)&gt;=1,医師!B9,"")</f>
        <v/>
      </c>
      <c r="C8" s="662" t="str">
        <f>IF(COUNTA(医師!C9)&gt;=1,医師!C9,"")</f>
        <v/>
      </c>
      <c r="D8" s="667" t="str">
        <f>IF(COUNTA(医師!D9)&gt;=1,医師!D9,"")</f>
        <v/>
      </c>
      <c r="E8" s="672">
        <f>SUM(医師!F9:L9)</f>
        <v>0</v>
      </c>
      <c r="F8" s="674">
        <f>SUM(医師!M9:S9)</f>
        <v>0</v>
      </c>
      <c r="G8" s="679">
        <f t="shared" si="0"/>
        <v>0</v>
      </c>
      <c r="H8" s="683" t="str">
        <f>IF(G8&lt;基本!$B$9,"非常勤","常勤")</f>
        <v>非常勤</v>
      </c>
      <c r="I8" s="689">
        <f>IF(H8="非常勤",G8/基本!$B$9,1)</f>
        <v>0</v>
      </c>
      <c r="J8" s="694" t="e">
        <f>IF(DAYS360(L8,メイン!$N$3)&lt;500,"新"," ")</f>
        <v>#VALUE!</v>
      </c>
      <c r="K8" s="659"/>
      <c r="L8" s="700" t="str">
        <f>IF(COUNTA(医師!E9)&gt;=1,医師!E9,"")</f>
        <v/>
      </c>
    </row>
    <row r="9" spans="1:34" ht="13.5" customHeight="1">
      <c r="A9" s="655" t="str">
        <f>IF(COUNTA(医師!A10)&gt;=1,医師!A10,"")</f>
        <v/>
      </c>
      <c r="B9" s="659" t="str">
        <f>IF(COUNTA(医師!B10)&gt;=1,医師!B10,"")</f>
        <v/>
      </c>
      <c r="C9" s="662" t="str">
        <f>IF(COUNTA(医師!C10)&gt;=1,医師!C10,"")</f>
        <v/>
      </c>
      <c r="D9" s="667" t="str">
        <f>IF(COUNTA(医師!D10)&gt;=1,医師!D10,"")</f>
        <v/>
      </c>
      <c r="E9" s="672">
        <f>SUM(医師!F10:L10)</f>
        <v>0</v>
      </c>
      <c r="F9" s="674">
        <f>SUM(医師!M10:S10)</f>
        <v>0</v>
      </c>
      <c r="G9" s="679">
        <f t="shared" si="0"/>
        <v>0</v>
      </c>
      <c r="H9" s="683" t="str">
        <f>IF(G9&lt;基本!$B$9,"非常勤","常勤")</f>
        <v>非常勤</v>
      </c>
      <c r="I9" s="689">
        <f>IF(H9="非常勤",G9/基本!$B$9,1)</f>
        <v>0</v>
      </c>
      <c r="J9" s="694" t="e">
        <f>IF(DAYS360(L9,メイン!$N$3)&lt;500,"新"," ")</f>
        <v>#VALUE!</v>
      </c>
      <c r="K9" s="659"/>
      <c r="L9" s="700" t="str">
        <f>IF(COUNTA(医師!E10)&gt;=1,医師!E10,"")</f>
        <v/>
      </c>
    </row>
    <row r="10" spans="1:34" ht="13.5" customHeight="1">
      <c r="A10" s="655" t="str">
        <f>IF(COUNTA(医師!A11)&gt;=1,医師!A11,"")</f>
        <v/>
      </c>
      <c r="B10" s="659" t="str">
        <f>IF(COUNTA(医師!B11)&gt;=1,医師!B11,"")</f>
        <v/>
      </c>
      <c r="C10" s="662" t="str">
        <f>IF(COUNTA(医師!C11)&gt;=1,医師!C11,"")</f>
        <v/>
      </c>
      <c r="D10" s="667" t="str">
        <f>IF(COUNTA(医師!D11)&gt;=1,医師!D11,"")</f>
        <v/>
      </c>
      <c r="E10" s="672">
        <f>SUM(医師!F11:L11)</f>
        <v>0</v>
      </c>
      <c r="F10" s="674">
        <f>SUM(医師!M11:S11)</f>
        <v>0</v>
      </c>
      <c r="G10" s="679">
        <f t="shared" si="0"/>
        <v>0</v>
      </c>
      <c r="H10" s="683" t="str">
        <f>IF(G10&lt;基本!$B$9,"非常勤","常勤")</f>
        <v>非常勤</v>
      </c>
      <c r="I10" s="689">
        <f>IF(H10="非常勤",G10/基本!$B$9,1)</f>
        <v>0</v>
      </c>
      <c r="J10" s="694" t="e">
        <f>IF(DAYS360(L10,メイン!$N$3)&lt;500,"新"," ")</f>
        <v>#VALUE!</v>
      </c>
      <c r="K10" s="659"/>
      <c r="L10" s="700" t="str">
        <f>IF(COUNTA(医師!E11)&gt;=1,医師!E11,"")</f>
        <v/>
      </c>
    </row>
    <row r="11" spans="1:34" ht="13.5" customHeight="1">
      <c r="A11" s="655" t="str">
        <f>IF(COUNTA(医師!A12)&gt;=1,医師!A12,"")</f>
        <v/>
      </c>
      <c r="B11" s="659" t="str">
        <f>IF(COUNTA(医師!B12)&gt;=1,医師!B12,"")</f>
        <v/>
      </c>
      <c r="C11" s="662" t="str">
        <f>IF(COUNTA(医師!C12)&gt;=1,医師!C12,"")</f>
        <v/>
      </c>
      <c r="D11" s="667" t="str">
        <f>IF(COUNTA(医師!D12)&gt;=1,医師!D12,"")</f>
        <v/>
      </c>
      <c r="E11" s="672">
        <f>SUM(医師!F12:L12)</f>
        <v>0</v>
      </c>
      <c r="F11" s="674">
        <f>SUM(医師!M12:S12)</f>
        <v>0</v>
      </c>
      <c r="G11" s="679">
        <f t="shared" si="0"/>
        <v>0</v>
      </c>
      <c r="H11" s="683" t="str">
        <f>IF(G11&lt;基本!$B$9,"非常勤","常勤")</f>
        <v>非常勤</v>
      </c>
      <c r="I11" s="689">
        <f>IF(H11="非常勤",G11/基本!$B$9,1)</f>
        <v>0</v>
      </c>
      <c r="J11" s="694" t="e">
        <f>IF(DAYS360(L11,メイン!$N$3)&lt;500,"新"," ")</f>
        <v>#VALUE!</v>
      </c>
      <c r="K11" s="659"/>
      <c r="L11" s="700" t="str">
        <f>IF(COUNTA(医師!E12)&gt;=1,医師!E12,"")</f>
        <v/>
      </c>
    </row>
    <row r="12" spans="1:34" ht="13.5" customHeight="1">
      <c r="A12" s="655" t="str">
        <f>IF(COUNTA(医師!A13)&gt;=1,医師!A13,"")</f>
        <v/>
      </c>
      <c r="B12" s="659" t="str">
        <f>IF(COUNTA(医師!B13)&gt;=1,医師!B13,"")</f>
        <v/>
      </c>
      <c r="C12" s="662" t="str">
        <f>IF(COUNTA(医師!C13)&gt;=1,医師!C13,"")</f>
        <v/>
      </c>
      <c r="D12" s="667" t="str">
        <f>IF(COUNTA(医師!D13)&gt;=1,医師!D13,"")</f>
        <v/>
      </c>
      <c r="E12" s="672">
        <f>SUM(医師!F13:L13)</f>
        <v>0</v>
      </c>
      <c r="F12" s="674">
        <f>SUM(医師!M13:S13)</f>
        <v>0</v>
      </c>
      <c r="G12" s="679">
        <f t="shared" si="0"/>
        <v>0</v>
      </c>
      <c r="H12" s="683" t="str">
        <f>IF(G12&lt;基本!$B$9,"非常勤","常勤")</f>
        <v>非常勤</v>
      </c>
      <c r="I12" s="689">
        <f>IF(H12="非常勤",G12/基本!$B$9,1)</f>
        <v>0</v>
      </c>
      <c r="J12" s="694" t="e">
        <f>IF(DAYS360(L12,メイン!$N$3)&lt;500,"新"," ")</f>
        <v>#VALUE!</v>
      </c>
      <c r="K12" s="659"/>
      <c r="L12" s="700" t="str">
        <f>IF(COUNTA(医師!E13)&gt;=1,医師!E13,"")</f>
        <v/>
      </c>
    </row>
    <row r="13" spans="1:34" ht="13.5" customHeight="1">
      <c r="A13" s="655" t="str">
        <f>IF(COUNTA(医師!A14)&gt;=1,医師!A14,"")</f>
        <v/>
      </c>
      <c r="B13" s="659" t="str">
        <f>IF(COUNTA(医師!B14)&gt;=1,医師!B14,"")</f>
        <v/>
      </c>
      <c r="C13" s="662" t="str">
        <f>IF(COUNTA(医師!C14)&gt;=1,医師!C14,"")</f>
        <v/>
      </c>
      <c r="D13" s="667" t="str">
        <f>IF(COUNTA(医師!D14)&gt;=1,医師!D14,"")</f>
        <v/>
      </c>
      <c r="E13" s="672">
        <f>SUM(医師!F14:L14)</f>
        <v>0</v>
      </c>
      <c r="F13" s="674">
        <f>SUM(医師!M14:S14)</f>
        <v>0</v>
      </c>
      <c r="G13" s="679">
        <f t="shared" si="0"/>
        <v>0</v>
      </c>
      <c r="H13" s="683" t="str">
        <f>IF(G13&lt;基本!$B$9,"非常勤","常勤")</f>
        <v>非常勤</v>
      </c>
      <c r="I13" s="689">
        <f>IF(H13="非常勤",G13/基本!$B$9,1)</f>
        <v>0</v>
      </c>
      <c r="J13" s="694" t="e">
        <f>IF(DAYS360(L13,メイン!$N$3)&lt;500,"新"," ")</f>
        <v>#VALUE!</v>
      </c>
      <c r="K13" s="659"/>
      <c r="L13" s="700" t="str">
        <f>IF(COUNTA(医師!E14)&gt;=1,医師!E14,"")</f>
        <v/>
      </c>
    </row>
    <row r="14" spans="1:34" ht="13.5" customHeight="1">
      <c r="A14" s="655" t="str">
        <f>IF(COUNTA(医師!A15)&gt;=1,医師!A15,"")</f>
        <v/>
      </c>
      <c r="B14" s="659" t="str">
        <f>IF(COUNTA(医師!B15)&gt;=1,医師!B15,"")</f>
        <v/>
      </c>
      <c r="C14" s="662" t="str">
        <f>IF(COUNTA(医師!C15)&gt;=1,医師!C15,"")</f>
        <v/>
      </c>
      <c r="D14" s="667" t="str">
        <f>IF(COUNTA(医師!D15)&gt;=1,医師!D15,"")</f>
        <v/>
      </c>
      <c r="E14" s="672">
        <f>SUM(医師!F15:L15)</f>
        <v>0</v>
      </c>
      <c r="F14" s="674">
        <f>SUM(医師!M15:S15)</f>
        <v>0</v>
      </c>
      <c r="G14" s="679">
        <f t="shared" si="0"/>
        <v>0</v>
      </c>
      <c r="H14" s="683" t="str">
        <f>IF(G14&lt;基本!$B$9,"非常勤","常勤")</f>
        <v>非常勤</v>
      </c>
      <c r="I14" s="689">
        <f>IF(H14="非常勤",G14/基本!$B$9,1)</f>
        <v>0</v>
      </c>
      <c r="J14" s="694" t="e">
        <f>IF(DAYS360(L14,メイン!$N$3)&lt;500,"新"," ")</f>
        <v>#VALUE!</v>
      </c>
      <c r="K14" s="659"/>
      <c r="L14" s="700" t="str">
        <f>IF(COUNTA(医師!E15)&gt;=1,医師!E15,"")</f>
        <v/>
      </c>
    </row>
    <row r="15" spans="1:34" ht="13.5" customHeight="1">
      <c r="A15" s="655" t="str">
        <f>IF(COUNTA(医師!A16)&gt;=1,医師!A16,"")</f>
        <v/>
      </c>
      <c r="B15" s="659" t="str">
        <f>IF(COUNTA(医師!B16)&gt;=1,医師!B16,"")</f>
        <v/>
      </c>
      <c r="C15" s="662" t="str">
        <f>IF(COUNTA(医師!C16)&gt;=1,医師!C16,"")</f>
        <v/>
      </c>
      <c r="D15" s="667" t="str">
        <f>IF(COUNTA(医師!D16)&gt;=1,医師!D16,"")</f>
        <v/>
      </c>
      <c r="E15" s="672">
        <f>SUM(医師!F16:L16)</f>
        <v>0</v>
      </c>
      <c r="F15" s="674">
        <f>SUM(医師!M16:S16)</f>
        <v>0</v>
      </c>
      <c r="G15" s="679">
        <f t="shared" si="0"/>
        <v>0</v>
      </c>
      <c r="H15" s="683" t="str">
        <f>IF(G15&lt;基本!$B$9,"非常勤","常勤")</f>
        <v>非常勤</v>
      </c>
      <c r="I15" s="689">
        <f>IF(H15="非常勤",G15/基本!$B$9,1)</f>
        <v>0</v>
      </c>
      <c r="J15" s="694" t="e">
        <f>IF(DAYS360(L15,メイン!$N$3)&lt;500,"新"," ")</f>
        <v>#VALUE!</v>
      </c>
      <c r="K15" s="659"/>
      <c r="L15" s="700" t="str">
        <f>IF(COUNTA(医師!E16)&gt;=1,医師!E16,"")</f>
        <v/>
      </c>
    </row>
    <row r="16" spans="1:34" ht="13.5" customHeight="1">
      <c r="A16" s="655" t="str">
        <f>IF(COUNTA(医師!A17)&gt;=1,医師!A17,"")</f>
        <v/>
      </c>
      <c r="B16" s="659" t="str">
        <f>IF(COUNTA(医師!B17)&gt;=1,医師!B17,"")</f>
        <v/>
      </c>
      <c r="C16" s="662" t="str">
        <f>IF(COUNTA(医師!C17)&gt;=1,医師!C17,"")</f>
        <v/>
      </c>
      <c r="D16" s="667" t="str">
        <f>IF(COUNTA(医師!D17)&gt;=1,医師!D17,"")</f>
        <v/>
      </c>
      <c r="E16" s="672">
        <f>SUM(医師!F17:L17)</f>
        <v>0</v>
      </c>
      <c r="F16" s="674">
        <f>SUM(医師!M17:S17)</f>
        <v>0</v>
      </c>
      <c r="G16" s="679">
        <f t="shared" si="0"/>
        <v>0</v>
      </c>
      <c r="H16" s="683" t="str">
        <f>IF(G16&lt;基本!$B$9,"非常勤","常勤")</f>
        <v>非常勤</v>
      </c>
      <c r="I16" s="689">
        <f>IF(H16="非常勤",G16/基本!$B$9,1)</f>
        <v>0</v>
      </c>
      <c r="J16" s="694" t="e">
        <f>IF(DAYS360(L16,メイン!$N$3)&lt;500,"新"," ")</f>
        <v>#VALUE!</v>
      </c>
      <c r="K16" s="659"/>
      <c r="L16" s="700" t="str">
        <f>IF(COUNTA(医師!E17)&gt;=1,医師!E17,"")</f>
        <v/>
      </c>
    </row>
    <row r="17" spans="1:12" ht="13.5" customHeight="1">
      <c r="A17" s="655" t="str">
        <f>IF(COUNTA(医師!A18)&gt;=1,医師!A18,"")</f>
        <v/>
      </c>
      <c r="B17" s="659" t="str">
        <f>IF(COUNTA(医師!B18)&gt;=1,医師!B18,"")</f>
        <v/>
      </c>
      <c r="C17" s="662" t="str">
        <f>IF(COUNTA(医師!C18)&gt;=1,医師!C18,"")</f>
        <v/>
      </c>
      <c r="D17" s="667" t="str">
        <f>IF(COUNTA(医師!D18)&gt;=1,医師!D18,"")</f>
        <v/>
      </c>
      <c r="E17" s="672">
        <f>SUM(医師!F18:L18)</f>
        <v>0</v>
      </c>
      <c r="F17" s="674">
        <f>SUM(医師!M18:S18)</f>
        <v>0</v>
      </c>
      <c r="G17" s="679">
        <f t="shared" si="0"/>
        <v>0</v>
      </c>
      <c r="H17" s="683" t="str">
        <f>IF(G17&lt;基本!$B$9,"非常勤","常勤")</f>
        <v>非常勤</v>
      </c>
      <c r="I17" s="689">
        <f>IF(H17="非常勤",G17/基本!$B$9,1)</f>
        <v>0</v>
      </c>
      <c r="J17" s="694" t="e">
        <f>IF(DAYS360(L17,メイン!$N$3)&lt;500,"新"," ")</f>
        <v>#VALUE!</v>
      </c>
      <c r="K17" s="659"/>
      <c r="L17" s="700" t="str">
        <f>IF(COUNTA(医師!E18)&gt;=1,医師!E18,"")</f>
        <v/>
      </c>
    </row>
    <row r="18" spans="1:12" ht="13.5" customHeight="1">
      <c r="A18" s="655" t="str">
        <f>IF(COUNTA(医師!A19)&gt;=1,医師!A19,"")</f>
        <v/>
      </c>
      <c r="B18" s="659" t="str">
        <f>IF(COUNTA(医師!B19)&gt;=1,医師!B19,"")</f>
        <v/>
      </c>
      <c r="C18" s="662" t="str">
        <f>IF(COUNTA(医師!C19)&gt;=1,医師!C19,"")</f>
        <v/>
      </c>
      <c r="D18" s="667" t="str">
        <f>IF(COUNTA(医師!D19)&gt;=1,医師!D19,"")</f>
        <v/>
      </c>
      <c r="E18" s="672">
        <f>SUM(医師!F19:L19)</f>
        <v>0</v>
      </c>
      <c r="F18" s="674">
        <f>SUM(医師!M19:S19)</f>
        <v>0</v>
      </c>
      <c r="G18" s="679">
        <f t="shared" si="0"/>
        <v>0</v>
      </c>
      <c r="H18" s="683" t="str">
        <f>IF(G18&lt;基本!$B$9,"非常勤","常勤")</f>
        <v>非常勤</v>
      </c>
      <c r="I18" s="689">
        <f>IF(H18="非常勤",G18/基本!$B$9,1)</f>
        <v>0</v>
      </c>
      <c r="J18" s="694" t="e">
        <f>IF(DAYS360(L18,メイン!$N$3)&lt;500,"新"," ")</f>
        <v>#VALUE!</v>
      </c>
      <c r="K18" s="659"/>
      <c r="L18" s="700" t="str">
        <f>IF(COUNTA(医師!E19)&gt;=1,医師!E19,"")</f>
        <v/>
      </c>
    </row>
    <row r="19" spans="1:12" ht="13.5" customHeight="1">
      <c r="A19" s="655" t="str">
        <f>IF(COUNTA(医師!A20)&gt;=1,医師!A20,"")</f>
        <v/>
      </c>
      <c r="B19" s="659" t="str">
        <f>IF(COUNTA(医師!B20)&gt;=1,医師!B20,"")</f>
        <v/>
      </c>
      <c r="C19" s="662" t="str">
        <f>IF(COUNTA(医師!C20)&gt;=1,医師!C20,"")</f>
        <v/>
      </c>
      <c r="D19" s="667" t="str">
        <f>IF(COUNTA(医師!D20)&gt;=1,医師!D20,"")</f>
        <v/>
      </c>
      <c r="E19" s="672">
        <f>SUM(医師!F20:L20)</f>
        <v>0</v>
      </c>
      <c r="F19" s="674">
        <f>SUM(医師!M20:S20)</f>
        <v>0</v>
      </c>
      <c r="G19" s="679">
        <f t="shared" si="0"/>
        <v>0</v>
      </c>
      <c r="H19" s="683" t="str">
        <f>IF(G19&lt;基本!$B$9,"非常勤","常勤")</f>
        <v>非常勤</v>
      </c>
      <c r="I19" s="689">
        <f>IF(H19="非常勤",G19/基本!$B$9,1)</f>
        <v>0</v>
      </c>
      <c r="J19" s="694" t="e">
        <f>IF(DAYS360(L19,メイン!$N$3)&lt;500,"新"," ")</f>
        <v>#VALUE!</v>
      </c>
      <c r="K19" s="659"/>
      <c r="L19" s="700" t="str">
        <f>IF(COUNTA(医師!E20)&gt;=1,医師!E20,"")</f>
        <v/>
      </c>
    </row>
    <row r="20" spans="1:12" ht="13.5" customHeight="1">
      <c r="A20" s="655" t="str">
        <f>IF(COUNTA(医師!A21)&gt;=1,医師!A21,"")</f>
        <v/>
      </c>
      <c r="B20" s="659" t="str">
        <f>IF(COUNTA(医師!B21)&gt;=1,医師!B21,"")</f>
        <v/>
      </c>
      <c r="C20" s="662" t="str">
        <f>IF(COUNTA(医師!C21)&gt;=1,医師!C21,"")</f>
        <v/>
      </c>
      <c r="D20" s="667" t="str">
        <f>IF(COUNTA(医師!D21)&gt;=1,医師!D21,"")</f>
        <v/>
      </c>
      <c r="E20" s="672">
        <f>SUM(医師!F21:L21)</f>
        <v>0</v>
      </c>
      <c r="F20" s="674">
        <f>SUM(医師!M21:S21)</f>
        <v>0</v>
      </c>
      <c r="G20" s="679">
        <f t="shared" si="0"/>
        <v>0</v>
      </c>
      <c r="H20" s="683" t="str">
        <f>IF(G20&lt;基本!$B$9,"非常勤","常勤")</f>
        <v>非常勤</v>
      </c>
      <c r="I20" s="689">
        <f>IF(H20="非常勤",G20/基本!$B$9,1)</f>
        <v>0</v>
      </c>
      <c r="J20" s="694" t="e">
        <f>IF(DAYS360(L20,メイン!$N$3)&lt;500,"新"," ")</f>
        <v>#VALUE!</v>
      </c>
      <c r="K20" s="659"/>
      <c r="L20" s="700" t="str">
        <f>IF(COUNTA(医師!E21)&gt;=1,医師!E21,"")</f>
        <v/>
      </c>
    </row>
    <row r="21" spans="1:12" ht="13.5" customHeight="1">
      <c r="A21" s="655" t="str">
        <f>IF(COUNTA(医師!A22)&gt;=1,医師!A22,"")</f>
        <v/>
      </c>
      <c r="B21" s="659" t="str">
        <f>IF(COUNTA(医師!B22)&gt;=1,医師!B22,"")</f>
        <v/>
      </c>
      <c r="C21" s="662" t="str">
        <f>IF(COUNTA(医師!C22)&gt;=1,医師!C22,"")</f>
        <v/>
      </c>
      <c r="D21" s="667" t="str">
        <f>IF(COUNTA(医師!D22)&gt;=1,医師!D22,"")</f>
        <v/>
      </c>
      <c r="E21" s="672">
        <f>SUM(医師!F22:L22)</f>
        <v>0</v>
      </c>
      <c r="F21" s="674">
        <f>SUM(医師!M22:S22)</f>
        <v>0</v>
      </c>
      <c r="G21" s="679">
        <f t="shared" si="0"/>
        <v>0</v>
      </c>
      <c r="H21" s="683" t="str">
        <f>IF(G21&lt;基本!$B$9,"非常勤","常勤")</f>
        <v>非常勤</v>
      </c>
      <c r="I21" s="689">
        <f>IF(H21="非常勤",G21/基本!$B$9,1)</f>
        <v>0</v>
      </c>
      <c r="J21" s="694" t="e">
        <f>IF(DAYS360(L21,メイン!$N$3)&lt;500,"新"," ")</f>
        <v>#VALUE!</v>
      </c>
      <c r="K21" s="659"/>
      <c r="L21" s="700" t="str">
        <f>IF(COUNTA(医師!E22)&gt;=1,医師!E22,"")</f>
        <v/>
      </c>
    </row>
    <row r="22" spans="1:12" ht="13.5" customHeight="1">
      <c r="A22" s="655" t="str">
        <f>IF(COUNTA(医師!A23)&gt;=1,医師!A23,"")</f>
        <v/>
      </c>
      <c r="B22" s="659" t="str">
        <f>IF(COUNTA(医師!B23)&gt;=1,医師!B23,"")</f>
        <v/>
      </c>
      <c r="C22" s="662" t="str">
        <f>IF(COUNTA(医師!C23)&gt;=1,医師!C23,"")</f>
        <v/>
      </c>
      <c r="D22" s="667" t="str">
        <f>IF(COUNTA(医師!D23)&gt;=1,医師!D23,"")</f>
        <v/>
      </c>
      <c r="E22" s="672">
        <f>SUM(医師!F23:L23)</f>
        <v>0</v>
      </c>
      <c r="F22" s="674">
        <f>SUM(医師!M23:S23)</f>
        <v>0</v>
      </c>
      <c r="G22" s="679">
        <f t="shared" si="0"/>
        <v>0</v>
      </c>
      <c r="H22" s="683" t="str">
        <f>IF(G22&lt;基本!$B$9,"非常勤","常勤")</f>
        <v>非常勤</v>
      </c>
      <c r="I22" s="689">
        <f>IF(H22="非常勤",G22/基本!$B$9,1)</f>
        <v>0</v>
      </c>
      <c r="J22" s="694" t="e">
        <f>IF(DAYS360(L22,メイン!$N$3)&lt;500,"新"," ")</f>
        <v>#VALUE!</v>
      </c>
      <c r="K22" s="659"/>
      <c r="L22" s="700" t="str">
        <f>IF(COUNTA(医師!E23)&gt;=1,医師!E23,"")</f>
        <v/>
      </c>
    </row>
    <row r="23" spans="1:12" ht="13.5" customHeight="1">
      <c r="A23" s="655" t="str">
        <f>IF(COUNTA(医師!A24)&gt;=1,医師!A24,"")</f>
        <v/>
      </c>
      <c r="B23" s="659" t="str">
        <f>IF(COUNTA(医師!B24)&gt;=1,医師!B24,"")</f>
        <v/>
      </c>
      <c r="C23" s="662" t="str">
        <f>IF(COUNTA(医師!C24)&gt;=1,医師!C24,"")</f>
        <v/>
      </c>
      <c r="D23" s="667" t="str">
        <f>IF(COUNTA(医師!D24)&gt;=1,医師!D24,"")</f>
        <v/>
      </c>
      <c r="E23" s="672">
        <f>SUM(医師!F24:L24)</f>
        <v>0</v>
      </c>
      <c r="F23" s="674">
        <f>SUM(医師!M24:S24)</f>
        <v>0</v>
      </c>
      <c r="G23" s="679">
        <f t="shared" si="0"/>
        <v>0</v>
      </c>
      <c r="H23" s="683" t="str">
        <f>IF(G23&lt;基本!$B$9,"非常勤","常勤")</f>
        <v>非常勤</v>
      </c>
      <c r="I23" s="689">
        <f>IF(H23="非常勤",G23/基本!$B$9,1)</f>
        <v>0</v>
      </c>
      <c r="J23" s="694" t="e">
        <f>IF(DAYS360(L23,メイン!$N$3)&lt;500,"新"," ")</f>
        <v>#VALUE!</v>
      </c>
      <c r="K23" s="659"/>
      <c r="L23" s="700" t="str">
        <f>IF(COUNTA(医師!E24)&gt;=1,医師!E24,"")</f>
        <v/>
      </c>
    </row>
    <row r="24" spans="1:12" ht="13.5" customHeight="1">
      <c r="A24" s="655" t="str">
        <f>IF(COUNTA(医師!A25)&gt;=1,医師!A25,"")</f>
        <v/>
      </c>
      <c r="B24" s="659" t="str">
        <f>IF(COUNTA(医師!B25)&gt;=1,医師!B25,"")</f>
        <v/>
      </c>
      <c r="C24" s="662" t="str">
        <f>IF(COUNTA(医師!C25)&gt;=1,医師!C25,"")</f>
        <v/>
      </c>
      <c r="D24" s="667" t="str">
        <f>IF(COUNTA(医師!D25)&gt;=1,医師!D25,"")</f>
        <v/>
      </c>
      <c r="E24" s="672">
        <f>SUM(医師!F25:L25)</f>
        <v>0</v>
      </c>
      <c r="F24" s="674">
        <f>SUM(医師!M25:S25)</f>
        <v>0</v>
      </c>
      <c r="G24" s="679">
        <f t="shared" si="0"/>
        <v>0</v>
      </c>
      <c r="H24" s="683" t="str">
        <f>IF(G24&lt;基本!$B$9,"非常勤","常勤")</f>
        <v>非常勤</v>
      </c>
      <c r="I24" s="689">
        <f>IF(H24="非常勤",G24/基本!$B$9,1)</f>
        <v>0</v>
      </c>
      <c r="J24" s="694" t="e">
        <f>IF(DAYS360(L24,メイン!$N$3)&lt;500,"新"," ")</f>
        <v>#VALUE!</v>
      </c>
      <c r="K24" s="659"/>
      <c r="L24" s="700" t="str">
        <f>IF(COUNTA(医師!E25)&gt;=1,医師!E25,"")</f>
        <v/>
      </c>
    </row>
    <row r="25" spans="1:12" ht="13.5" customHeight="1">
      <c r="A25" s="655" t="str">
        <f>IF(COUNTA(医師!A26)&gt;=1,医師!A26,"")</f>
        <v/>
      </c>
      <c r="B25" s="659" t="str">
        <f>IF(COUNTA(医師!B26)&gt;=1,医師!B26,"")</f>
        <v/>
      </c>
      <c r="C25" s="662" t="str">
        <f>IF(COUNTA(医師!C26)&gt;=1,医師!C26,"")</f>
        <v/>
      </c>
      <c r="D25" s="667" t="str">
        <f>IF(COUNTA(医師!D26)&gt;=1,医師!D26,"")</f>
        <v/>
      </c>
      <c r="E25" s="672">
        <f>SUM(医師!F26:L26)</f>
        <v>0</v>
      </c>
      <c r="F25" s="674">
        <f>SUM(医師!M26:S26)</f>
        <v>0</v>
      </c>
      <c r="G25" s="679">
        <f t="shared" si="0"/>
        <v>0</v>
      </c>
      <c r="H25" s="683" t="str">
        <f>IF(G25&lt;基本!$B$9,"非常勤","常勤")</f>
        <v>非常勤</v>
      </c>
      <c r="I25" s="689">
        <f>IF(H25="非常勤",G25/基本!$B$9,1)</f>
        <v>0</v>
      </c>
      <c r="J25" s="694" t="e">
        <f>IF(DAYS360(L25,メイン!$N$3)&lt;500,"新"," ")</f>
        <v>#VALUE!</v>
      </c>
      <c r="K25" s="659"/>
      <c r="L25" s="700" t="str">
        <f>IF(COUNTA(医師!E26)&gt;=1,医師!E26,"")</f>
        <v/>
      </c>
    </row>
    <row r="26" spans="1:12" ht="13.5" customHeight="1">
      <c r="A26" s="655" t="str">
        <f>IF(COUNTA(医師!A27)&gt;=1,医師!A27,"")</f>
        <v/>
      </c>
      <c r="B26" s="659" t="str">
        <f>IF(COUNTA(医師!B27)&gt;=1,医師!B27,"")</f>
        <v/>
      </c>
      <c r="C26" s="662" t="str">
        <f>IF(COUNTA(医師!C27)&gt;=1,医師!C27,"")</f>
        <v/>
      </c>
      <c r="D26" s="667" t="str">
        <f>IF(COUNTA(医師!D27)&gt;=1,医師!D27,"")</f>
        <v/>
      </c>
      <c r="E26" s="672">
        <f>SUM(医師!F27:L27)</f>
        <v>0</v>
      </c>
      <c r="F26" s="674">
        <f>SUM(医師!M27:S27)</f>
        <v>0</v>
      </c>
      <c r="G26" s="679">
        <f t="shared" si="0"/>
        <v>0</v>
      </c>
      <c r="H26" s="683" t="str">
        <f>IF(G26&lt;基本!$B$9,"非常勤","常勤")</f>
        <v>非常勤</v>
      </c>
      <c r="I26" s="689">
        <f>IF(H26="非常勤",G26/基本!$B$9,1)</f>
        <v>0</v>
      </c>
      <c r="J26" s="694" t="e">
        <f>IF(DAYS360(L26,メイン!$N$3)&lt;500,"新"," ")</f>
        <v>#VALUE!</v>
      </c>
      <c r="K26" s="659"/>
      <c r="L26" s="700" t="str">
        <f>IF(COUNTA(医師!E27)&gt;=1,医師!E27,"")</f>
        <v/>
      </c>
    </row>
    <row r="27" spans="1:12" ht="13.5" customHeight="1">
      <c r="A27" s="655" t="str">
        <f>IF(COUNTA(医師!A28)&gt;=1,医師!A28,"")</f>
        <v/>
      </c>
      <c r="B27" s="659" t="str">
        <f>IF(COUNTA(医師!B28)&gt;=1,医師!B28,"")</f>
        <v/>
      </c>
      <c r="C27" s="662" t="str">
        <f>IF(COUNTA(医師!C28)&gt;=1,医師!C28,"")</f>
        <v/>
      </c>
      <c r="D27" s="667" t="str">
        <f>IF(COUNTA(医師!D28)&gt;=1,医師!D28,"")</f>
        <v/>
      </c>
      <c r="E27" s="672">
        <f>SUM(医師!F28:L28)</f>
        <v>0</v>
      </c>
      <c r="F27" s="674">
        <f>SUM(医師!M28:S28)</f>
        <v>0</v>
      </c>
      <c r="G27" s="679">
        <f t="shared" si="0"/>
        <v>0</v>
      </c>
      <c r="H27" s="683" t="str">
        <f>IF(G27&lt;基本!$B$9,"非常勤","常勤")</f>
        <v>非常勤</v>
      </c>
      <c r="I27" s="689">
        <f>IF(H27="非常勤",G27/基本!$B$9,1)</f>
        <v>0</v>
      </c>
      <c r="J27" s="694" t="e">
        <f>IF(DAYS360(L27,メイン!$N$3)&lt;500,"新"," ")</f>
        <v>#VALUE!</v>
      </c>
      <c r="K27" s="659"/>
      <c r="L27" s="700" t="str">
        <f>IF(COUNTA(医師!E28)&gt;=1,医師!E28,"")</f>
        <v/>
      </c>
    </row>
    <row r="28" spans="1:12" ht="13.5" customHeight="1">
      <c r="A28" s="655" t="str">
        <f>IF(COUNTA(医師!A29)&gt;=1,医師!A29,"")</f>
        <v/>
      </c>
      <c r="B28" s="659" t="str">
        <f>IF(COUNTA(医師!B29)&gt;=1,医師!B29,"")</f>
        <v/>
      </c>
      <c r="C28" s="662" t="str">
        <f>IF(COUNTA(医師!C29)&gt;=1,医師!C29,"")</f>
        <v/>
      </c>
      <c r="D28" s="667" t="str">
        <f>IF(COUNTA(医師!D29)&gt;=1,医師!D29,"")</f>
        <v/>
      </c>
      <c r="E28" s="672">
        <f>SUM(医師!F29:L29)</f>
        <v>0</v>
      </c>
      <c r="F28" s="674">
        <f>SUM(医師!M29:S29)</f>
        <v>0</v>
      </c>
      <c r="G28" s="679">
        <f t="shared" si="0"/>
        <v>0</v>
      </c>
      <c r="H28" s="683" t="str">
        <f>IF(G28&lt;基本!$B$9,"非常勤","常勤")</f>
        <v>非常勤</v>
      </c>
      <c r="I28" s="689">
        <f>IF(H28="非常勤",G28/基本!$B$9,1)</f>
        <v>0</v>
      </c>
      <c r="J28" s="694" t="e">
        <f>IF(DAYS360(L28,メイン!$N$3)&lt;500,"新"," ")</f>
        <v>#VALUE!</v>
      </c>
      <c r="K28" s="659"/>
      <c r="L28" s="700" t="str">
        <f>IF(COUNTA(医師!E29)&gt;=1,医師!E29,"")</f>
        <v/>
      </c>
    </row>
    <row r="29" spans="1:12" ht="13.5" customHeight="1">
      <c r="A29" s="655" t="str">
        <f>IF(COUNTA(医師!A30)&gt;=1,医師!A30,"")</f>
        <v/>
      </c>
      <c r="B29" s="659" t="str">
        <f>IF(COUNTA(医師!B30)&gt;=1,医師!B30,"")</f>
        <v/>
      </c>
      <c r="C29" s="662" t="str">
        <f>IF(COUNTA(医師!C30)&gt;=1,医師!C30,"")</f>
        <v/>
      </c>
      <c r="D29" s="667" t="str">
        <f>IF(COUNTA(医師!D30)&gt;=1,医師!D30,"")</f>
        <v/>
      </c>
      <c r="E29" s="672">
        <f>SUM(医師!F30:L30)</f>
        <v>0</v>
      </c>
      <c r="F29" s="674">
        <f>SUM(医師!M30:S30)</f>
        <v>0</v>
      </c>
      <c r="G29" s="679">
        <f t="shared" si="0"/>
        <v>0</v>
      </c>
      <c r="H29" s="683" t="str">
        <f>IF(G29&lt;基本!$B$9,"非常勤","常勤")</f>
        <v>非常勤</v>
      </c>
      <c r="I29" s="689">
        <f>IF(H29="非常勤",G29/基本!$B$9,1)</f>
        <v>0</v>
      </c>
      <c r="J29" s="694" t="e">
        <f>IF(DAYS360(L29,メイン!$N$3)&lt;500,"新"," ")</f>
        <v>#VALUE!</v>
      </c>
      <c r="K29" s="659"/>
      <c r="L29" s="700" t="str">
        <f>IF(COUNTA(医師!E30)&gt;=1,医師!E30,"")</f>
        <v/>
      </c>
    </row>
    <row r="30" spans="1:12" ht="13.5" customHeight="1">
      <c r="A30" s="655" t="str">
        <f>IF(COUNTA(医師!A31)&gt;=1,医師!A31,"")</f>
        <v/>
      </c>
      <c r="B30" s="659" t="str">
        <f>IF(COUNTA(医師!B31)&gt;=1,医師!B31,"")</f>
        <v/>
      </c>
      <c r="C30" s="662" t="str">
        <f>IF(COUNTA(医師!C31)&gt;=1,医師!C31,"")</f>
        <v/>
      </c>
      <c r="D30" s="667" t="str">
        <f>IF(COUNTA(医師!D31)&gt;=1,医師!D31,"")</f>
        <v/>
      </c>
      <c r="E30" s="672">
        <f>SUM(医師!F31:L31)</f>
        <v>0</v>
      </c>
      <c r="F30" s="674">
        <f>SUM(医師!M31:S31)</f>
        <v>0</v>
      </c>
      <c r="G30" s="679">
        <f t="shared" si="0"/>
        <v>0</v>
      </c>
      <c r="H30" s="683" t="str">
        <f>IF(G30&lt;基本!$B$9,"非常勤","常勤")</f>
        <v>非常勤</v>
      </c>
      <c r="I30" s="689">
        <f>IF(H30="非常勤",G30/基本!$B$9,1)</f>
        <v>0</v>
      </c>
      <c r="J30" s="694" t="e">
        <f>IF(DAYS360(L30,メイン!$N$3)&lt;500,"新"," ")</f>
        <v>#VALUE!</v>
      </c>
      <c r="K30" s="659"/>
      <c r="L30" s="700" t="str">
        <f>IF(COUNTA(医師!E31)&gt;=1,医師!E31,"")</f>
        <v/>
      </c>
    </row>
    <row r="31" spans="1:12" ht="13.5" customHeight="1">
      <c r="A31" s="655" t="str">
        <f>IF(COUNTA(医師!A32)&gt;=1,医師!A32,"")</f>
        <v/>
      </c>
      <c r="B31" s="659" t="str">
        <f>IF(COUNTA(医師!B32)&gt;=1,医師!B32,"")</f>
        <v/>
      </c>
      <c r="C31" s="662" t="str">
        <f>IF(COUNTA(医師!C32)&gt;=1,医師!C32,"")</f>
        <v/>
      </c>
      <c r="D31" s="667" t="str">
        <f>IF(COUNTA(医師!D32)&gt;=1,医師!D32,"")</f>
        <v/>
      </c>
      <c r="E31" s="672">
        <f>SUM(医師!F32:L32)</f>
        <v>0</v>
      </c>
      <c r="F31" s="674">
        <f>SUM(医師!M32:S32)</f>
        <v>0</v>
      </c>
      <c r="G31" s="679">
        <f t="shared" si="0"/>
        <v>0</v>
      </c>
      <c r="H31" s="683" t="str">
        <f>IF(G31&lt;基本!$B$9,"非常勤","常勤")</f>
        <v>非常勤</v>
      </c>
      <c r="I31" s="689">
        <f>IF(H31="非常勤",G31/基本!$B$9,1)</f>
        <v>0</v>
      </c>
      <c r="J31" s="694" t="e">
        <f>IF(DAYS360(L31,メイン!$N$3)&lt;500,"新"," ")</f>
        <v>#VALUE!</v>
      </c>
      <c r="K31" s="659"/>
      <c r="L31" s="700" t="str">
        <f>IF(COUNTA(医師!E32)&gt;=1,医師!E32,"")</f>
        <v/>
      </c>
    </row>
    <row r="32" spans="1:12" ht="13.5" customHeight="1">
      <c r="A32" s="655" t="str">
        <f>IF(COUNTA(医師!A33)&gt;=1,医師!A33,"")</f>
        <v/>
      </c>
      <c r="B32" s="659" t="str">
        <f>IF(COUNTA(医師!B33)&gt;=1,医師!B33,"")</f>
        <v/>
      </c>
      <c r="C32" s="662" t="str">
        <f>IF(COUNTA(医師!C33)&gt;=1,医師!C33,"")</f>
        <v/>
      </c>
      <c r="D32" s="667" t="str">
        <f>IF(COUNTA(医師!D33)&gt;=1,医師!D33,"")</f>
        <v/>
      </c>
      <c r="E32" s="672">
        <f>SUM(医師!F33:L33)</f>
        <v>0</v>
      </c>
      <c r="F32" s="674">
        <f>SUM(医師!M33:S33)</f>
        <v>0</v>
      </c>
      <c r="G32" s="679">
        <f t="shared" si="0"/>
        <v>0</v>
      </c>
      <c r="H32" s="683" t="str">
        <f>IF(G32&lt;基本!$B$9,"非常勤","常勤")</f>
        <v>非常勤</v>
      </c>
      <c r="I32" s="689">
        <f>IF(H32="非常勤",G32/基本!$B$9,1)</f>
        <v>0</v>
      </c>
      <c r="J32" s="694" t="e">
        <f>IF(DAYS360(L32,メイン!$N$3)&lt;500,"新"," ")</f>
        <v>#VALUE!</v>
      </c>
      <c r="K32" s="659"/>
      <c r="L32" s="700" t="str">
        <f>IF(COUNTA(医師!E33)&gt;=1,医師!E33,"")</f>
        <v/>
      </c>
    </row>
    <row r="33" spans="1:12" ht="13.5" customHeight="1">
      <c r="A33" s="655" t="str">
        <f>IF(COUNTA(医師!A34)&gt;=1,医師!A34,"")</f>
        <v/>
      </c>
      <c r="B33" s="659" t="str">
        <f>IF(COUNTA(医師!B34)&gt;=1,医師!B34,"")</f>
        <v/>
      </c>
      <c r="C33" s="662" t="str">
        <f>IF(COUNTA(医師!C34)&gt;=1,医師!C34,"")</f>
        <v/>
      </c>
      <c r="D33" s="667" t="str">
        <f>IF(COUNTA(医師!D34)&gt;=1,医師!D34,"")</f>
        <v/>
      </c>
      <c r="E33" s="672">
        <f>SUM(医師!F34:L34)</f>
        <v>0</v>
      </c>
      <c r="F33" s="674">
        <f>SUM(医師!M34:S34)</f>
        <v>0</v>
      </c>
      <c r="G33" s="679">
        <f t="shared" si="0"/>
        <v>0</v>
      </c>
      <c r="H33" s="683" t="str">
        <f>IF(G33&lt;基本!$B$9,"非常勤","常勤")</f>
        <v>非常勤</v>
      </c>
      <c r="I33" s="689">
        <f>IF(H33="非常勤",G33/基本!$B$9,1)</f>
        <v>0</v>
      </c>
      <c r="J33" s="694" t="e">
        <f>IF(DAYS360(L33,メイン!$N$3)&lt;500,"新"," ")</f>
        <v>#VALUE!</v>
      </c>
      <c r="K33" s="659"/>
      <c r="L33" s="700" t="str">
        <f>IF(COUNTA(医師!E34)&gt;=1,医師!E34,"")</f>
        <v/>
      </c>
    </row>
    <row r="34" spans="1:12" ht="13.5" customHeight="1">
      <c r="A34" s="655" t="str">
        <f>IF(COUNTA(医師!A35)&gt;=1,医師!A35,"")</f>
        <v/>
      </c>
      <c r="B34" s="659" t="str">
        <f>IF(COUNTA(医師!B35)&gt;=1,医師!B35,"")</f>
        <v/>
      </c>
      <c r="C34" s="662" t="str">
        <f>IF(COUNTA(医師!C35)&gt;=1,医師!C35,"")</f>
        <v/>
      </c>
      <c r="D34" s="667" t="str">
        <f>IF(COUNTA(医師!D35)&gt;=1,医師!D35,"")</f>
        <v/>
      </c>
      <c r="E34" s="672">
        <f>SUM(医師!F35:L35)</f>
        <v>0</v>
      </c>
      <c r="F34" s="674">
        <f>SUM(医師!M35:S35)</f>
        <v>0</v>
      </c>
      <c r="G34" s="679">
        <f t="shared" si="0"/>
        <v>0</v>
      </c>
      <c r="H34" s="683" t="str">
        <f>IF(G34&lt;基本!$B$9,"非常勤","常勤")</f>
        <v>非常勤</v>
      </c>
      <c r="I34" s="689">
        <f>IF(H34="非常勤",G34/基本!$B$9,1)</f>
        <v>0</v>
      </c>
      <c r="J34" s="694" t="e">
        <f>IF(DAYS360(L34,メイン!$N$3)&lt;500,"新"," ")</f>
        <v>#VALUE!</v>
      </c>
      <c r="K34" s="659"/>
      <c r="L34" s="700" t="str">
        <f>IF(COUNTA(医師!E35)&gt;=1,医師!E35,"")</f>
        <v/>
      </c>
    </row>
    <row r="35" spans="1:12" ht="13.5" customHeight="1">
      <c r="A35" s="655" t="str">
        <f>IF(COUNTA(医師!A36)&gt;=1,医師!A36,"")</f>
        <v/>
      </c>
      <c r="B35" s="659" t="str">
        <f>IF(COUNTA(医師!B36)&gt;=1,医師!B36,"")</f>
        <v/>
      </c>
      <c r="C35" s="662" t="str">
        <f>IF(COUNTA(医師!C36)&gt;=1,医師!C36,"")</f>
        <v/>
      </c>
      <c r="D35" s="667" t="str">
        <f>IF(COUNTA(医師!D36)&gt;=1,医師!D36,"")</f>
        <v/>
      </c>
      <c r="E35" s="672">
        <f>SUM(医師!F36:L36)</f>
        <v>0</v>
      </c>
      <c r="F35" s="674">
        <f>SUM(医師!M36:S36)</f>
        <v>0</v>
      </c>
      <c r="G35" s="679">
        <f t="shared" si="0"/>
        <v>0</v>
      </c>
      <c r="H35" s="683" t="str">
        <f>IF(G35&lt;基本!$B$9,"非常勤","常勤")</f>
        <v>非常勤</v>
      </c>
      <c r="I35" s="689">
        <f>IF(H35="非常勤",G35/基本!$B$9,1)</f>
        <v>0</v>
      </c>
      <c r="J35" s="694" t="e">
        <f>IF(DAYS360(L35,メイン!$N$3)&lt;500,"新"," ")</f>
        <v>#VALUE!</v>
      </c>
      <c r="K35" s="659"/>
      <c r="L35" s="700" t="str">
        <f>IF(COUNTA(医師!E36)&gt;=1,医師!E36,"")</f>
        <v/>
      </c>
    </row>
    <row r="36" spans="1:12" ht="13.5" customHeight="1">
      <c r="A36" s="655" t="str">
        <f>IF(COUNTA(医師!A37)&gt;=1,医師!A37,"")</f>
        <v/>
      </c>
      <c r="B36" s="659" t="str">
        <f>IF(COUNTA(医師!B37)&gt;=1,医師!B37,"")</f>
        <v/>
      </c>
      <c r="C36" s="662" t="str">
        <f>IF(COUNTA(医師!C37)&gt;=1,医師!C37,"")</f>
        <v/>
      </c>
      <c r="D36" s="667" t="str">
        <f>IF(COUNTA(医師!D37)&gt;=1,医師!D37,"")</f>
        <v/>
      </c>
      <c r="E36" s="672">
        <f>SUM(医師!F37:L37)</f>
        <v>0</v>
      </c>
      <c r="F36" s="674">
        <f>SUM(医師!M37:S37)</f>
        <v>0</v>
      </c>
      <c r="G36" s="679">
        <f t="shared" si="0"/>
        <v>0</v>
      </c>
      <c r="H36" s="683" t="str">
        <f>IF(G36&lt;基本!$B$9,"非常勤","常勤")</f>
        <v>非常勤</v>
      </c>
      <c r="I36" s="689">
        <f>IF(H36="非常勤",G36/基本!$B$9,1)</f>
        <v>0</v>
      </c>
      <c r="J36" s="694" t="e">
        <f>IF(DAYS360(L36,メイン!$N$3)&lt;500,"新"," ")</f>
        <v>#VALUE!</v>
      </c>
      <c r="K36" s="659"/>
      <c r="L36" s="700" t="str">
        <f>IF(COUNTA(医師!E37)&gt;=1,医師!E37,"")</f>
        <v/>
      </c>
    </row>
    <row r="37" spans="1:12" ht="13.5" customHeight="1">
      <c r="A37" s="655" t="str">
        <f>IF(COUNTA(医師!A38)&gt;=1,医師!A38,"")</f>
        <v/>
      </c>
      <c r="B37" s="659" t="str">
        <f>IF(COUNTA(医師!B38)&gt;=1,医師!B38,"")</f>
        <v/>
      </c>
      <c r="C37" s="662" t="str">
        <f>IF(COUNTA(医師!C38)&gt;=1,医師!C38,"")</f>
        <v/>
      </c>
      <c r="D37" s="667" t="str">
        <f>IF(COUNTA(医師!D38)&gt;=1,医師!D38,"")</f>
        <v/>
      </c>
      <c r="E37" s="672">
        <f>SUM(医師!F38:L38)</f>
        <v>0</v>
      </c>
      <c r="F37" s="674">
        <f>SUM(医師!M38:S38)</f>
        <v>0</v>
      </c>
      <c r="G37" s="679">
        <f t="shared" si="0"/>
        <v>0</v>
      </c>
      <c r="H37" s="683" t="str">
        <f>IF(G37&lt;基本!$B$9,"非常勤","常勤")</f>
        <v>非常勤</v>
      </c>
      <c r="I37" s="689">
        <f>IF(H37="非常勤",G37/基本!$B$9,1)</f>
        <v>0</v>
      </c>
      <c r="J37" s="694" t="e">
        <f>IF(DAYS360(L37,メイン!$N$3)&lt;500,"新"," ")</f>
        <v>#VALUE!</v>
      </c>
      <c r="K37" s="659"/>
      <c r="L37" s="700" t="str">
        <f>IF(COUNTA(医師!E38)&gt;=1,医師!E38,"")</f>
        <v/>
      </c>
    </row>
    <row r="38" spans="1:12" ht="13.5" customHeight="1">
      <c r="A38" s="655" t="str">
        <f>IF(COUNTA(医師!A39)&gt;=1,医師!A39,"")</f>
        <v/>
      </c>
      <c r="B38" s="659" t="str">
        <f>IF(COUNTA(医師!B39)&gt;=1,医師!B39,"")</f>
        <v/>
      </c>
      <c r="C38" s="662" t="str">
        <f>IF(COUNTA(医師!C39)&gt;=1,医師!C39,"")</f>
        <v/>
      </c>
      <c r="D38" s="667" t="str">
        <f>IF(COUNTA(医師!D39)&gt;=1,医師!D39,"")</f>
        <v/>
      </c>
      <c r="E38" s="672">
        <f>SUM(医師!F39:L39)</f>
        <v>0</v>
      </c>
      <c r="F38" s="674">
        <f>SUM(医師!M39:S39)</f>
        <v>0</v>
      </c>
      <c r="G38" s="679">
        <f t="shared" si="0"/>
        <v>0</v>
      </c>
      <c r="H38" s="683" t="str">
        <f>IF(G38&lt;基本!$B$9,"非常勤","常勤")</f>
        <v>非常勤</v>
      </c>
      <c r="I38" s="689">
        <f>IF(H38="非常勤",G38/基本!$B$9,1)</f>
        <v>0</v>
      </c>
      <c r="J38" s="694" t="e">
        <f>IF(DAYS360(L38,メイン!$N$3)&lt;500,"新"," ")</f>
        <v>#VALUE!</v>
      </c>
      <c r="K38" s="659"/>
      <c r="L38" s="700" t="str">
        <f>IF(COUNTA(医師!E39)&gt;=1,医師!E39,"")</f>
        <v/>
      </c>
    </row>
    <row r="39" spans="1:12" ht="13.5" customHeight="1">
      <c r="A39" s="655" t="str">
        <f>IF(COUNTA(医師!A40)&gt;=1,医師!A40,"")</f>
        <v/>
      </c>
      <c r="B39" s="659" t="str">
        <f>IF(COUNTA(医師!B40)&gt;=1,医師!B40,"")</f>
        <v/>
      </c>
      <c r="C39" s="662" t="str">
        <f>IF(COUNTA(医師!C40)&gt;=1,医師!C40,"")</f>
        <v/>
      </c>
      <c r="D39" s="667" t="str">
        <f>IF(COUNTA(医師!D40)&gt;=1,医師!D40,"")</f>
        <v/>
      </c>
      <c r="E39" s="672">
        <f>SUM(医師!F40:L40)</f>
        <v>0</v>
      </c>
      <c r="F39" s="674">
        <f>SUM(医師!M40:S40)</f>
        <v>0</v>
      </c>
      <c r="G39" s="679">
        <f t="shared" si="0"/>
        <v>0</v>
      </c>
      <c r="H39" s="683" t="str">
        <f>IF(G39&lt;基本!$B$9,"非常勤","常勤")</f>
        <v>非常勤</v>
      </c>
      <c r="I39" s="689">
        <f>IF(H39="非常勤",G39/基本!$B$9,1)</f>
        <v>0</v>
      </c>
      <c r="J39" s="694" t="e">
        <f>IF(DAYS360(L39,メイン!$N$3)&lt;500,"新"," ")</f>
        <v>#VALUE!</v>
      </c>
      <c r="K39" s="659"/>
      <c r="L39" s="700" t="str">
        <f>IF(COUNTA(医師!E40)&gt;=1,医師!E40,"")</f>
        <v/>
      </c>
    </row>
    <row r="40" spans="1:12" ht="13.5" customHeight="1">
      <c r="A40" s="655" t="str">
        <f>IF(COUNTA(医師!A41)&gt;=1,医師!A41,"")</f>
        <v/>
      </c>
      <c r="B40" s="659" t="str">
        <f>IF(COUNTA(医師!B41)&gt;=1,医師!B41,"")</f>
        <v/>
      </c>
      <c r="C40" s="662" t="str">
        <f>IF(COUNTA(医師!C41)&gt;=1,医師!C41,"")</f>
        <v/>
      </c>
      <c r="D40" s="667" t="str">
        <f>IF(COUNTA(医師!D41)&gt;=1,医師!D41,"")</f>
        <v/>
      </c>
      <c r="E40" s="672">
        <f>SUM(医師!F41:L41)</f>
        <v>0</v>
      </c>
      <c r="F40" s="674">
        <f>SUM(医師!M41:S41)</f>
        <v>0</v>
      </c>
      <c r="G40" s="679">
        <f t="shared" si="0"/>
        <v>0</v>
      </c>
      <c r="H40" s="683" t="str">
        <f>IF(G40&lt;基本!$B$9,"非常勤","常勤")</f>
        <v>非常勤</v>
      </c>
      <c r="I40" s="689">
        <f>IF(H40="非常勤",G40/基本!$B$9,1)</f>
        <v>0</v>
      </c>
      <c r="J40" s="694" t="e">
        <f>IF(DAYS360(L40,メイン!$N$3)&lt;500,"新"," ")</f>
        <v>#VALUE!</v>
      </c>
      <c r="K40" s="659"/>
      <c r="L40" s="700" t="str">
        <f>IF(COUNTA(医師!E41)&gt;=1,医師!E41,"")</f>
        <v/>
      </c>
    </row>
    <row r="41" spans="1:12" ht="13.5" customHeight="1">
      <c r="A41" s="655" t="str">
        <f>IF(COUNTA(医師!A42)&gt;=1,医師!A42,"")</f>
        <v/>
      </c>
      <c r="B41" s="659" t="str">
        <f>IF(COUNTA(医師!B42)&gt;=1,医師!B42,"")</f>
        <v/>
      </c>
      <c r="C41" s="662" t="str">
        <f>IF(COUNTA(医師!C42)&gt;=1,医師!C42,"")</f>
        <v/>
      </c>
      <c r="D41" s="667" t="str">
        <f>IF(COUNTA(医師!D42)&gt;=1,医師!D42,"")</f>
        <v/>
      </c>
      <c r="E41" s="672">
        <f>SUM(医師!F42:L42)</f>
        <v>0</v>
      </c>
      <c r="F41" s="674">
        <f>SUM(医師!M42:S42)</f>
        <v>0</v>
      </c>
      <c r="G41" s="679">
        <f t="shared" si="0"/>
        <v>0</v>
      </c>
      <c r="H41" s="683" t="str">
        <f>IF(G41&lt;基本!$B$9,"非常勤","常勤")</f>
        <v>非常勤</v>
      </c>
      <c r="I41" s="689">
        <f>IF(H41="非常勤",G41/基本!$B$9,1)</f>
        <v>0</v>
      </c>
      <c r="J41" s="694" t="e">
        <f>IF(DAYS360(L41,メイン!$N$3)&lt;500,"新"," ")</f>
        <v>#VALUE!</v>
      </c>
      <c r="K41" s="659"/>
      <c r="L41" s="700" t="str">
        <f>IF(COUNTA(医師!E42)&gt;=1,医師!E42,"")</f>
        <v/>
      </c>
    </row>
    <row r="42" spans="1:12" ht="13.5" customHeight="1">
      <c r="A42" s="655" t="str">
        <f>IF(COUNTA(医師!A43)&gt;=1,医師!A43,"")</f>
        <v/>
      </c>
      <c r="B42" s="659" t="str">
        <f>IF(COUNTA(医師!B43)&gt;=1,医師!B43,"")</f>
        <v/>
      </c>
      <c r="C42" s="662" t="str">
        <f>IF(COUNTA(医師!C43)&gt;=1,医師!C43,"")</f>
        <v/>
      </c>
      <c r="D42" s="667" t="str">
        <f>IF(COUNTA(医師!D43)&gt;=1,医師!D43,"")</f>
        <v/>
      </c>
      <c r="E42" s="672">
        <f>SUM(医師!F43:L43)</f>
        <v>0</v>
      </c>
      <c r="F42" s="674">
        <f>SUM(医師!M43:S43)</f>
        <v>0</v>
      </c>
      <c r="G42" s="679">
        <f t="shared" si="0"/>
        <v>0</v>
      </c>
      <c r="H42" s="683" t="str">
        <f>IF(G42&lt;基本!$B$9,"非常勤","常勤")</f>
        <v>非常勤</v>
      </c>
      <c r="I42" s="689">
        <f>IF(H42="非常勤",G42/基本!$B$9,1)</f>
        <v>0</v>
      </c>
      <c r="J42" s="694" t="e">
        <f>IF(DAYS360(L42,メイン!$N$3)&lt;500,"新"," ")</f>
        <v>#VALUE!</v>
      </c>
      <c r="K42" s="659"/>
      <c r="L42" s="700" t="str">
        <f>IF(COUNTA(医師!E43)&gt;=1,医師!E43,"")</f>
        <v/>
      </c>
    </row>
    <row r="43" spans="1:12" ht="13.5" customHeight="1">
      <c r="A43" s="655" t="str">
        <f>IF(COUNTA(医師!A44)&gt;=1,医師!A44,"")</f>
        <v/>
      </c>
      <c r="B43" s="659" t="str">
        <f>IF(COUNTA(医師!B44)&gt;=1,医師!B44,"")</f>
        <v/>
      </c>
      <c r="C43" s="662" t="str">
        <f>IF(COUNTA(医師!C44)&gt;=1,医師!C44,"")</f>
        <v/>
      </c>
      <c r="D43" s="667" t="str">
        <f>IF(COUNTA(医師!D44)&gt;=1,医師!D44,"")</f>
        <v/>
      </c>
      <c r="E43" s="672">
        <f>SUM(医師!F44:L44)</f>
        <v>0</v>
      </c>
      <c r="F43" s="674">
        <f>SUM(医師!M44:S44)</f>
        <v>0</v>
      </c>
      <c r="G43" s="679">
        <f t="shared" si="0"/>
        <v>0</v>
      </c>
      <c r="H43" s="683" t="str">
        <f>IF(G43&lt;基本!$B$9,"非常勤","常勤")</f>
        <v>非常勤</v>
      </c>
      <c r="I43" s="689">
        <f>IF(H43="非常勤",G43/基本!$B$9,1)</f>
        <v>0</v>
      </c>
      <c r="J43" s="694" t="e">
        <f>IF(DAYS360(L43,メイン!$N$3)&lt;500,"新"," ")</f>
        <v>#VALUE!</v>
      </c>
      <c r="K43" s="659"/>
      <c r="L43" s="700" t="str">
        <f>IF(COUNTA(医師!E44)&gt;=1,医師!E44,"")</f>
        <v/>
      </c>
    </row>
    <row r="44" spans="1:12" ht="13.5" customHeight="1">
      <c r="A44" s="655" t="str">
        <f>IF(COUNTA(医師!A45)&gt;=1,医師!A45,"")</f>
        <v/>
      </c>
      <c r="B44" s="659" t="str">
        <f>IF(COUNTA(医師!B45)&gt;=1,医師!B45,"")</f>
        <v/>
      </c>
      <c r="C44" s="662" t="str">
        <f>IF(COUNTA(医師!C45)&gt;=1,医師!C45,"")</f>
        <v/>
      </c>
      <c r="D44" s="667" t="str">
        <f>IF(COUNTA(医師!D45)&gt;=1,医師!D45,"")</f>
        <v/>
      </c>
      <c r="E44" s="672">
        <f>SUM(医師!F45:L45)</f>
        <v>0</v>
      </c>
      <c r="F44" s="674">
        <f>SUM(医師!M45:S45)</f>
        <v>0</v>
      </c>
      <c r="G44" s="679">
        <f t="shared" si="0"/>
        <v>0</v>
      </c>
      <c r="H44" s="683" t="str">
        <f>IF(G44&lt;基本!$B$9,"非常勤","常勤")</f>
        <v>非常勤</v>
      </c>
      <c r="I44" s="689">
        <f>IF(H44="非常勤",G44/基本!$B$9,1)</f>
        <v>0</v>
      </c>
      <c r="J44" s="694" t="e">
        <f>IF(DAYS360(L44,メイン!$N$3)&lt;500,"新"," ")</f>
        <v>#VALUE!</v>
      </c>
      <c r="K44" s="659"/>
      <c r="L44" s="700" t="str">
        <f>IF(COUNTA(医師!E45)&gt;=1,医師!E45,"")</f>
        <v/>
      </c>
    </row>
    <row r="45" spans="1:12" ht="13.5" customHeight="1">
      <c r="A45" s="655" t="str">
        <f>IF(COUNTA(医師!A46)&gt;=1,医師!A46,"")</f>
        <v/>
      </c>
      <c r="B45" s="659" t="str">
        <f>IF(COUNTA(医師!B46)&gt;=1,医師!B46,"")</f>
        <v/>
      </c>
      <c r="C45" s="662" t="str">
        <f>IF(COUNTA(医師!C46)&gt;=1,医師!C46,"")</f>
        <v/>
      </c>
      <c r="D45" s="667" t="str">
        <f>IF(COUNTA(医師!D46)&gt;=1,医師!D46,"")</f>
        <v/>
      </c>
      <c r="E45" s="672">
        <f>SUM(医師!F46:L46)</f>
        <v>0</v>
      </c>
      <c r="F45" s="674">
        <f>SUM(医師!M46:S46)</f>
        <v>0</v>
      </c>
      <c r="G45" s="679">
        <f t="shared" si="0"/>
        <v>0</v>
      </c>
      <c r="H45" s="683" t="str">
        <f>IF(G45&lt;基本!$B$9,"非常勤","常勤")</f>
        <v>非常勤</v>
      </c>
      <c r="I45" s="689">
        <f>IF(H45="非常勤",G45/基本!$B$9,1)</f>
        <v>0</v>
      </c>
      <c r="J45" s="694" t="e">
        <f>IF(DAYS360(L45,メイン!$N$3)&lt;500,"新"," ")</f>
        <v>#VALUE!</v>
      </c>
      <c r="K45" s="659"/>
      <c r="L45" s="700" t="str">
        <f>IF(COUNTA(医師!E46)&gt;=1,医師!E46,"")</f>
        <v/>
      </c>
    </row>
    <row r="46" spans="1:12" ht="13.5" customHeight="1">
      <c r="A46" s="655" t="str">
        <f>IF(COUNTA(医師!A47)&gt;=1,医師!A47,"")</f>
        <v/>
      </c>
      <c r="B46" s="659" t="str">
        <f>IF(COUNTA(医師!B47)&gt;=1,医師!B47,"")</f>
        <v/>
      </c>
      <c r="C46" s="662" t="str">
        <f>IF(COUNTA(医師!C47)&gt;=1,医師!C47,"")</f>
        <v/>
      </c>
      <c r="D46" s="667" t="str">
        <f>IF(COUNTA(医師!D47)&gt;=1,医師!D47,"")</f>
        <v/>
      </c>
      <c r="E46" s="672">
        <f>SUM(医師!F47:L47)</f>
        <v>0</v>
      </c>
      <c r="F46" s="674">
        <f>SUM(医師!M47:S47)</f>
        <v>0</v>
      </c>
      <c r="G46" s="679">
        <f t="shared" si="0"/>
        <v>0</v>
      </c>
      <c r="H46" s="683" t="str">
        <f>IF(G46&lt;基本!$B$9,"非常勤","常勤")</f>
        <v>非常勤</v>
      </c>
      <c r="I46" s="689">
        <f>IF(H46="非常勤",G46/基本!$B$9,1)</f>
        <v>0</v>
      </c>
      <c r="J46" s="694" t="e">
        <f>IF(DAYS360(L46,メイン!$N$3)&lt;500,"新"," ")</f>
        <v>#VALUE!</v>
      </c>
      <c r="K46" s="659"/>
      <c r="L46" s="700" t="str">
        <f>IF(COUNTA(医師!E47)&gt;=1,医師!E47,"")</f>
        <v/>
      </c>
    </row>
    <row r="47" spans="1:12" ht="13.5" customHeight="1">
      <c r="A47" s="655" t="str">
        <f>IF(COUNTA(医師!A48)&gt;=1,医師!A48,"")</f>
        <v/>
      </c>
      <c r="B47" s="659" t="str">
        <f>IF(COUNTA(医師!B48)&gt;=1,医師!B48,"")</f>
        <v/>
      </c>
      <c r="C47" s="662" t="str">
        <f>IF(COUNTA(医師!C48)&gt;=1,医師!C48,"")</f>
        <v/>
      </c>
      <c r="D47" s="667" t="str">
        <f>IF(COUNTA(医師!D48)&gt;=1,医師!D48,"")</f>
        <v/>
      </c>
      <c r="E47" s="672">
        <f>SUM(医師!F48:L48)</f>
        <v>0</v>
      </c>
      <c r="F47" s="674">
        <f>SUM(医師!M48:S48)</f>
        <v>0</v>
      </c>
      <c r="G47" s="679">
        <f t="shared" si="0"/>
        <v>0</v>
      </c>
      <c r="H47" s="683" t="str">
        <f>IF(G47&lt;基本!$B$9,"非常勤","常勤")</f>
        <v>非常勤</v>
      </c>
      <c r="I47" s="689">
        <f>IF(H47="非常勤",G47/基本!$B$9,1)</f>
        <v>0</v>
      </c>
      <c r="J47" s="694" t="e">
        <f>IF(DAYS360(L47,メイン!$N$3)&lt;500,"新"," ")</f>
        <v>#VALUE!</v>
      </c>
      <c r="K47" s="659"/>
      <c r="L47" s="700" t="str">
        <f>IF(COUNTA(医師!E48)&gt;=1,医師!E48,"")</f>
        <v/>
      </c>
    </row>
    <row r="48" spans="1:12" ht="13.5" customHeight="1">
      <c r="A48" s="655" t="str">
        <f>IF(COUNTA(医師!A49)&gt;=1,医師!A49,"")</f>
        <v/>
      </c>
      <c r="B48" s="659" t="str">
        <f>IF(COUNTA(医師!B49)&gt;=1,医師!B49,"")</f>
        <v/>
      </c>
      <c r="C48" s="662" t="str">
        <f>IF(COUNTA(医師!C49)&gt;=1,医師!C49,"")</f>
        <v/>
      </c>
      <c r="D48" s="667" t="str">
        <f>IF(COUNTA(医師!D49)&gt;=1,医師!D49,"")</f>
        <v/>
      </c>
      <c r="E48" s="672">
        <f>SUM(医師!F49:L49)</f>
        <v>0</v>
      </c>
      <c r="F48" s="674">
        <f>SUM(医師!M49:S49)</f>
        <v>0</v>
      </c>
      <c r="G48" s="679">
        <f t="shared" si="0"/>
        <v>0</v>
      </c>
      <c r="H48" s="683" t="str">
        <f>IF(G48&lt;基本!$B$9,"非常勤","常勤")</f>
        <v>非常勤</v>
      </c>
      <c r="I48" s="689">
        <f>IF(H48="非常勤",G48/基本!$B$9,1)</f>
        <v>0</v>
      </c>
      <c r="J48" s="694" t="e">
        <f>IF(DAYS360(L48,メイン!$N$3)&lt;500,"新"," ")</f>
        <v>#VALUE!</v>
      </c>
      <c r="K48" s="659"/>
      <c r="L48" s="700" t="str">
        <f>IF(COUNTA(医師!E49)&gt;=1,医師!E49,"")</f>
        <v/>
      </c>
    </row>
    <row r="49" spans="1:12" ht="13.5" customHeight="1">
      <c r="A49" s="655" t="str">
        <f>IF(COUNTA(医師!A50)&gt;=1,医師!A50,"")</f>
        <v/>
      </c>
      <c r="B49" s="659" t="str">
        <f>IF(COUNTA(医師!B50)&gt;=1,医師!B50,"")</f>
        <v/>
      </c>
      <c r="C49" s="662" t="str">
        <f>IF(COUNTA(医師!C50)&gt;=1,医師!C50,"")</f>
        <v/>
      </c>
      <c r="D49" s="667" t="str">
        <f>IF(COUNTA(医師!D50)&gt;=1,医師!D50,"")</f>
        <v/>
      </c>
      <c r="E49" s="672">
        <f>SUM(医師!F50:L50)</f>
        <v>0</v>
      </c>
      <c r="F49" s="674">
        <f>SUM(医師!M50:S50)</f>
        <v>0</v>
      </c>
      <c r="G49" s="679">
        <f t="shared" si="0"/>
        <v>0</v>
      </c>
      <c r="H49" s="683" t="str">
        <f>IF(G49&lt;基本!$B$9,"非常勤","常勤")</f>
        <v>非常勤</v>
      </c>
      <c r="I49" s="689">
        <f>IF(H49="非常勤",G49/基本!$B$9,1)</f>
        <v>0</v>
      </c>
      <c r="J49" s="694" t="e">
        <f>IF(DAYS360(L49,メイン!$N$3)&lt;500,"新"," ")</f>
        <v>#VALUE!</v>
      </c>
      <c r="K49" s="659"/>
      <c r="L49" s="700" t="str">
        <f>IF(COUNTA(医師!E50)&gt;=1,医師!E50,"")</f>
        <v/>
      </c>
    </row>
    <row r="50" spans="1:12" ht="13.5" customHeight="1">
      <c r="A50" s="655" t="str">
        <f>IF(COUNTA(医師!A51)&gt;=1,医師!A51,"")</f>
        <v/>
      </c>
      <c r="B50" s="659" t="str">
        <f>IF(COUNTA(医師!B51)&gt;=1,医師!B51,"")</f>
        <v/>
      </c>
      <c r="C50" s="662" t="str">
        <f>IF(COUNTA(医師!C51)&gt;=1,医師!C51,"")</f>
        <v/>
      </c>
      <c r="D50" s="667" t="str">
        <f>IF(COUNTA(医師!D51)&gt;=1,医師!D51,"")</f>
        <v/>
      </c>
      <c r="E50" s="672">
        <f>SUM(医師!F51:L51)</f>
        <v>0</v>
      </c>
      <c r="F50" s="674">
        <f>SUM(医師!M51:S51)</f>
        <v>0</v>
      </c>
      <c r="G50" s="679">
        <f t="shared" si="0"/>
        <v>0</v>
      </c>
      <c r="H50" s="683" t="str">
        <f>IF(G50&lt;基本!$B$9,"非常勤","常勤")</f>
        <v>非常勤</v>
      </c>
      <c r="I50" s="689">
        <f>IF(H50="非常勤",G50/基本!$B$9,1)</f>
        <v>0</v>
      </c>
      <c r="J50" s="694" t="e">
        <f>IF(DAYS360(L50,メイン!$N$3)&lt;500,"新"," ")</f>
        <v>#VALUE!</v>
      </c>
      <c r="K50" s="659"/>
      <c r="L50" s="700" t="str">
        <f>IF(COUNTA(医師!E51)&gt;=1,医師!E51,"")</f>
        <v/>
      </c>
    </row>
    <row r="51" spans="1:12" ht="13.5" customHeight="1">
      <c r="A51" s="655" t="str">
        <f>IF(COUNTA(医師!A52)&gt;=1,医師!A52,"")</f>
        <v/>
      </c>
      <c r="B51" s="659" t="str">
        <f>IF(COUNTA(医師!B52)&gt;=1,医師!B52,"")</f>
        <v/>
      </c>
      <c r="C51" s="662" t="str">
        <f>IF(COUNTA(医師!C52)&gt;=1,医師!C52,"")</f>
        <v/>
      </c>
      <c r="D51" s="667" t="str">
        <f>IF(COUNTA(医師!D52)&gt;=1,医師!D52,"")</f>
        <v/>
      </c>
      <c r="E51" s="672">
        <f>SUM(医師!F52:L52)</f>
        <v>0</v>
      </c>
      <c r="F51" s="674">
        <f>SUM(医師!M52:S52)</f>
        <v>0</v>
      </c>
      <c r="G51" s="679">
        <f t="shared" si="0"/>
        <v>0</v>
      </c>
      <c r="H51" s="683" t="str">
        <f>IF(G51&lt;基本!$B$9,"非常勤","常勤")</f>
        <v>非常勤</v>
      </c>
      <c r="I51" s="689">
        <f>IF(H51="非常勤",G51/基本!$B$9,1)</f>
        <v>0</v>
      </c>
      <c r="J51" s="694" t="e">
        <f>IF(DAYS360(L51,メイン!$N$3)&lt;500,"新"," ")</f>
        <v>#VALUE!</v>
      </c>
      <c r="K51" s="659"/>
      <c r="L51" s="700" t="str">
        <f>IF(COUNTA(医師!E52)&gt;=1,医師!E52,"")</f>
        <v/>
      </c>
    </row>
    <row r="52" spans="1:12" ht="13.5" customHeight="1">
      <c r="A52" s="655" t="str">
        <f>IF(COUNTA(医師!A53)&gt;=1,医師!A53,"")</f>
        <v/>
      </c>
      <c r="B52" s="659" t="str">
        <f>IF(COUNTA(医師!B53)&gt;=1,医師!B53,"")</f>
        <v/>
      </c>
      <c r="C52" s="662" t="str">
        <f>IF(COUNTA(医師!C53)&gt;=1,医師!C53,"")</f>
        <v/>
      </c>
      <c r="D52" s="667" t="str">
        <f>IF(COUNTA(医師!D53)&gt;=1,医師!D53,"")</f>
        <v/>
      </c>
      <c r="E52" s="672">
        <f>SUM(医師!F53:L53)</f>
        <v>0</v>
      </c>
      <c r="F52" s="674">
        <f>SUM(医師!M53:S53)</f>
        <v>0</v>
      </c>
      <c r="G52" s="679">
        <f t="shared" si="0"/>
        <v>0</v>
      </c>
      <c r="H52" s="683" t="str">
        <f>IF(G52&lt;基本!$B$9,"非常勤","常勤")</f>
        <v>非常勤</v>
      </c>
      <c r="I52" s="689">
        <f>IF(H52="非常勤",G52/基本!$B$9,1)</f>
        <v>0</v>
      </c>
      <c r="J52" s="694" t="e">
        <f>IF(DAYS360(L52,メイン!$N$3)&lt;500,"新"," ")</f>
        <v>#VALUE!</v>
      </c>
      <c r="K52" s="659"/>
      <c r="L52" s="700" t="str">
        <f>IF(COUNTA(医師!E53)&gt;=1,医師!E53,"")</f>
        <v/>
      </c>
    </row>
    <row r="53" spans="1:12" ht="13.5" customHeight="1">
      <c r="A53" s="655" t="str">
        <f>IF(COUNTA(医師!A54)&gt;=1,医師!A54,"")</f>
        <v/>
      </c>
      <c r="B53" s="659" t="str">
        <f>IF(COUNTA(医師!B54)&gt;=1,医師!B54,"")</f>
        <v/>
      </c>
      <c r="C53" s="662" t="str">
        <f>IF(COUNTA(医師!C54)&gt;=1,医師!C54,"")</f>
        <v/>
      </c>
      <c r="D53" s="667" t="str">
        <f>IF(COUNTA(医師!D54)&gt;=1,医師!D54,"")</f>
        <v/>
      </c>
      <c r="E53" s="672">
        <f>SUM(医師!F54:L54)</f>
        <v>0</v>
      </c>
      <c r="F53" s="674">
        <f>SUM(医師!M54:S54)</f>
        <v>0</v>
      </c>
      <c r="G53" s="679">
        <f t="shared" si="0"/>
        <v>0</v>
      </c>
      <c r="H53" s="683" t="str">
        <f>IF(G53&lt;基本!$B$9,"非常勤","常勤")</f>
        <v>非常勤</v>
      </c>
      <c r="I53" s="689">
        <f>IF(H53="非常勤",G53/基本!$B$9,1)</f>
        <v>0</v>
      </c>
      <c r="J53" s="694" t="e">
        <f>IF(DAYS360(L53,メイン!$N$3)&lt;500,"新"," ")</f>
        <v>#VALUE!</v>
      </c>
      <c r="K53" s="659"/>
      <c r="L53" s="700" t="str">
        <f>IF(COUNTA(医師!E54)&gt;=1,医師!E54,"")</f>
        <v/>
      </c>
    </row>
    <row r="54" spans="1:12" ht="13.5" customHeight="1">
      <c r="A54" s="655" t="str">
        <f>IF(COUNTA(医師!A55)&gt;=1,医師!A55,"")</f>
        <v/>
      </c>
      <c r="B54" s="659" t="str">
        <f>IF(COUNTA(医師!B55)&gt;=1,医師!B55,"")</f>
        <v/>
      </c>
      <c r="C54" s="662" t="str">
        <f>IF(COUNTA(医師!C55)&gt;=1,医師!C55,"")</f>
        <v/>
      </c>
      <c r="D54" s="667" t="str">
        <f>IF(COUNTA(医師!D55)&gt;=1,医師!D55,"")</f>
        <v/>
      </c>
      <c r="E54" s="672">
        <f>SUM(医師!F55:L55)</f>
        <v>0</v>
      </c>
      <c r="F54" s="674">
        <f>SUM(医師!M55:S55)</f>
        <v>0</v>
      </c>
      <c r="G54" s="679">
        <f t="shared" si="0"/>
        <v>0</v>
      </c>
      <c r="H54" s="683" t="str">
        <f>IF(G54&lt;基本!$B$9,"非常勤","常勤")</f>
        <v>非常勤</v>
      </c>
      <c r="I54" s="689">
        <f>IF(H54="非常勤",G54/基本!$B$9,1)</f>
        <v>0</v>
      </c>
      <c r="J54" s="694" t="e">
        <f>IF(DAYS360(L54,メイン!$N$3)&lt;500,"新"," ")</f>
        <v>#VALUE!</v>
      </c>
      <c r="K54" s="659"/>
      <c r="L54" s="700" t="str">
        <f>IF(COUNTA(医師!E55)&gt;=1,医師!E55,"")</f>
        <v/>
      </c>
    </row>
    <row r="55" spans="1:12" ht="13.5" customHeight="1">
      <c r="A55" s="655" t="str">
        <f>IF(COUNTA(医師!A56)&gt;=1,医師!A56,"")</f>
        <v/>
      </c>
      <c r="B55" s="659" t="str">
        <f>IF(COUNTA(医師!B56)&gt;=1,医師!B56,"")</f>
        <v/>
      </c>
      <c r="C55" s="662" t="str">
        <f>IF(COUNTA(医師!C56)&gt;=1,医師!C56,"")</f>
        <v/>
      </c>
      <c r="D55" s="667" t="str">
        <f>IF(COUNTA(医師!D56)&gt;=1,医師!D56,"")</f>
        <v/>
      </c>
      <c r="E55" s="672">
        <f>SUM(医師!F56:L56)</f>
        <v>0</v>
      </c>
      <c r="F55" s="674">
        <f>SUM(医師!M56:S56)</f>
        <v>0</v>
      </c>
      <c r="G55" s="679">
        <f t="shared" si="0"/>
        <v>0</v>
      </c>
      <c r="H55" s="683" t="str">
        <f>IF(G55&lt;基本!$B$9,"非常勤","常勤")</f>
        <v>非常勤</v>
      </c>
      <c r="I55" s="689">
        <f>IF(H55="非常勤",G55/基本!$B$9,1)</f>
        <v>0</v>
      </c>
      <c r="J55" s="694" t="e">
        <f>IF(DAYS360(L55,メイン!$N$3)&lt;500,"新"," ")</f>
        <v>#VALUE!</v>
      </c>
      <c r="K55" s="659"/>
      <c r="L55" s="700" t="str">
        <f>IF(COUNTA(医師!E56)&gt;=1,医師!E56,"")</f>
        <v/>
      </c>
    </row>
    <row r="56" spans="1:12" ht="13.5" customHeight="1">
      <c r="A56" s="655" t="str">
        <f>IF(COUNTA(医師!A57)&gt;=1,医師!A57,"")</f>
        <v/>
      </c>
      <c r="B56" s="659" t="str">
        <f>IF(COUNTA(医師!B57)&gt;=1,医師!B57,"")</f>
        <v/>
      </c>
      <c r="C56" s="662" t="str">
        <f>IF(COUNTA(医師!C57)&gt;=1,医師!C57,"")</f>
        <v/>
      </c>
      <c r="D56" s="667" t="str">
        <f>IF(COUNTA(医師!D57)&gt;=1,医師!D57,"")</f>
        <v/>
      </c>
      <c r="E56" s="672">
        <f>SUM(医師!F57:L57)</f>
        <v>0</v>
      </c>
      <c r="F56" s="674">
        <f>SUM(医師!M57:S57)</f>
        <v>0</v>
      </c>
      <c r="G56" s="679">
        <f t="shared" si="0"/>
        <v>0</v>
      </c>
      <c r="H56" s="683" t="str">
        <f>IF(G56&lt;基本!$B$9,"非常勤","常勤")</f>
        <v>非常勤</v>
      </c>
      <c r="I56" s="689">
        <f>IF(H56="非常勤",G56/基本!$B$9,1)</f>
        <v>0</v>
      </c>
      <c r="J56" s="694" t="e">
        <f>IF(DAYS360(L56,メイン!$N$3)&lt;500,"新"," ")</f>
        <v>#VALUE!</v>
      </c>
      <c r="K56" s="659"/>
      <c r="L56" s="700" t="str">
        <f>IF(COUNTA(医師!E57)&gt;=1,医師!E57,"")</f>
        <v/>
      </c>
    </row>
    <row r="57" spans="1:12" ht="13.5" customHeight="1">
      <c r="A57" s="655" t="str">
        <f>IF(COUNTA(医師!A58)&gt;=1,医師!A58,"")</f>
        <v/>
      </c>
      <c r="B57" s="659" t="str">
        <f>IF(COUNTA(医師!B58)&gt;=1,医師!B58,"")</f>
        <v/>
      </c>
      <c r="C57" s="662" t="str">
        <f>IF(COUNTA(医師!C58)&gt;=1,医師!C58,"")</f>
        <v/>
      </c>
      <c r="D57" s="667" t="str">
        <f>IF(COUNTA(医師!D58)&gt;=1,医師!D58,"")</f>
        <v/>
      </c>
      <c r="E57" s="672">
        <f>SUM(医師!F58:L58)</f>
        <v>0</v>
      </c>
      <c r="F57" s="674">
        <f>SUM(医師!M58:S58)</f>
        <v>0</v>
      </c>
      <c r="G57" s="679">
        <f t="shared" si="0"/>
        <v>0</v>
      </c>
      <c r="H57" s="683" t="str">
        <f>IF(G57&lt;基本!$B$9,"非常勤","常勤")</f>
        <v>非常勤</v>
      </c>
      <c r="I57" s="689">
        <f>IF(H57="非常勤",G57/基本!$B$9,1)</f>
        <v>0</v>
      </c>
      <c r="J57" s="695" t="e">
        <f>IF(DAYS360(L57,メイン!$N$3)&lt;500,"新"," ")</f>
        <v>#VALUE!</v>
      </c>
      <c r="K57" s="659"/>
      <c r="L57" s="700" t="str">
        <f>IF(COUNTA(医師!E58)&gt;=1,医師!E58,"")</f>
        <v/>
      </c>
    </row>
    <row r="58" spans="1:12" ht="13.5" customHeight="1">
      <c r="A58" s="655" t="str">
        <f>IF(COUNTA(医師!A59)&gt;=1,医師!A59,"")</f>
        <v/>
      </c>
      <c r="B58" s="659" t="str">
        <f>IF(COUNTA(医師!B59)&gt;=1,医師!B59,"")</f>
        <v/>
      </c>
      <c r="C58" s="662" t="str">
        <f>IF(COUNTA(医師!C59)&gt;=1,医師!C59,"")</f>
        <v/>
      </c>
      <c r="D58" s="667" t="str">
        <f>IF(COUNTA(医師!D59)&gt;=1,医師!D59,"")</f>
        <v/>
      </c>
      <c r="E58" s="672">
        <f>SUM(医師!F59:L59)</f>
        <v>0</v>
      </c>
      <c r="F58" s="674">
        <f>SUM(医師!M59:S59)</f>
        <v>0</v>
      </c>
      <c r="G58" s="679">
        <f t="shared" si="0"/>
        <v>0</v>
      </c>
      <c r="H58" s="683" t="str">
        <f>IF(G58&lt;基本!$B$9,"非常勤","常勤")</f>
        <v>非常勤</v>
      </c>
      <c r="I58" s="689">
        <f>IF(H58="非常勤",G58/基本!$B$9,1)</f>
        <v>0</v>
      </c>
      <c r="J58" s="695" t="e">
        <f>IF(DAYS360(L58,メイン!$N$3)&lt;500,"新"," ")</f>
        <v>#VALUE!</v>
      </c>
      <c r="K58" s="659"/>
      <c r="L58" s="700" t="str">
        <f>IF(COUNTA(医師!E59)&gt;=1,医師!E59,"")</f>
        <v/>
      </c>
    </row>
    <row r="59" spans="1:12" ht="13.5" customHeight="1">
      <c r="A59" s="655" t="str">
        <f>IF(COUNTA(医師!A60)&gt;=1,医師!A60,"")</f>
        <v/>
      </c>
      <c r="B59" s="659" t="str">
        <f>IF(COUNTA(医師!B60)&gt;=1,医師!B60,"")</f>
        <v/>
      </c>
      <c r="C59" s="662" t="str">
        <f>IF(COUNTA(医師!C60)&gt;=1,医師!C60,"")</f>
        <v/>
      </c>
      <c r="D59" s="667" t="str">
        <f>IF(COUNTA(医師!D60)&gt;=1,医師!D60,"")</f>
        <v/>
      </c>
      <c r="E59" s="672">
        <f>SUM(医師!F60:L60)</f>
        <v>0</v>
      </c>
      <c r="F59" s="674">
        <f>SUM(医師!M60:S60)</f>
        <v>0</v>
      </c>
      <c r="G59" s="679">
        <f t="shared" si="0"/>
        <v>0</v>
      </c>
      <c r="H59" s="683" t="str">
        <f>IF(G59&lt;基本!$B$9,"非常勤","常勤")</f>
        <v>非常勤</v>
      </c>
      <c r="I59" s="689">
        <f>IF(H59="非常勤",G59/基本!$B$9,1)</f>
        <v>0</v>
      </c>
      <c r="J59" s="695" t="e">
        <f>IF(DAYS360(L59,メイン!$N$3)&lt;500,"新"," ")</f>
        <v>#VALUE!</v>
      </c>
      <c r="K59" s="659"/>
      <c r="L59" s="700" t="str">
        <f>IF(COUNTA(医師!E60)&gt;=1,医師!E60,"")</f>
        <v/>
      </c>
    </row>
    <row r="60" spans="1:12" ht="13.5" customHeight="1">
      <c r="A60" s="655" t="str">
        <f>IF(COUNTA(医師!A61)&gt;=1,医師!A61,"")</f>
        <v/>
      </c>
      <c r="B60" s="659" t="str">
        <f>IF(COUNTA(医師!B61)&gt;=1,医師!B61,"")</f>
        <v/>
      </c>
      <c r="C60" s="662" t="str">
        <f>IF(COUNTA(医師!C61)&gt;=1,医師!C61,"")</f>
        <v/>
      </c>
      <c r="D60" s="667" t="str">
        <f>IF(COUNTA(医師!D61)&gt;=1,医師!D61,"")</f>
        <v/>
      </c>
      <c r="E60" s="672">
        <f>SUM(医師!F61:L61)</f>
        <v>0</v>
      </c>
      <c r="F60" s="674">
        <f>SUM(医師!M61:S61)</f>
        <v>0</v>
      </c>
      <c r="G60" s="679">
        <f t="shared" si="0"/>
        <v>0</v>
      </c>
      <c r="H60" s="683" t="str">
        <f>IF(G60&lt;基本!$B$9,"非常勤","常勤")</f>
        <v>非常勤</v>
      </c>
      <c r="I60" s="689">
        <f>IF(H60="非常勤",G60/基本!$B$9,1)</f>
        <v>0</v>
      </c>
      <c r="J60" s="695" t="e">
        <f>IF(DAYS360(L60,メイン!$N$3)&lt;500,"新"," ")</f>
        <v>#VALUE!</v>
      </c>
      <c r="K60" s="659"/>
      <c r="L60" s="700" t="str">
        <f>IF(COUNTA(医師!E61)&gt;=1,医師!E61,"")</f>
        <v/>
      </c>
    </row>
    <row r="61" spans="1:12" ht="13.5" customHeight="1">
      <c r="A61" s="655" t="str">
        <f>IF(COUNTA(医師!A62)&gt;=1,医師!A62,"")</f>
        <v/>
      </c>
      <c r="B61" s="659" t="str">
        <f>IF(COUNTA(医師!B62)&gt;=1,医師!B62,"")</f>
        <v/>
      </c>
      <c r="C61" s="662" t="str">
        <f>IF(COUNTA(医師!C62)&gt;=1,医師!C62,"")</f>
        <v/>
      </c>
      <c r="D61" s="667" t="str">
        <f>IF(COUNTA(医師!D62)&gt;=1,医師!D62,"")</f>
        <v/>
      </c>
      <c r="E61" s="672">
        <f>SUM(医師!F62:L62)</f>
        <v>0</v>
      </c>
      <c r="F61" s="674">
        <f>SUM(医師!M62:S62)</f>
        <v>0</v>
      </c>
      <c r="G61" s="679">
        <f t="shared" si="0"/>
        <v>0</v>
      </c>
      <c r="H61" s="683" t="str">
        <f>IF(G61&lt;基本!$B$9,"非常勤","常勤")</f>
        <v>非常勤</v>
      </c>
      <c r="I61" s="689">
        <f>IF(H61="非常勤",G61/基本!$B$9,1)</f>
        <v>0</v>
      </c>
      <c r="J61" s="695" t="e">
        <f>IF(DAYS360(L61,メイン!$N$3)&lt;500,"新"," ")</f>
        <v>#VALUE!</v>
      </c>
      <c r="K61" s="659"/>
      <c r="L61" s="700" t="str">
        <f>IF(COUNTA(医師!E62)&gt;=1,医師!E62,"")</f>
        <v/>
      </c>
    </row>
    <row r="62" spans="1:12" ht="13.5" customHeight="1">
      <c r="A62" s="655" t="str">
        <f>IF(COUNTA(医師!A63)&gt;=1,医師!A63,"")</f>
        <v/>
      </c>
      <c r="B62" s="659" t="str">
        <f>IF(COUNTA(医師!B63)&gt;=1,医師!B63,"")</f>
        <v/>
      </c>
      <c r="C62" s="662" t="str">
        <f>IF(COUNTA(医師!C63)&gt;=1,医師!C63,"")</f>
        <v/>
      </c>
      <c r="D62" s="667" t="str">
        <f>IF(COUNTA(医師!D63)&gt;=1,医師!D63,"")</f>
        <v/>
      </c>
      <c r="E62" s="672">
        <f>SUM(医師!F63:L63)</f>
        <v>0</v>
      </c>
      <c r="F62" s="674">
        <f>SUM(医師!M63:S63)</f>
        <v>0</v>
      </c>
      <c r="G62" s="679">
        <f t="shared" si="0"/>
        <v>0</v>
      </c>
      <c r="H62" s="683" t="str">
        <f>IF(G62&lt;基本!$B$9,"非常勤","常勤")</f>
        <v>非常勤</v>
      </c>
      <c r="I62" s="689">
        <f>IF(H62="非常勤",G62/基本!$B$9,1)</f>
        <v>0</v>
      </c>
      <c r="J62" s="695" t="e">
        <f>IF(DAYS360(L62,メイン!$N$3)&lt;500,"新"," ")</f>
        <v>#VALUE!</v>
      </c>
      <c r="K62" s="659"/>
      <c r="L62" s="700" t="str">
        <f>IF(COUNTA(医師!E63)&gt;=1,医師!E63,"")</f>
        <v/>
      </c>
    </row>
    <row r="63" spans="1:12" ht="13.5" customHeight="1">
      <c r="A63" s="655" t="str">
        <f>IF(COUNTA(医師!A64)&gt;=1,医師!A64,"")</f>
        <v/>
      </c>
      <c r="B63" s="659" t="str">
        <f>IF(COUNTA(医師!B64)&gt;=1,医師!B64,"")</f>
        <v/>
      </c>
      <c r="C63" s="662" t="str">
        <f>IF(COUNTA(医師!C64)&gt;=1,医師!C64,"")</f>
        <v/>
      </c>
      <c r="D63" s="667" t="str">
        <f>IF(COUNTA(医師!D64)&gt;=1,医師!D64,"")</f>
        <v/>
      </c>
      <c r="E63" s="672">
        <f>SUM(医師!F64:L64)</f>
        <v>0</v>
      </c>
      <c r="F63" s="674">
        <f>SUM(医師!M64:S64)</f>
        <v>0</v>
      </c>
      <c r="G63" s="679">
        <f t="shared" si="0"/>
        <v>0</v>
      </c>
      <c r="H63" s="683" t="str">
        <f>IF(G63&lt;基本!$B$9,"非常勤","常勤")</f>
        <v>非常勤</v>
      </c>
      <c r="I63" s="689">
        <f>IF(H63="非常勤",G63/基本!$B$9,1)</f>
        <v>0</v>
      </c>
      <c r="J63" s="695" t="e">
        <f>IF(DAYS360(L63,メイン!$N$3)&lt;500,"新"," ")</f>
        <v>#VALUE!</v>
      </c>
      <c r="K63" s="659"/>
      <c r="L63" s="700" t="str">
        <f>IF(COUNTA(医師!E64)&gt;=1,医師!E64,"")</f>
        <v/>
      </c>
    </row>
    <row r="64" spans="1:12" ht="13.5" customHeight="1">
      <c r="A64" s="655" t="str">
        <f>IF(COUNTA(医師!A65)&gt;=1,医師!A65,"")</f>
        <v/>
      </c>
      <c r="B64" s="659" t="str">
        <f>IF(COUNTA(医師!B65)&gt;=1,医師!B65,"")</f>
        <v/>
      </c>
      <c r="C64" s="662" t="str">
        <f>IF(COUNTA(医師!C65)&gt;=1,医師!C65,"")</f>
        <v/>
      </c>
      <c r="D64" s="667" t="str">
        <f>IF(COUNTA(医師!D65)&gt;=1,医師!D65,"")</f>
        <v/>
      </c>
      <c r="E64" s="672">
        <f>SUM(医師!F65:L65)</f>
        <v>0</v>
      </c>
      <c r="F64" s="674">
        <f>SUM(医師!M65:S65)</f>
        <v>0</v>
      </c>
      <c r="G64" s="679">
        <f t="shared" si="0"/>
        <v>0</v>
      </c>
      <c r="H64" s="683" t="str">
        <f>IF(G64&lt;基本!$B$9,"非常勤","常勤")</f>
        <v>非常勤</v>
      </c>
      <c r="I64" s="689">
        <f>IF(H64="非常勤",G64/基本!$B$9,1)</f>
        <v>0</v>
      </c>
      <c r="J64" s="695" t="e">
        <f>IF(DAYS360(L64,メイン!$N$3)&lt;500,"新"," ")</f>
        <v>#VALUE!</v>
      </c>
      <c r="K64" s="659"/>
      <c r="L64" s="700" t="str">
        <f>IF(COUNTA(医師!E65)&gt;=1,医師!E65,"")</f>
        <v/>
      </c>
    </row>
    <row r="65" spans="1:12" ht="13.5" customHeight="1">
      <c r="A65" s="655" t="str">
        <f>IF(COUNTA(医師!A66)&gt;=1,医師!A66,"")</f>
        <v/>
      </c>
      <c r="B65" s="659" t="str">
        <f>IF(COUNTA(医師!B66)&gt;=1,医師!B66,"")</f>
        <v/>
      </c>
      <c r="C65" s="662" t="str">
        <f>IF(COUNTA(医師!C66)&gt;=1,医師!C66,"")</f>
        <v/>
      </c>
      <c r="D65" s="667" t="str">
        <f>IF(COUNTA(医師!D66)&gt;=1,医師!D66,"")</f>
        <v/>
      </c>
      <c r="E65" s="672">
        <f>SUM(医師!F66:L66)</f>
        <v>0</v>
      </c>
      <c r="F65" s="674">
        <f>SUM(医師!M66:S66)</f>
        <v>0</v>
      </c>
      <c r="G65" s="679">
        <f t="shared" si="0"/>
        <v>0</v>
      </c>
      <c r="H65" s="683" t="str">
        <f>IF(G65&lt;基本!$B$9,"非常勤","常勤")</f>
        <v>非常勤</v>
      </c>
      <c r="I65" s="689">
        <f>IF(H65="非常勤",G65/基本!$B$9,1)</f>
        <v>0</v>
      </c>
      <c r="J65" s="695" t="e">
        <f>IF(DAYS360(L65,メイン!$N$3)&lt;500,"新"," ")</f>
        <v>#VALUE!</v>
      </c>
      <c r="K65" s="659"/>
      <c r="L65" s="700" t="str">
        <f>IF(COUNTA(医師!E66)&gt;=1,医師!E66,"")</f>
        <v/>
      </c>
    </row>
    <row r="66" spans="1:12" ht="13.5" customHeight="1">
      <c r="A66" s="655" t="str">
        <f>IF(COUNTA(医師!A67)&gt;=1,医師!A67,"")</f>
        <v/>
      </c>
      <c r="B66" s="659" t="str">
        <f>IF(COUNTA(医師!B67)&gt;=1,医師!B67,"")</f>
        <v/>
      </c>
      <c r="C66" s="662" t="str">
        <f>IF(COUNTA(医師!C67)&gt;=1,医師!C67,"")</f>
        <v/>
      </c>
      <c r="D66" s="667" t="str">
        <f>IF(COUNTA(医師!D67)&gt;=1,医師!D67,"")</f>
        <v/>
      </c>
      <c r="E66" s="672">
        <f>SUM(医師!F67:L67)</f>
        <v>0</v>
      </c>
      <c r="F66" s="674">
        <f>SUM(医師!M67:S67)</f>
        <v>0</v>
      </c>
      <c r="G66" s="679">
        <f t="shared" si="0"/>
        <v>0</v>
      </c>
      <c r="H66" s="683" t="str">
        <f>IF(G66&lt;基本!$B$9,"非常勤","常勤")</f>
        <v>非常勤</v>
      </c>
      <c r="I66" s="689">
        <f>IF(H66="非常勤",G66/基本!$B$9,1)</f>
        <v>0</v>
      </c>
      <c r="J66" s="695" t="e">
        <f>IF(DAYS360(L66,メイン!$N$3)&lt;500,"新"," ")</f>
        <v>#VALUE!</v>
      </c>
      <c r="K66" s="659"/>
      <c r="L66" s="700" t="str">
        <f>IF(COUNTA(医師!E67)&gt;=1,医師!E67,"")</f>
        <v/>
      </c>
    </row>
    <row r="67" spans="1:12" ht="13.5" customHeight="1">
      <c r="A67" s="655" t="str">
        <f>IF(COUNTA(医師!A68)&gt;=1,医師!A68,"")</f>
        <v/>
      </c>
      <c r="B67" s="659" t="str">
        <f>IF(COUNTA(医師!B68)&gt;=1,医師!B68,"")</f>
        <v/>
      </c>
      <c r="C67" s="662" t="str">
        <f>IF(COUNTA(医師!C68)&gt;=1,医師!C68,"")</f>
        <v/>
      </c>
      <c r="D67" s="667" t="str">
        <f>IF(COUNTA(医師!D68)&gt;=1,医師!D68,"")</f>
        <v/>
      </c>
      <c r="E67" s="672">
        <f>SUM(医師!F68:L68)</f>
        <v>0</v>
      </c>
      <c r="F67" s="674">
        <f>SUM(医師!M68:S68)</f>
        <v>0</v>
      </c>
      <c r="G67" s="679">
        <f t="shared" si="0"/>
        <v>0</v>
      </c>
      <c r="H67" s="683" t="str">
        <f>IF(G67&lt;基本!$B$9,"非常勤","常勤")</f>
        <v>非常勤</v>
      </c>
      <c r="I67" s="689">
        <f>IF(H67="非常勤",G67/基本!$B$9,1)</f>
        <v>0</v>
      </c>
      <c r="J67" s="695" t="e">
        <f>IF(DAYS360(L67,メイン!$N$3)&lt;500,"新"," ")</f>
        <v>#VALUE!</v>
      </c>
      <c r="K67" s="659"/>
      <c r="L67" s="700" t="str">
        <f>IF(COUNTA(医師!E68)&gt;=1,医師!E68,"")</f>
        <v/>
      </c>
    </row>
    <row r="68" spans="1:12" ht="13.5" customHeight="1">
      <c r="A68" s="655" t="str">
        <f>IF(COUNTA(医師!A69)&gt;=1,医師!A69,"")</f>
        <v/>
      </c>
      <c r="B68" s="659" t="str">
        <f>IF(COUNTA(医師!B69)&gt;=1,医師!B69,"")</f>
        <v/>
      </c>
      <c r="C68" s="662" t="str">
        <f>IF(COUNTA(医師!C69)&gt;=1,医師!C69,"")</f>
        <v/>
      </c>
      <c r="D68" s="667" t="str">
        <f>IF(COUNTA(医師!D69)&gt;=1,医師!D69,"")</f>
        <v/>
      </c>
      <c r="E68" s="672">
        <f>SUM(医師!F69:L69)</f>
        <v>0</v>
      </c>
      <c r="F68" s="674">
        <f>SUM(医師!M69:S69)</f>
        <v>0</v>
      </c>
      <c r="G68" s="679">
        <f t="shared" si="0"/>
        <v>0</v>
      </c>
      <c r="H68" s="683" t="str">
        <f>IF(G68&lt;基本!$B$9,"非常勤","常勤")</f>
        <v>非常勤</v>
      </c>
      <c r="I68" s="689">
        <f>IF(H68="非常勤",G68/基本!$B$9,1)</f>
        <v>0</v>
      </c>
      <c r="J68" s="695" t="e">
        <f>IF(DAYS360(L68,メイン!$N$3)&lt;500,"新"," ")</f>
        <v>#VALUE!</v>
      </c>
      <c r="K68" s="659"/>
      <c r="L68" s="700" t="str">
        <f>IF(COUNTA(医師!E69)&gt;=1,医師!E69,"")</f>
        <v/>
      </c>
    </row>
    <row r="69" spans="1:12" ht="13.5" customHeight="1">
      <c r="A69" s="655" t="str">
        <f>IF(COUNTA(医師!A70)&gt;=1,医師!A70,"")</f>
        <v/>
      </c>
      <c r="B69" s="659" t="str">
        <f>IF(COUNTA(医師!B70)&gt;=1,医師!B70,"")</f>
        <v/>
      </c>
      <c r="C69" s="662" t="str">
        <f>IF(COUNTA(医師!C70)&gt;=1,医師!C70,"")</f>
        <v/>
      </c>
      <c r="D69" s="667" t="str">
        <f>IF(COUNTA(医師!D70)&gt;=1,医師!D70,"")</f>
        <v/>
      </c>
      <c r="E69" s="672">
        <f>SUM(医師!F70:L70)</f>
        <v>0</v>
      </c>
      <c r="F69" s="674">
        <f>SUM(医師!M70:S70)</f>
        <v>0</v>
      </c>
      <c r="G69" s="679">
        <f t="shared" ref="G69:G118" si="1">E69+F69/2</f>
        <v>0</v>
      </c>
      <c r="H69" s="683" t="str">
        <f>IF(G69&lt;基本!$B$9,"非常勤","常勤")</f>
        <v>非常勤</v>
      </c>
      <c r="I69" s="689">
        <f>IF(H69="非常勤",G69/基本!$B$9,1)</f>
        <v>0</v>
      </c>
      <c r="J69" s="695" t="e">
        <f>IF(DAYS360(L69,メイン!$N$3)&lt;500,"新"," ")</f>
        <v>#VALUE!</v>
      </c>
      <c r="K69" s="659"/>
      <c r="L69" s="700" t="str">
        <f>IF(COUNTA(医師!E70)&gt;=1,医師!E70,"")</f>
        <v/>
      </c>
    </row>
    <row r="70" spans="1:12" ht="13.5" customHeight="1">
      <c r="A70" s="655" t="str">
        <f>IF(COUNTA(医師!A71)&gt;=1,医師!A71,"")</f>
        <v/>
      </c>
      <c r="B70" s="659" t="str">
        <f>IF(COUNTA(医師!B71)&gt;=1,医師!B71,"")</f>
        <v/>
      </c>
      <c r="C70" s="662" t="str">
        <f>IF(COUNTA(医師!C71)&gt;=1,医師!C71,"")</f>
        <v/>
      </c>
      <c r="D70" s="667" t="str">
        <f>IF(COUNTA(医師!D71)&gt;=1,医師!D71,"")</f>
        <v/>
      </c>
      <c r="E70" s="672">
        <f>SUM(医師!F71:L71)</f>
        <v>0</v>
      </c>
      <c r="F70" s="674">
        <f>SUM(医師!M71:S71)</f>
        <v>0</v>
      </c>
      <c r="G70" s="679">
        <f t="shared" si="1"/>
        <v>0</v>
      </c>
      <c r="H70" s="683" t="str">
        <f>IF(G70&lt;基本!$B$9,"非常勤","常勤")</f>
        <v>非常勤</v>
      </c>
      <c r="I70" s="689">
        <f>IF(H70="非常勤",G70/基本!$B$9,1)</f>
        <v>0</v>
      </c>
      <c r="J70" s="695" t="e">
        <f>IF(DAYS360(L70,メイン!$N$3)&lt;500,"新"," ")</f>
        <v>#VALUE!</v>
      </c>
      <c r="K70" s="659"/>
      <c r="L70" s="700" t="str">
        <f>IF(COUNTA(医師!E71)&gt;=1,医師!E71,"")</f>
        <v/>
      </c>
    </row>
    <row r="71" spans="1:12" ht="13.5" customHeight="1">
      <c r="A71" s="655" t="str">
        <f>IF(COUNTA(医師!A72)&gt;=1,医師!A72,"")</f>
        <v/>
      </c>
      <c r="B71" s="659" t="str">
        <f>IF(COUNTA(医師!B72)&gt;=1,医師!B72,"")</f>
        <v/>
      </c>
      <c r="C71" s="662" t="str">
        <f>IF(COUNTA(医師!C72)&gt;=1,医師!C72,"")</f>
        <v/>
      </c>
      <c r="D71" s="667" t="str">
        <f>IF(COUNTA(医師!D72)&gt;=1,医師!D72,"")</f>
        <v/>
      </c>
      <c r="E71" s="672">
        <f>SUM(医師!F72:L72)</f>
        <v>0</v>
      </c>
      <c r="F71" s="674">
        <f>SUM(医師!M72:S72)</f>
        <v>0</v>
      </c>
      <c r="G71" s="679">
        <f t="shared" si="1"/>
        <v>0</v>
      </c>
      <c r="H71" s="683" t="str">
        <f>IF(G71&lt;基本!$B$9,"非常勤","常勤")</f>
        <v>非常勤</v>
      </c>
      <c r="I71" s="689">
        <f>IF(H71="非常勤",G71/基本!$B$9,1)</f>
        <v>0</v>
      </c>
      <c r="J71" s="695" t="e">
        <f>IF(DAYS360(L71,メイン!$N$3)&lt;500,"新"," ")</f>
        <v>#VALUE!</v>
      </c>
      <c r="K71" s="659"/>
      <c r="L71" s="700" t="str">
        <f>IF(COUNTA(医師!E72)&gt;=1,医師!E72,"")</f>
        <v/>
      </c>
    </row>
    <row r="72" spans="1:12" ht="13.5" customHeight="1">
      <c r="A72" s="655" t="str">
        <f>IF(COUNTA(医師!A73)&gt;=1,医師!A73,"")</f>
        <v/>
      </c>
      <c r="B72" s="659" t="str">
        <f>IF(COUNTA(医師!B73)&gt;=1,医師!B73,"")</f>
        <v/>
      </c>
      <c r="C72" s="662" t="str">
        <f>IF(COUNTA(医師!C73)&gt;=1,医師!C73,"")</f>
        <v/>
      </c>
      <c r="D72" s="667" t="str">
        <f>IF(COUNTA(医師!D73)&gt;=1,医師!D73,"")</f>
        <v/>
      </c>
      <c r="E72" s="672">
        <f>SUM(医師!F73:L73)</f>
        <v>0</v>
      </c>
      <c r="F72" s="674">
        <f>SUM(医師!M73:S73)</f>
        <v>0</v>
      </c>
      <c r="G72" s="679">
        <f t="shared" si="1"/>
        <v>0</v>
      </c>
      <c r="H72" s="683" t="str">
        <f>IF(G72&lt;基本!$B$9,"非常勤","常勤")</f>
        <v>非常勤</v>
      </c>
      <c r="I72" s="689">
        <f>IF(H72="非常勤",G72/基本!$B$9,1)</f>
        <v>0</v>
      </c>
      <c r="J72" s="695" t="e">
        <f>IF(DAYS360(L72,メイン!$N$3)&lt;500,"新"," ")</f>
        <v>#VALUE!</v>
      </c>
      <c r="K72" s="659"/>
      <c r="L72" s="700" t="str">
        <f>IF(COUNTA(医師!E73)&gt;=1,医師!E73,"")</f>
        <v/>
      </c>
    </row>
    <row r="73" spans="1:12" ht="13.5" customHeight="1">
      <c r="A73" s="655" t="str">
        <f>IF(COUNTA(医師!A74)&gt;=1,医師!A74,"")</f>
        <v/>
      </c>
      <c r="B73" s="659" t="str">
        <f>IF(COUNTA(医師!B74)&gt;=1,医師!B74,"")</f>
        <v/>
      </c>
      <c r="C73" s="662" t="str">
        <f>IF(COUNTA(医師!C74)&gt;=1,医師!C74,"")</f>
        <v/>
      </c>
      <c r="D73" s="667" t="str">
        <f>IF(COUNTA(医師!D74)&gt;=1,医師!D74,"")</f>
        <v/>
      </c>
      <c r="E73" s="672">
        <f>SUM(医師!F74:L74)</f>
        <v>0</v>
      </c>
      <c r="F73" s="674">
        <f>SUM(医師!M74:S74)</f>
        <v>0</v>
      </c>
      <c r="G73" s="679">
        <f t="shared" si="1"/>
        <v>0</v>
      </c>
      <c r="H73" s="683" t="str">
        <f>IF(G73&lt;基本!$B$9,"非常勤","常勤")</f>
        <v>非常勤</v>
      </c>
      <c r="I73" s="689">
        <f>IF(H73="非常勤",G73/基本!$B$9,1)</f>
        <v>0</v>
      </c>
      <c r="J73" s="695" t="e">
        <f>IF(DAYS360(L73,メイン!$N$3)&lt;500,"新"," ")</f>
        <v>#VALUE!</v>
      </c>
      <c r="K73" s="659"/>
      <c r="L73" s="700" t="str">
        <f>IF(COUNTA(医師!E74)&gt;=1,医師!E74,"")</f>
        <v/>
      </c>
    </row>
    <row r="74" spans="1:12" ht="13.5" customHeight="1">
      <c r="A74" s="655" t="str">
        <f>IF(COUNTA(医師!A75)&gt;=1,医師!A75,"")</f>
        <v/>
      </c>
      <c r="B74" s="659" t="str">
        <f>IF(COUNTA(医師!B75)&gt;=1,医師!B75,"")</f>
        <v/>
      </c>
      <c r="C74" s="662" t="str">
        <f>IF(COUNTA(医師!C75)&gt;=1,医師!C75,"")</f>
        <v/>
      </c>
      <c r="D74" s="667" t="str">
        <f>IF(COUNTA(医師!D75)&gt;=1,医師!D75,"")</f>
        <v/>
      </c>
      <c r="E74" s="672">
        <f>SUM(医師!F75:L75)</f>
        <v>0</v>
      </c>
      <c r="F74" s="674">
        <f>SUM(医師!M75:S75)</f>
        <v>0</v>
      </c>
      <c r="G74" s="679">
        <f t="shared" si="1"/>
        <v>0</v>
      </c>
      <c r="H74" s="683" t="str">
        <f>IF(G74&lt;基本!$B$9,"非常勤","常勤")</f>
        <v>非常勤</v>
      </c>
      <c r="I74" s="689">
        <f>IF(H74="非常勤",G74/基本!$B$9,1)</f>
        <v>0</v>
      </c>
      <c r="J74" s="695" t="e">
        <f>IF(DAYS360(L74,メイン!$N$3)&lt;500,"新"," ")</f>
        <v>#VALUE!</v>
      </c>
      <c r="K74" s="659"/>
      <c r="L74" s="700" t="str">
        <f>IF(COUNTA(医師!E75)&gt;=1,医師!E75,"")</f>
        <v/>
      </c>
    </row>
    <row r="75" spans="1:12" ht="13.5" customHeight="1">
      <c r="A75" s="655" t="str">
        <f>IF(COUNTA(医師!A76)&gt;=1,医師!A76,"")</f>
        <v/>
      </c>
      <c r="B75" s="659" t="str">
        <f>IF(COUNTA(医師!B76)&gt;=1,医師!B76,"")</f>
        <v/>
      </c>
      <c r="C75" s="662" t="str">
        <f>IF(COUNTA(医師!C76)&gt;=1,医師!C76,"")</f>
        <v/>
      </c>
      <c r="D75" s="667" t="str">
        <f>IF(COUNTA(医師!D76)&gt;=1,医師!D76,"")</f>
        <v/>
      </c>
      <c r="E75" s="672">
        <f>SUM(医師!F76:L76)</f>
        <v>0</v>
      </c>
      <c r="F75" s="674">
        <f>SUM(医師!M76:S76)</f>
        <v>0</v>
      </c>
      <c r="G75" s="679">
        <f t="shared" si="1"/>
        <v>0</v>
      </c>
      <c r="H75" s="683" t="str">
        <f>IF(G75&lt;基本!$B$9,"非常勤","常勤")</f>
        <v>非常勤</v>
      </c>
      <c r="I75" s="689">
        <f>IF(H75="非常勤",G75/基本!$B$9,1)</f>
        <v>0</v>
      </c>
      <c r="J75" s="695" t="e">
        <f>IF(DAYS360(L75,メイン!$N$3)&lt;500,"新"," ")</f>
        <v>#VALUE!</v>
      </c>
      <c r="K75" s="659"/>
      <c r="L75" s="700" t="str">
        <f>IF(COUNTA(医師!E76)&gt;=1,医師!E76,"")</f>
        <v/>
      </c>
    </row>
    <row r="76" spans="1:12" ht="13.5" customHeight="1">
      <c r="A76" s="655" t="str">
        <f>IF(COUNTA(医師!A77)&gt;=1,医師!A77,"")</f>
        <v/>
      </c>
      <c r="B76" s="659" t="str">
        <f>IF(COUNTA(医師!B77)&gt;=1,医師!B77,"")</f>
        <v/>
      </c>
      <c r="C76" s="662" t="str">
        <f>IF(COUNTA(医師!C77)&gt;=1,医師!C77,"")</f>
        <v/>
      </c>
      <c r="D76" s="667" t="str">
        <f>IF(COUNTA(医師!D77)&gt;=1,医師!D77,"")</f>
        <v/>
      </c>
      <c r="E76" s="672">
        <f>SUM(医師!F77:L77)</f>
        <v>0</v>
      </c>
      <c r="F76" s="674">
        <f>SUM(医師!M77:S77)</f>
        <v>0</v>
      </c>
      <c r="G76" s="679">
        <f t="shared" si="1"/>
        <v>0</v>
      </c>
      <c r="H76" s="683" t="str">
        <f>IF(G76&lt;基本!$B$9,"非常勤","常勤")</f>
        <v>非常勤</v>
      </c>
      <c r="I76" s="689">
        <f>IF(H76="非常勤",G76/基本!$B$9,1)</f>
        <v>0</v>
      </c>
      <c r="J76" s="695" t="e">
        <f>IF(DAYS360(L76,メイン!$N$3)&lt;500,"新"," ")</f>
        <v>#VALUE!</v>
      </c>
      <c r="K76" s="659"/>
      <c r="L76" s="700" t="str">
        <f>IF(COUNTA(医師!E77)&gt;=1,医師!E77,"")</f>
        <v/>
      </c>
    </row>
    <row r="77" spans="1:12" ht="13.5" customHeight="1">
      <c r="A77" s="655" t="str">
        <f>IF(COUNTA(医師!A78)&gt;=1,医師!A78,"")</f>
        <v/>
      </c>
      <c r="B77" s="659" t="str">
        <f>IF(COUNTA(医師!B78)&gt;=1,医師!B78,"")</f>
        <v/>
      </c>
      <c r="C77" s="662" t="str">
        <f>IF(COUNTA(医師!C78)&gt;=1,医師!C78,"")</f>
        <v/>
      </c>
      <c r="D77" s="667" t="str">
        <f>IF(COUNTA(医師!D78)&gt;=1,医師!D78,"")</f>
        <v/>
      </c>
      <c r="E77" s="672">
        <f>SUM(医師!F78:L78)</f>
        <v>0</v>
      </c>
      <c r="F77" s="674">
        <f>SUM(医師!M78:S78)</f>
        <v>0</v>
      </c>
      <c r="G77" s="679">
        <f t="shared" si="1"/>
        <v>0</v>
      </c>
      <c r="H77" s="683" t="str">
        <f>IF(G77&lt;基本!$B$9,"非常勤","常勤")</f>
        <v>非常勤</v>
      </c>
      <c r="I77" s="689">
        <f>IF(H77="非常勤",G77/基本!$B$9,1)</f>
        <v>0</v>
      </c>
      <c r="J77" s="695" t="e">
        <f>IF(DAYS360(L77,メイン!$N$3)&lt;500,"新"," ")</f>
        <v>#VALUE!</v>
      </c>
      <c r="K77" s="659"/>
      <c r="L77" s="700" t="str">
        <f>IF(COUNTA(医師!E78)&gt;=1,医師!E78,"")</f>
        <v/>
      </c>
    </row>
    <row r="78" spans="1:12" ht="13.5" customHeight="1">
      <c r="A78" s="655" t="str">
        <f>IF(COUNTA(医師!A79)&gt;=1,医師!A79,"")</f>
        <v/>
      </c>
      <c r="B78" s="659" t="str">
        <f>IF(COUNTA(医師!B79)&gt;=1,医師!B79,"")</f>
        <v/>
      </c>
      <c r="C78" s="662" t="str">
        <f>IF(COUNTA(医師!C79)&gt;=1,医師!C79,"")</f>
        <v/>
      </c>
      <c r="D78" s="667" t="str">
        <f>IF(COUNTA(医師!D79)&gt;=1,医師!D79,"")</f>
        <v/>
      </c>
      <c r="E78" s="672">
        <f>SUM(医師!F79:L79)</f>
        <v>0</v>
      </c>
      <c r="F78" s="674">
        <f>SUM(医師!M79:S79)</f>
        <v>0</v>
      </c>
      <c r="G78" s="679">
        <f t="shared" si="1"/>
        <v>0</v>
      </c>
      <c r="H78" s="683" t="str">
        <f>IF(G78&lt;基本!$B$9,"非常勤","常勤")</f>
        <v>非常勤</v>
      </c>
      <c r="I78" s="689">
        <f>IF(H78="非常勤",G78/基本!$B$9,1)</f>
        <v>0</v>
      </c>
      <c r="J78" s="695" t="e">
        <f>IF(DAYS360(L78,メイン!$N$3)&lt;500,"新"," ")</f>
        <v>#VALUE!</v>
      </c>
      <c r="K78" s="659"/>
      <c r="L78" s="700" t="str">
        <f>IF(COUNTA(医師!E79)&gt;=1,医師!E79,"")</f>
        <v/>
      </c>
    </row>
    <row r="79" spans="1:12" ht="13.5" customHeight="1">
      <c r="A79" s="655" t="str">
        <f>IF(COUNTA(医師!A80)&gt;=1,医師!A80,"")</f>
        <v/>
      </c>
      <c r="B79" s="659" t="str">
        <f>IF(COUNTA(医師!B80)&gt;=1,医師!B80,"")</f>
        <v/>
      </c>
      <c r="C79" s="662" t="str">
        <f>IF(COUNTA(医師!C80)&gt;=1,医師!C80,"")</f>
        <v/>
      </c>
      <c r="D79" s="667" t="str">
        <f>IF(COUNTA(医師!D80)&gt;=1,医師!D80,"")</f>
        <v/>
      </c>
      <c r="E79" s="672">
        <f>SUM(医師!F80:L80)</f>
        <v>0</v>
      </c>
      <c r="F79" s="674">
        <f>SUM(医師!M80:S80)</f>
        <v>0</v>
      </c>
      <c r="G79" s="679">
        <f t="shared" si="1"/>
        <v>0</v>
      </c>
      <c r="H79" s="683" t="str">
        <f>IF(G79&lt;基本!$B$9,"非常勤","常勤")</f>
        <v>非常勤</v>
      </c>
      <c r="I79" s="689">
        <f>IF(H79="非常勤",G79/基本!$B$9,1)</f>
        <v>0</v>
      </c>
      <c r="J79" s="694" t="e">
        <f>IF(DAYS360(L79,メイン!$N$3)&lt;500,"新"," ")</f>
        <v>#VALUE!</v>
      </c>
      <c r="K79" s="659"/>
      <c r="L79" s="700" t="str">
        <f>IF(COUNTA(医師!E80)&gt;=1,医師!E80,"")</f>
        <v/>
      </c>
    </row>
    <row r="80" spans="1:12" ht="13.5" customHeight="1">
      <c r="A80" s="655" t="str">
        <f>IF(COUNTA(医師!A81)&gt;=1,医師!A81,"")</f>
        <v/>
      </c>
      <c r="B80" s="659" t="str">
        <f>IF(COUNTA(医師!B81)&gt;=1,医師!B81,"")</f>
        <v/>
      </c>
      <c r="C80" s="662" t="str">
        <f>IF(COUNTA(医師!C81)&gt;=1,医師!C81,"")</f>
        <v/>
      </c>
      <c r="D80" s="667" t="str">
        <f>IF(COUNTA(医師!D81)&gt;=1,医師!D81,"")</f>
        <v/>
      </c>
      <c r="E80" s="672">
        <f>SUM(医師!F81:L81)</f>
        <v>0</v>
      </c>
      <c r="F80" s="674">
        <f>SUM(医師!M81:S81)</f>
        <v>0</v>
      </c>
      <c r="G80" s="679">
        <f t="shared" si="1"/>
        <v>0</v>
      </c>
      <c r="H80" s="683" t="str">
        <f>IF(G80&lt;基本!$B$9,"非常勤","常勤")</f>
        <v>非常勤</v>
      </c>
      <c r="I80" s="689">
        <f>IF(H80="非常勤",G80/基本!$B$9,1)</f>
        <v>0</v>
      </c>
      <c r="J80" s="695" t="e">
        <f>IF(DAYS360(L80,メイン!$N$3)&lt;500,"新"," ")</f>
        <v>#VALUE!</v>
      </c>
      <c r="K80" s="659"/>
      <c r="L80" s="700" t="str">
        <f>IF(COUNTA(医師!E81)&gt;=1,医師!E81,"")</f>
        <v/>
      </c>
    </row>
    <row r="81" spans="1:12" ht="13.5" customHeight="1">
      <c r="A81" s="655" t="str">
        <f>IF(COUNTA(医師!A82)&gt;=1,医師!A82,"")</f>
        <v/>
      </c>
      <c r="B81" s="659" t="str">
        <f>IF(COUNTA(医師!B82)&gt;=1,医師!B82,"")</f>
        <v/>
      </c>
      <c r="C81" s="662" t="str">
        <f>IF(COUNTA(医師!C82)&gt;=1,医師!C82,"")</f>
        <v/>
      </c>
      <c r="D81" s="667" t="str">
        <f>IF(COUNTA(医師!D82)&gt;=1,医師!D82,"")</f>
        <v/>
      </c>
      <c r="E81" s="672">
        <f>SUM(医師!F82:L82)</f>
        <v>0</v>
      </c>
      <c r="F81" s="674">
        <f>SUM(医師!M82:S82)</f>
        <v>0</v>
      </c>
      <c r="G81" s="679">
        <f t="shared" si="1"/>
        <v>0</v>
      </c>
      <c r="H81" s="683" t="str">
        <f>IF(G81&lt;基本!$B$9,"非常勤","常勤")</f>
        <v>非常勤</v>
      </c>
      <c r="I81" s="689">
        <f>IF(H81="非常勤",G81/基本!$B$9,1)</f>
        <v>0</v>
      </c>
      <c r="J81" s="694" t="e">
        <f>IF(DAYS360(L81,メイン!$N$3)&lt;500,"新"," ")</f>
        <v>#VALUE!</v>
      </c>
      <c r="K81" s="659"/>
      <c r="L81" s="700" t="str">
        <f>IF(COUNTA(医師!E82)&gt;=1,医師!E82,"")</f>
        <v/>
      </c>
    </row>
    <row r="82" spans="1:12" ht="13.5" customHeight="1">
      <c r="A82" s="655" t="str">
        <f>IF(COUNTA(医師!A83)&gt;=1,医師!A83,"")</f>
        <v/>
      </c>
      <c r="B82" s="659" t="str">
        <f>IF(COUNTA(医師!B83)&gt;=1,医師!B83,"")</f>
        <v/>
      </c>
      <c r="C82" s="662" t="str">
        <f>IF(COUNTA(医師!C83)&gt;=1,医師!C83,"")</f>
        <v/>
      </c>
      <c r="D82" s="667" t="str">
        <f>IF(COUNTA(医師!D83)&gt;=1,医師!D83,"")</f>
        <v/>
      </c>
      <c r="E82" s="672">
        <f>SUM(医師!F83:L83)</f>
        <v>0</v>
      </c>
      <c r="F82" s="674">
        <f>SUM(医師!M83:S83)</f>
        <v>0</v>
      </c>
      <c r="G82" s="679">
        <f t="shared" si="1"/>
        <v>0</v>
      </c>
      <c r="H82" s="683" t="str">
        <f>IF(G82&lt;基本!$B$9,"非常勤","常勤")</f>
        <v>非常勤</v>
      </c>
      <c r="I82" s="689">
        <f>IF(H82="非常勤",G82/基本!$B$9,1)</f>
        <v>0</v>
      </c>
      <c r="J82" s="695" t="e">
        <f>IF(DAYS360(L82,メイン!$N$3)&lt;500,"新"," ")</f>
        <v>#VALUE!</v>
      </c>
      <c r="K82" s="659"/>
      <c r="L82" s="700" t="str">
        <f>IF(COUNTA(医師!E83)&gt;=1,医師!E83,"")</f>
        <v/>
      </c>
    </row>
    <row r="83" spans="1:12" ht="13.5" customHeight="1">
      <c r="A83" s="655" t="str">
        <f>IF(COUNTA(医師!A84)&gt;=1,医師!A84,"")</f>
        <v/>
      </c>
      <c r="B83" s="659" t="str">
        <f>IF(COUNTA(医師!B84)&gt;=1,医師!B84,"")</f>
        <v/>
      </c>
      <c r="C83" s="662" t="str">
        <f>IF(COUNTA(医師!C84)&gt;=1,医師!C84,"")</f>
        <v/>
      </c>
      <c r="D83" s="667" t="str">
        <f>IF(COUNTA(医師!D84)&gt;=1,医師!D84,"")</f>
        <v/>
      </c>
      <c r="E83" s="672">
        <f>SUM(医師!F84:L84)</f>
        <v>0</v>
      </c>
      <c r="F83" s="674">
        <f>SUM(医師!M84:S84)</f>
        <v>0</v>
      </c>
      <c r="G83" s="679">
        <f t="shared" si="1"/>
        <v>0</v>
      </c>
      <c r="H83" s="683" t="str">
        <f>IF(G83&lt;基本!$B$9,"非常勤","常勤")</f>
        <v>非常勤</v>
      </c>
      <c r="I83" s="689">
        <f>IF(H83="非常勤",G83/基本!$B$9,1)</f>
        <v>0</v>
      </c>
      <c r="J83" s="694" t="e">
        <f>IF(DAYS360(L83,メイン!$N$3)&lt;500,"新"," ")</f>
        <v>#VALUE!</v>
      </c>
      <c r="K83" s="659"/>
      <c r="L83" s="700" t="str">
        <f>IF(COUNTA(医師!E84)&gt;=1,医師!E84,"")</f>
        <v/>
      </c>
    </row>
    <row r="84" spans="1:12" ht="13.5" customHeight="1">
      <c r="A84" s="655" t="str">
        <f>IF(COUNTA(医師!A85)&gt;=1,医師!A85,"")</f>
        <v/>
      </c>
      <c r="B84" s="659" t="str">
        <f>IF(COUNTA(医師!B85)&gt;=1,医師!B85,"")</f>
        <v/>
      </c>
      <c r="C84" s="662" t="str">
        <f>IF(COUNTA(医師!C85)&gt;=1,医師!C85,"")</f>
        <v/>
      </c>
      <c r="D84" s="667" t="str">
        <f>IF(COUNTA(医師!D85)&gt;=1,医師!D85,"")</f>
        <v/>
      </c>
      <c r="E84" s="672">
        <f>SUM(医師!F85:L85)</f>
        <v>0</v>
      </c>
      <c r="F84" s="674">
        <f>SUM(医師!M85:S85)</f>
        <v>0</v>
      </c>
      <c r="G84" s="679">
        <f t="shared" si="1"/>
        <v>0</v>
      </c>
      <c r="H84" s="683" t="str">
        <f>IF(G84&lt;基本!$B$9,"非常勤","常勤")</f>
        <v>非常勤</v>
      </c>
      <c r="I84" s="689">
        <f>IF(H84="非常勤",G84/基本!$B$9,1)</f>
        <v>0</v>
      </c>
      <c r="J84" s="695" t="e">
        <f>IF(DAYS360(L84,メイン!$N$3)&lt;500,"新"," ")</f>
        <v>#VALUE!</v>
      </c>
      <c r="K84" s="659"/>
      <c r="L84" s="700" t="str">
        <f>IF(COUNTA(医師!E85)&gt;=1,医師!E85,"")</f>
        <v/>
      </c>
    </row>
    <row r="85" spans="1:12" ht="13.5" customHeight="1">
      <c r="A85" s="655" t="str">
        <f>IF(COUNTA(医師!A86)&gt;=1,医師!A86,"")</f>
        <v/>
      </c>
      <c r="B85" s="659" t="str">
        <f>IF(COUNTA(医師!B86)&gt;=1,医師!B86,"")</f>
        <v/>
      </c>
      <c r="C85" s="662" t="str">
        <f>IF(COUNTA(医師!C86)&gt;=1,医師!C86,"")</f>
        <v/>
      </c>
      <c r="D85" s="667" t="str">
        <f>IF(COUNTA(医師!D86)&gt;=1,医師!D86,"")</f>
        <v/>
      </c>
      <c r="E85" s="672">
        <f>SUM(医師!F86:L86)</f>
        <v>0</v>
      </c>
      <c r="F85" s="674">
        <f>SUM(医師!M86:S86)</f>
        <v>0</v>
      </c>
      <c r="G85" s="679">
        <f t="shared" si="1"/>
        <v>0</v>
      </c>
      <c r="H85" s="683" t="str">
        <f>IF(G85&lt;基本!$B$9,"非常勤","常勤")</f>
        <v>非常勤</v>
      </c>
      <c r="I85" s="689">
        <f>IF(H85="非常勤",G85/基本!$B$9,1)</f>
        <v>0</v>
      </c>
      <c r="J85" s="694" t="e">
        <f>IF(DAYS360(L85,メイン!$N$3)&lt;500,"新"," ")</f>
        <v>#VALUE!</v>
      </c>
      <c r="K85" s="659"/>
      <c r="L85" s="700" t="str">
        <f>IF(COUNTA(医師!E86)&gt;=1,医師!E86,"")</f>
        <v/>
      </c>
    </row>
    <row r="86" spans="1:12" ht="13.5" customHeight="1">
      <c r="A86" s="655" t="str">
        <f>IF(COUNTA(医師!A87)&gt;=1,医師!A87,"")</f>
        <v/>
      </c>
      <c r="B86" s="659" t="str">
        <f>IF(COUNTA(医師!B87)&gt;=1,医師!B87,"")</f>
        <v/>
      </c>
      <c r="C86" s="662" t="str">
        <f>IF(COUNTA(医師!C87)&gt;=1,医師!C87,"")</f>
        <v/>
      </c>
      <c r="D86" s="667" t="str">
        <f>IF(COUNTA(医師!D87)&gt;=1,医師!D87,"")</f>
        <v/>
      </c>
      <c r="E86" s="672">
        <f>SUM(医師!F87:L87)</f>
        <v>0</v>
      </c>
      <c r="F86" s="674">
        <f>SUM(医師!M87:S87)</f>
        <v>0</v>
      </c>
      <c r="G86" s="679">
        <f t="shared" si="1"/>
        <v>0</v>
      </c>
      <c r="H86" s="683" t="str">
        <f>IF(G86&lt;基本!$B$9,"非常勤","常勤")</f>
        <v>非常勤</v>
      </c>
      <c r="I86" s="689">
        <f>IF(H86="非常勤",G86/基本!$B$9,1)</f>
        <v>0</v>
      </c>
      <c r="J86" s="695" t="e">
        <f>IF(DAYS360(L86,メイン!$N$3)&lt;500,"新"," ")</f>
        <v>#VALUE!</v>
      </c>
      <c r="K86" s="659"/>
      <c r="L86" s="700" t="str">
        <f>IF(COUNTA(医師!E87)&gt;=1,医師!E87,"")</f>
        <v/>
      </c>
    </row>
    <row r="87" spans="1:12" ht="13.5" customHeight="1">
      <c r="A87" s="655" t="str">
        <f>IF(COUNTA(医師!A88)&gt;=1,医師!A88,"")</f>
        <v/>
      </c>
      <c r="B87" s="659" t="str">
        <f>IF(COUNTA(医師!B88)&gt;=1,医師!B88,"")</f>
        <v/>
      </c>
      <c r="C87" s="662" t="str">
        <f>IF(COUNTA(医師!C88)&gt;=1,医師!C88,"")</f>
        <v/>
      </c>
      <c r="D87" s="667" t="str">
        <f>IF(COUNTA(医師!D88)&gt;=1,医師!D88,"")</f>
        <v/>
      </c>
      <c r="E87" s="672">
        <f>SUM(医師!F88:L88)</f>
        <v>0</v>
      </c>
      <c r="F87" s="674">
        <f>SUM(医師!M88:S88)</f>
        <v>0</v>
      </c>
      <c r="G87" s="679">
        <f t="shared" si="1"/>
        <v>0</v>
      </c>
      <c r="H87" s="683" t="str">
        <f>IF(G87&lt;基本!$B$9,"非常勤","常勤")</f>
        <v>非常勤</v>
      </c>
      <c r="I87" s="689">
        <f>IF(H87="非常勤",G87/基本!$B$9,1)</f>
        <v>0</v>
      </c>
      <c r="J87" s="694" t="e">
        <f>IF(DAYS360(L87,メイン!$N$3)&lt;500,"新"," ")</f>
        <v>#VALUE!</v>
      </c>
      <c r="K87" s="659"/>
      <c r="L87" s="700" t="str">
        <f>IF(COUNTA(医師!E88)&gt;=1,医師!E88,"")</f>
        <v/>
      </c>
    </row>
    <row r="88" spans="1:12" ht="13.5" customHeight="1">
      <c r="A88" s="655" t="str">
        <f>IF(COUNTA(医師!A89)&gt;=1,医師!A89,"")</f>
        <v/>
      </c>
      <c r="B88" s="659" t="str">
        <f>IF(COUNTA(医師!B89)&gt;=1,医師!B89,"")</f>
        <v/>
      </c>
      <c r="C88" s="662" t="str">
        <f>IF(COUNTA(医師!C89)&gt;=1,医師!C89,"")</f>
        <v/>
      </c>
      <c r="D88" s="667" t="str">
        <f>IF(COUNTA(医師!D89)&gt;=1,医師!D89,"")</f>
        <v/>
      </c>
      <c r="E88" s="672">
        <f>SUM(医師!F89:L89)</f>
        <v>0</v>
      </c>
      <c r="F88" s="674">
        <f>SUM(医師!M89:S89)</f>
        <v>0</v>
      </c>
      <c r="G88" s="679">
        <f t="shared" si="1"/>
        <v>0</v>
      </c>
      <c r="H88" s="683" t="str">
        <f>IF(G88&lt;基本!$B$9,"非常勤","常勤")</f>
        <v>非常勤</v>
      </c>
      <c r="I88" s="689">
        <f>IF(H88="非常勤",G88/基本!$B$9,1)</f>
        <v>0</v>
      </c>
      <c r="J88" s="695" t="e">
        <f>IF(DAYS360(L88,メイン!$N$3)&lt;500,"新"," ")</f>
        <v>#VALUE!</v>
      </c>
      <c r="K88" s="659"/>
      <c r="L88" s="700" t="str">
        <f>IF(COUNTA(医師!E89)&gt;=1,医師!E89,"")</f>
        <v/>
      </c>
    </row>
    <row r="89" spans="1:12" ht="13.5" customHeight="1">
      <c r="A89" s="655" t="str">
        <f>IF(COUNTA(医師!A90)&gt;=1,医師!A90,"")</f>
        <v/>
      </c>
      <c r="B89" s="659" t="str">
        <f>IF(COUNTA(医師!B90)&gt;=1,医師!B90,"")</f>
        <v/>
      </c>
      <c r="C89" s="662" t="str">
        <f>IF(COUNTA(医師!C90)&gt;=1,医師!C90,"")</f>
        <v/>
      </c>
      <c r="D89" s="667" t="str">
        <f>IF(COUNTA(医師!D90)&gt;=1,医師!D90,"")</f>
        <v/>
      </c>
      <c r="E89" s="672">
        <f>SUM(医師!F90:L90)</f>
        <v>0</v>
      </c>
      <c r="F89" s="674">
        <f>SUM(医師!M90:S90)</f>
        <v>0</v>
      </c>
      <c r="G89" s="679">
        <f t="shared" si="1"/>
        <v>0</v>
      </c>
      <c r="H89" s="683" t="str">
        <f>IF(G89&lt;基本!$B$9,"非常勤","常勤")</f>
        <v>非常勤</v>
      </c>
      <c r="I89" s="689">
        <f>IF(H89="非常勤",G89/基本!$B$9,1)</f>
        <v>0</v>
      </c>
      <c r="J89" s="694" t="e">
        <f>IF(DAYS360(L89,メイン!$N$3)&lt;500,"新"," ")</f>
        <v>#VALUE!</v>
      </c>
      <c r="K89" s="659"/>
      <c r="L89" s="700" t="str">
        <f>IF(COUNTA(医師!E90)&gt;=1,医師!E90,"")</f>
        <v/>
      </c>
    </row>
    <row r="90" spans="1:12" ht="13.5" customHeight="1">
      <c r="A90" s="655" t="str">
        <f>IF(COUNTA(医師!A91)&gt;=1,医師!A91,"")</f>
        <v/>
      </c>
      <c r="B90" s="659" t="str">
        <f>IF(COUNTA(医師!B91)&gt;=1,医師!B91,"")</f>
        <v/>
      </c>
      <c r="C90" s="662" t="str">
        <f>IF(COUNTA(医師!C91)&gt;=1,医師!C91,"")</f>
        <v/>
      </c>
      <c r="D90" s="667" t="str">
        <f>IF(COUNTA(医師!D91)&gt;=1,医師!D91,"")</f>
        <v/>
      </c>
      <c r="E90" s="672">
        <f>SUM(医師!F91:L91)</f>
        <v>0</v>
      </c>
      <c r="F90" s="674">
        <f>SUM(医師!M91:S91)</f>
        <v>0</v>
      </c>
      <c r="G90" s="679">
        <f t="shared" si="1"/>
        <v>0</v>
      </c>
      <c r="H90" s="683" t="str">
        <f>IF(G90&lt;基本!$B$9,"非常勤","常勤")</f>
        <v>非常勤</v>
      </c>
      <c r="I90" s="689">
        <f>IF(H90="非常勤",G90/基本!$B$9,1)</f>
        <v>0</v>
      </c>
      <c r="J90" s="695" t="e">
        <f>IF(DAYS360(L90,メイン!$N$3)&lt;500,"新"," ")</f>
        <v>#VALUE!</v>
      </c>
      <c r="K90" s="659"/>
      <c r="L90" s="700" t="str">
        <f>IF(COUNTA(医師!E91)&gt;=1,医師!E91,"")</f>
        <v/>
      </c>
    </row>
    <row r="91" spans="1:12" ht="13.5" customHeight="1">
      <c r="A91" s="655" t="str">
        <f>IF(COUNTA(医師!A92)&gt;=1,医師!A92,"")</f>
        <v/>
      </c>
      <c r="B91" s="659" t="str">
        <f>IF(COUNTA(医師!B92)&gt;=1,医師!B92,"")</f>
        <v/>
      </c>
      <c r="C91" s="662" t="str">
        <f>IF(COUNTA(医師!C92)&gt;=1,医師!C92,"")</f>
        <v/>
      </c>
      <c r="D91" s="667" t="str">
        <f>IF(COUNTA(医師!D92)&gt;=1,医師!D92,"")</f>
        <v/>
      </c>
      <c r="E91" s="672">
        <f>SUM(医師!F92:L92)</f>
        <v>0</v>
      </c>
      <c r="F91" s="674">
        <f>SUM(医師!M92:S92)</f>
        <v>0</v>
      </c>
      <c r="G91" s="679">
        <f t="shared" si="1"/>
        <v>0</v>
      </c>
      <c r="H91" s="683" t="str">
        <f>IF(G91&lt;基本!$B$9,"非常勤","常勤")</f>
        <v>非常勤</v>
      </c>
      <c r="I91" s="689">
        <f>IF(H91="非常勤",G91/基本!$B$9,1)</f>
        <v>0</v>
      </c>
      <c r="J91" s="694" t="e">
        <f>IF(DAYS360(L91,メイン!$N$3)&lt;500,"新"," ")</f>
        <v>#VALUE!</v>
      </c>
      <c r="K91" s="659"/>
      <c r="L91" s="700" t="str">
        <f>IF(COUNTA(医師!E92)&gt;=1,医師!E92,"")</f>
        <v/>
      </c>
    </row>
    <row r="92" spans="1:12" ht="13.5" customHeight="1">
      <c r="A92" s="655" t="str">
        <f>IF(COUNTA(医師!A93)&gt;=1,医師!A93,"")</f>
        <v/>
      </c>
      <c r="B92" s="659" t="str">
        <f>IF(COUNTA(医師!B93)&gt;=1,医師!B93,"")</f>
        <v/>
      </c>
      <c r="C92" s="662" t="str">
        <f>IF(COUNTA(医師!C93)&gt;=1,医師!C93,"")</f>
        <v/>
      </c>
      <c r="D92" s="667" t="str">
        <f>IF(COUNTA(医師!D93)&gt;=1,医師!D93,"")</f>
        <v/>
      </c>
      <c r="E92" s="672">
        <f>SUM(医師!F93:L93)</f>
        <v>0</v>
      </c>
      <c r="F92" s="674">
        <f>SUM(医師!M93:S93)</f>
        <v>0</v>
      </c>
      <c r="G92" s="679">
        <f t="shared" si="1"/>
        <v>0</v>
      </c>
      <c r="H92" s="683" t="str">
        <f>IF(G92&lt;基本!$B$9,"非常勤","常勤")</f>
        <v>非常勤</v>
      </c>
      <c r="I92" s="689">
        <f>IF(H92="非常勤",G92/基本!$B$9,1)</f>
        <v>0</v>
      </c>
      <c r="J92" s="695" t="e">
        <f>IF(DAYS360(L92,メイン!$N$3)&lt;500,"新"," ")</f>
        <v>#VALUE!</v>
      </c>
      <c r="K92" s="659"/>
      <c r="L92" s="700" t="str">
        <f>IF(COUNTA(医師!E93)&gt;=1,医師!E93,"")</f>
        <v/>
      </c>
    </row>
    <row r="93" spans="1:12" ht="13.5" customHeight="1">
      <c r="A93" s="655" t="str">
        <f>IF(COUNTA(医師!A94)&gt;=1,医師!A94,"")</f>
        <v/>
      </c>
      <c r="B93" s="659" t="str">
        <f>IF(COUNTA(医師!B94)&gt;=1,医師!B94,"")</f>
        <v/>
      </c>
      <c r="C93" s="662" t="str">
        <f>IF(COUNTA(医師!C94)&gt;=1,医師!C94,"")</f>
        <v/>
      </c>
      <c r="D93" s="667" t="str">
        <f>IF(COUNTA(医師!D94)&gt;=1,医師!D94,"")</f>
        <v/>
      </c>
      <c r="E93" s="672">
        <f>SUM(医師!F94:L94)</f>
        <v>0</v>
      </c>
      <c r="F93" s="674">
        <f>SUM(医師!M94:S94)</f>
        <v>0</v>
      </c>
      <c r="G93" s="679">
        <f t="shared" si="1"/>
        <v>0</v>
      </c>
      <c r="H93" s="683" t="str">
        <f>IF(G93&lt;基本!$B$9,"非常勤","常勤")</f>
        <v>非常勤</v>
      </c>
      <c r="I93" s="689">
        <f>IF(H93="非常勤",G93/基本!$B$9,1)</f>
        <v>0</v>
      </c>
      <c r="J93" s="694" t="e">
        <f>IF(DAYS360(L93,メイン!$N$3)&lt;500,"新"," ")</f>
        <v>#VALUE!</v>
      </c>
      <c r="K93" s="659"/>
      <c r="L93" s="700" t="str">
        <f>IF(COUNTA(医師!E94)&gt;=1,医師!E94,"")</f>
        <v/>
      </c>
    </row>
    <row r="94" spans="1:12" ht="13.5" customHeight="1">
      <c r="A94" s="655" t="str">
        <f>IF(COUNTA(医師!A95)&gt;=1,医師!A95,"")</f>
        <v/>
      </c>
      <c r="B94" s="659" t="str">
        <f>IF(COUNTA(医師!B95)&gt;=1,医師!B95,"")</f>
        <v/>
      </c>
      <c r="C94" s="662" t="str">
        <f>IF(COUNTA(医師!C95)&gt;=1,医師!C95,"")</f>
        <v/>
      </c>
      <c r="D94" s="667" t="str">
        <f>IF(COUNTA(医師!D95)&gt;=1,医師!D95,"")</f>
        <v/>
      </c>
      <c r="E94" s="672">
        <f>SUM(医師!F95:L95)</f>
        <v>0</v>
      </c>
      <c r="F94" s="674">
        <f>SUM(医師!M95:S95)</f>
        <v>0</v>
      </c>
      <c r="G94" s="679">
        <f t="shared" si="1"/>
        <v>0</v>
      </c>
      <c r="H94" s="683" t="str">
        <f>IF(G94&lt;基本!$B$9,"非常勤","常勤")</f>
        <v>非常勤</v>
      </c>
      <c r="I94" s="689">
        <f>IF(H94="非常勤",G94/基本!$B$9,1)</f>
        <v>0</v>
      </c>
      <c r="J94" s="695" t="e">
        <f>IF(DAYS360(L94,メイン!$N$3)&lt;500,"新"," ")</f>
        <v>#VALUE!</v>
      </c>
      <c r="K94" s="659"/>
      <c r="L94" s="700" t="str">
        <f>IF(COUNTA(医師!E95)&gt;=1,医師!E95,"")</f>
        <v/>
      </c>
    </row>
    <row r="95" spans="1:12" ht="13.5" customHeight="1">
      <c r="A95" s="655" t="str">
        <f>IF(COUNTA(医師!A96)&gt;=1,医師!A96,"")</f>
        <v/>
      </c>
      <c r="B95" s="659" t="str">
        <f>IF(COUNTA(医師!B96)&gt;=1,医師!B96,"")</f>
        <v/>
      </c>
      <c r="C95" s="662" t="str">
        <f>IF(COUNTA(医師!C96)&gt;=1,医師!C96,"")</f>
        <v/>
      </c>
      <c r="D95" s="667" t="str">
        <f>IF(COUNTA(医師!D96)&gt;=1,医師!D96,"")</f>
        <v/>
      </c>
      <c r="E95" s="672">
        <f>SUM(医師!F96:L96)</f>
        <v>0</v>
      </c>
      <c r="F95" s="674">
        <f>SUM(医師!M96:S96)</f>
        <v>0</v>
      </c>
      <c r="G95" s="679">
        <f t="shared" si="1"/>
        <v>0</v>
      </c>
      <c r="H95" s="683" t="str">
        <f>IF(G95&lt;基本!$B$9,"非常勤","常勤")</f>
        <v>非常勤</v>
      </c>
      <c r="I95" s="689">
        <f>IF(H95="非常勤",G95/基本!$B$9,1)</f>
        <v>0</v>
      </c>
      <c r="J95" s="694" t="e">
        <f>IF(DAYS360(L95,メイン!$N$3)&lt;500,"新"," ")</f>
        <v>#VALUE!</v>
      </c>
      <c r="K95" s="659"/>
      <c r="L95" s="700" t="str">
        <f>IF(COUNTA(医師!E96)&gt;=1,医師!E96,"")</f>
        <v/>
      </c>
    </row>
    <row r="96" spans="1:12" ht="13.5" customHeight="1">
      <c r="A96" s="655" t="str">
        <f>IF(COUNTA(医師!A97)&gt;=1,医師!A97,"")</f>
        <v/>
      </c>
      <c r="B96" s="659" t="str">
        <f>IF(COUNTA(医師!B97)&gt;=1,医師!B97,"")</f>
        <v/>
      </c>
      <c r="C96" s="662" t="str">
        <f>IF(COUNTA(医師!C97)&gt;=1,医師!C97,"")</f>
        <v/>
      </c>
      <c r="D96" s="667" t="str">
        <f>IF(COUNTA(医師!D97)&gt;=1,医師!D97,"")</f>
        <v/>
      </c>
      <c r="E96" s="672">
        <f>SUM(医師!F97:L97)</f>
        <v>0</v>
      </c>
      <c r="F96" s="674">
        <f>SUM(医師!M97:S97)</f>
        <v>0</v>
      </c>
      <c r="G96" s="679">
        <f t="shared" si="1"/>
        <v>0</v>
      </c>
      <c r="H96" s="683" t="str">
        <f>IF(G96&lt;基本!$B$9,"非常勤","常勤")</f>
        <v>非常勤</v>
      </c>
      <c r="I96" s="689">
        <f>IF(H96="非常勤",G96/基本!$B$9,1)</f>
        <v>0</v>
      </c>
      <c r="J96" s="695" t="e">
        <f>IF(DAYS360(L96,メイン!$N$3)&lt;500,"新"," ")</f>
        <v>#VALUE!</v>
      </c>
      <c r="K96" s="659"/>
      <c r="L96" s="700" t="str">
        <f>IF(COUNTA(医師!E97)&gt;=1,医師!E97,"")</f>
        <v/>
      </c>
    </row>
    <row r="97" spans="1:12" ht="13.5" customHeight="1">
      <c r="A97" s="655" t="str">
        <f>IF(COUNTA(医師!A98)&gt;=1,医師!A98,"")</f>
        <v/>
      </c>
      <c r="B97" s="659" t="str">
        <f>IF(COUNTA(医師!B98)&gt;=1,医師!B98,"")</f>
        <v/>
      </c>
      <c r="C97" s="662" t="str">
        <f>IF(COUNTA(医師!C98)&gt;=1,医師!C98,"")</f>
        <v/>
      </c>
      <c r="D97" s="667" t="str">
        <f>IF(COUNTA(医師!D98)&gt;=1,医師!D98,"")</f>
        <v/>
      </c>
      <c r="E97" s="672">
        <f>SUM(医師!F98:L98)</f>
        <v>0</v>
      </c>
      <c r="F97" s="674">
        <f>SUM(医師!M98:S98)</f>
        <v>0</v>
      </c>
      <c r="G97" s="679">
        <f t="shared" si="1"/>
        <v>0</v>
      </c>
      <c r="H97" s="683" t="str">
        <f>IF(G97&lt;基本!$B$9,"非常勤","常勤")</f>
        <v>非常勤</v>
      </c>
      <c r="I97" s="689">
        <f>IF(H97="非常勤",G97/基本!$B$9,1)</f>
        <v>0</v>
      </c>
      <c r="J97" s="694" t="e">
        <f>IF(DAYS360(L97,メイン!$N$3)&lt;500,"新"," ")</f>
        <v>#VALUE!</v>
      </c>
      <c r="K97" s="659"/>
      <c r="L97" s="700" t="str">
        <f>IF(COUNTA(医師!E98)&gt;=1,医師!E98,"")</f>
        <v/>
      </c>
    </row>
    <row r="98" spans="1:12" ht="13.5" customHeight="1">
      <c r="A98" s="655" t="str">
        <f>IF(COUNTA(医師!A99)&gt;=1,医師!A99,"")</f>
        <v/>
      </c>
      <c r="B98" s="659" t="str">
        <f>IF(COUNTA(医師!B99)&gt;=1,医師!B99,"")</f>
        <v/>
      </c>
      <c r="C98" s="662" t="str">
        <f>IF(COUNTA(医師!C99)&gt;=1,医師!C99,"")</f>
        <v/>
      </c>
      <c r="D98" s="667" t="str">
        <f>IF(COUNTA(医師!D99)&gt;=1,医師!D99,"")</f>
        <v/>
      </c>
      <c r="E98" s="672">
        <f>SUM(医師!F99:L99)</f>
        <v>0</v>
      </c>
      <c r="F98" s="674">
        <f>SUM(医師!M99:S99)</f>
        <v>0</v>
      </c>
      <c r="G98" s="679">
        <f t="shared" si="1"/>
        <v>0</v>
      </c>
      <c r="H98" s="683" t="str">
        <f>IF(G98&lt;基本!$B$9,"非常勤","常勤")</f>
        <v>非常勤</v>
      </c>
      <c r="I98" s="689">
        <f>IF(H98="非常勤",G98/基本!$B$9,1)</f>
        <v>0</v>
      </c>
      <c r="J98" s="695" t="e">
        <f>IF(DAYS360(L98,メイン!$N$3)&lt;500,"新"," ")</f>
        <v>#VALUE!</v>
      </c>
      <c r="K98" s="659"/>
      <c r="L98" s="700" t="str">
        <f>IF(COUNTA(医師!E99)&gt;=1,医師!E99,"")</f>
        <v/>
      </c>
    </row>
    <row r="99" spans="1:12" ht="13.5" customHeight="1">
      <c r="A99" s="655" t="str">
        <f>IF(COUNTA(医師!A100)&gt;=1,医師!A100,"")</f>
        <v/>
      </c>
      <c r="B99" s="659" t="str">
        <f>IF(COUNTA(医師!B100)&gt;=1,医師!B100,"")</f>
        <v/>
      </c>
      <c r="C99" s="662" t="str">
        <f>IF(COUNTA(医師!C100)&gt;=1,医師!C100,"")</f>
        <v/>
      </c>
      <c r="D99" s="667" t="str">
        <f>IF(COUNTA(医師!D100)&gt;=1,医師!D100,"")</f>
        <v/>
      </c>
      <c r="E99" s="672">
        <f>SUM(医師!F100:L100)</f>
        <v>0</v>
      </c>
      <c r="F99" s="674">
        <f>SUM(医師!M100:S100)</f>
        <v>0</v>
      </c>
      <c r="G99" s="679">
        <f t="shared" si="1"/>
        <v>0</v>
      </c>
      <c r="H99" s="683" t="str">
        <f>IF(G99&lt;基本!$B$9,"非常勤","常勤")</f>
        <v>非常勤</v>
      </c>
      <c r="I99" s="689">
        <f>IF(H99="非常勤",G99/基本!$B$9,1)</f>
        <v>0</v>
      </c>
      <c r="J99" s="694" t="e">
        <f>IF(DAYS360(L99,メイン!$N$3)&lt;500,"新"," ")</f>
        <v>#VALUE!</v>
      </c>
      <c r="K99" s="659"/>
      <c r="L99" s="700" t="str">
        <f>IF(COUNTA(医師!E100)&gt;=1,医師!E100,"")</f>
        <v/>
      </c>
    </row>
    <row r="100" spans="1:12" ht="13.5" customHeight="1">
      <c r="A100" s="655" t="str">
        <f>IF(COUNTA(医師!A101)&gt;=1,医師!A101,"")</f>
        <v/>
      </c>
      <c r="B100" s="659" t="str">
        <f>IF(COUNTA(医師!B101)&gt;=1,医師!B101,"")</f>
        <v/>
      </c>
      <c r="C100" s="662" t="str">
        <f>IF(COUNTA(医師!C101)&gt;=1,医師!C101,"")</f>
        <v/>
      </c>
      <c r="D100" s="667" t="str">
        <f>IF(COUNTA(医師!D101)&gt;=1,医師!D101,"")</f>
        <v/>
      </c>
      <c r="E100" s="672">
        <f>SUM(医師!F101:L101)</f>
        <v>0</v>
      </c>
      <c r="F100" s="674">
        <f>SUM(医師!M101:S101)</f>
        <v>0</v>
      </c>
      <c r="G100" s="679">
        <f t="shared" si="1"/>
        <v>0</v>
      </c>
      <c r="H100" s="683" t="str">
        <f>IF(G100&lt;基本!$B$9,"非常勤","常勤")</f>
        <v>非常勤</v>
      </c>
      <c r="I100" s="689">
        <f>IF(H100="非常勤",G100/基本!$B$9,1)</f>
        <v>0</v>
      </c>
      <c r="J100" s="695" t="e">
        <f>IF(DAYS360(L100,メイン!$N$3)&lt;500,"新"," ")</f>
        <v>#VALUE!</v>
      </c>
      <c r="K100" s="659"/>
      <c r="L100" s="700" t="str">
        <f>IF(COUNTA(医師!E101)&gt;=1,医師!E101,"")</f>
        <v/>
      </c>
    </row>
    <row r="101" spans="1:12" ht="13.5" customHeight="1">
      <c r="A101" s="655" t="str">
        <f>IF(COUNTA(医師!A102)&gt;=1,医師!A102,"")</f>
        <v/>
      </c>
      <c r="B101" s="659" t="str">
        <f>IF(COUNTA(医師!B102)&gt;=1,医師!B102,"")</f>
        <v/>
      </c>
      <c r="C101" s="662" t="str">
        <f>IF(COUNTA(医師!C102)&gt;=1,医師!C102,"")</f>
        <v/>
      </c>
      <c r="D101" s="667" t="str">
        <f>IF(COUNTA(医師!D102)&gt;=1,医師!D102,"")</f>
        <v/>
      </c>
      <c r="E101" s="672">
        <f>SUM(医師!F102:L102)</f>
        <v>0</v>
      </c>
      <c r="F101" s="674">
        <f>SUM(医師!M102:S102)</f>
        <v>0</v>
      </c>
      <c r="G101" s="679">
        <f t="shared" si="1"/>
        <v>0</v>
      </c>
      <c r="H101" s="683" t="str">
        <f>IF(G101&lt;基本!$B$9,"非常勤","常勤")</f>
        <v>非常勤</v>
      </c>
      <c r="I101" s="689">
        <f>IF(H101="非常勤",G101/基本!$B$9,1)</f>
        <v>0</v>
      </c>
      <c r="J101" s="694" t="e">
        <f>IF(DAYS360(L101,メイン!$N$3)&lt;500,"新"," ")</f>
        <v>#VALUE!</v>
      </c>
      <c r="K101" s="659"/>
      <c r="L101" s="700" t="str">
        <f>IF(COUNTA(医師!E102)&gt;=1,医師!E102,"")</f>
        <v/>
      </c>
    </row>
    <row r="102" spans="1:12" ht="13.5" customHeight="1">
      <c r="A102" s="655" t="str">
        <f>IF(COUNTA(医師!A103)&gt;=1,医師!A103,"")</f>
        <v/>
      </c>
      <c r="B102" s="659" t="str">
        <f>IF(COUNTA(医師!B103)&gt;=1,医師!B103,"")</f>
        <v/>
      </c>
      <c r="C102" s="662" t="str">
        <f>IF(COUNTA(医師!C103)&gt;=1,医師!C103,"")</f>
        <v/>
      </c>
      <c r="D102" s="667" t="str">
        <f>IF(COUNTA(医師!D103)&gt;=1,医師!D103,"")</f>
        <v/>
      </c>
      <c r="E102" s="672">
        <f>SUM(医師!F103:L103)</f>
        <v>0</v>
      </c>
      <c r="F102" s="674">
        <f>SUM(医師!M103:S103)</f>
        <v>0</v>
      </c>
      <c r="G102" s="679">
        <f t="shared" si="1"/>
        <v>0</v>
      </c>
      <c r="H102" s="683" t="str">
        <f>IF(G102&lt;基本!$B$9,"非常勤","常勤")</f>
        <v>非常勤</v>
      </c>
      <c r="I102" s="689">
        <f>IF(H102="非常勤",G102/基本!$B$9,1)</f>
        <v>0</v>
      </c>
      <c r="J102" s="695" t="e">
        <f>IF(DAYS360(L102,メイン!$N$3)&lt;500,"新"," ")</f>
        <v>#VALUE!</v>
      </c>
      <c r="K102" s="659"/>
      <c r="L102" s="700" t="str">
        <f>IF(COUNTA(医師!E103)&gt;=1,医師!E103,"")</f>
        <v/>
      </c>
    </row>
    <row r="103" spans="1:12" ht="13.5" customHeight="1">
      <c r="A103" s="655" t="str">
        <f>IF(COUNTA(医師!A104)&gt;=1,医師!A104,"")</f>
        <v/>
      </c>
      <c r="B103" s="659" t="str">
        <f>IF(COUNTA(医師!B104)&gt;=1,医師!B104,"")</f>
        <v/>
      </c>
      <c r="C103" s="662" t="str">
        <f>IF(COUNTA(医師!C104)&gt;=1,医師!C104,"")</f>
        <v/>
      </c>
      <c r="D103" s="667" t="str">
        <f>IF(COUNTA(医師!D104)&gt;=1,医師!D104,"")</f>
        <v/>
      </c>
      <c r="E103" s="672">
        <f>SUM(医師!F104:L104)</f>
        <v>0</v>
      </c>
      <c r="F103" s="674">
        <f>SUM(医師!M104:S104)</f>
        <v>0</v>
      </c>
      <c r="G103" s="679">
        <f t="shared" si="1"/>
        <v>0</v>
      </c>
      <c r="H103" s="683" t="str">
        <f>IF(G103&lt;基本!$B$9,"非常勤","常勤")</f>
        <v>非常勤</v>
      </c>
      <c r="I103" s="689">
        <f>IF(H103="非常勤",G103/基本!$B$9,1)</f>
        <v>0</v>
      </c>
      <c r="J103" s="694" t="e">
        <f>IF(DAYS360(L103,メイン!$N$3)&lt;500,"新"," ")</f>
        <v>#VALUE!</v>
      </c>
      <c r="K103" s="659"/>
      <c r="L103" s="700" t="str">
        <f>IF(COUNTA(医師!E104)&gt;=1,医師!E104,"")</f>
        <v/>
      </c>
    </row>
    <row r="104" spans="1:12" ht="13.5" customHeight="1">
      <c r="A104" s="655" t="str">
        <f>IF(COUNTA(医師!A105)&gt;=1,医師!A105,"")</f>
        <v/>
      </c>
      <c r="B104" s="659" t="str">
        <f>IF(COUNTA(医師!B105)&gt;=1,医師!B105,"")</f>
        <v/>
      </c>
      <c r="C104" s="662" t="str">
        <f>IF(COUNTA(医師!C105)&gt;=1,医師!C105,"")</f>
        <v/>
      </c>
      <c r="D104" s="667" t="str">
        <f>IF(COUNTA(医師!D105)&gt;=1,医師!D105,"")</f>
        <v/>
      </c>
      <c r="E104" s="672">
        <f>SUM(医師!F105:L105)</f>
        <v>0</v>
      </c>
      <c r="F104" s="674">
        <f>SUM(医師!M105:S105)</f>
        <v>0</v>
      </c>
      <c r="G104" s="679">
        <f t="shared" si="1"/>
        <v>0</v>
      </c>
      <c r="H104" s="683" t="str">
        <f>IF(G104&lt;基本!$B$9,"非常勤","常勤")</f>
        <v>非常勤</v>
      </c>
      <c r="I104" s="689">
        <f>IF(H104="非常勤",G104/基本!$B$9,1)</f>
        <v>0</v>
      </c>
      <c r="J104" s="695" t="e">
        <f>IF(DAYS360(L104,メイン!$N$3)&lt;500,"新"," ")</f>
        <v>#VALUE!</v>
      </c>
      <c r="K104" s="659"/>
      <c r="L104" s="700" t="str">
        <f>IF(COUNTA(医師!E105)&gt;=1,医師!E105,"")</f>
        <v/>
      </c>
    </row>
    <row r="105" spans="1:12" ht="13.5" customHeight="1">
      <c r="A105" s="655" t="str">
        <f>IF(COUNTA(医師!A106)&gt;=1,医師!A106,"")</f>
        <v/>
      </c>
      <c r="B105" s="659" t="str">
        <f>IF(COUNTA(医師!B106)&gt;=1,医師!B106,"")</f>
        <v/>
      </c>
      <c r="C105" s="662" t="str">
        <f>IF(COUNTA(医師!C106)&gt;=1,医師!C106,"")</f>
        <v/>
      </c>
      <c r="D105" s="667" t="str">
        <f>IF(COUNTA(医師!D106)&gt;=1,医師!D106,"")</f>
        <v/>
      </c>
      <c r="E105" s="672">
        <f>SUM(医師!F106:L106)</f>
        <v>0</v>
      </c>
      <c r="F105" s="674">
        <f>SUM(医師!M106:S106)</f>
        <v>0</v>
      </c>
      <c r="G105" s="679">
        <f t="shared" si="1"/>
        <v>0</v>
      </c>
      <c r="H105" s="683" t="str">
        <f>IF(G105&lt;基本!$B$9,"非常勤","常勤")</f>
        <v>非常勤</v>
      </c>
      <c r="I105" s="689">
        <f>IF(H105="非常勤",G105/基本!$B$9,1)</f>
        <v>0</v>
      </c>
      <c r="J105" s="694" t="e">
        <f>IF(DAYS360(L105,メイン!$N$3)&lt;500,"新"," ")</f>
        <v>#VALUE!</v>
      </c>
      <c r="K105" s="659"/>
      <c r="L105" s="700" t="str">
        <f>IF(COUNTA(医師!E106)&gt;=1,医師!E106,"")</f>
        <v/>
      </c>
    </row>
    <row r="106" spans="1:12" ht="13.5" customHeight="1">
      <c r="A106" s="655" t="str">
        <f>IF(COUNTA(医師!A107)&gt;=1,医師!A107,"")</f>
        <v/>
      </c>
      <c r="B106" s="659" t="str">
        <f>IF(COUNTA(医師!B107)&gt;=1,医師!B107,"")</f>
        <v/>
      </c>
      <c r="C106" s="662" t="str">
        <f>IF(COUNTA(医師!C107)&gt;=1,医師!C107,"")</f>
        <v/>
      </c>
      <c r="D106" s="667" t="str">
        <f>IF(COUNTA(医師!D107)&gt;=1,医師!D107,"")</f>
        <v/>
      </c>
      <c r="E106" s="672">
        <f>SUM(医師!F107:L107)</f>
        <v>0</v>
      </c>
      <c r="F106" s="674">
        <f>SUM(医師!M107:S107)</f>
        <v>0</v>
      </c>
      <c r="G106" s="679">
        <f t="shared" si="1"/>
        <v>0</v>
      </c>
      <c r="H106" s="683" t="str">
        <f>IF(G106&lt;基本!$B$9,"非常勤","常勤")</f>
        <v>非常勤</v>
      </c>
      <c r="I106" s="689">
        <f>IF(H106="非常勤",G106/基本!$B$9,1)</f>
        <v>0</v>
      </c>
      <c r="J106" s="695" t="e">
        <f>IF(DAYS360(L106,メイン!$N$3)&lt;500,"新"," ")</f>
        <v>#VALUE!</v>
      </c>
      <c r="K106" s="659"/>
      <c r="L106" s="700" t="str">
        <f>IF(COUNTA(医師!E107)&gt;=1,医師!E107,"")</f>
        <v/>
      </c>
    </row>
    <row r="107" spans="1:12" ht="13.5" customHeight="1">
      <c r="A107" s="655" t="str">
        <f>IF(COUNTA(医師!A108)&gt;=1,医師!A108,"")</f>
        <v/>
      </c>
      <c r="B107" s="659" t="str">
        <f>IF(COUNTA(医師!B108)&gt;=1,医師!B108,"")</f>
        <v/>
      </c>
      <c r="C107" s="662" t="str">
        <f>IF(COUNTA(医師!C108)&gt;=1,医師!C108,"")</f>
        <v/>
      </c>
      <c r="D107" s="667" t="str">
        <f>IF(COUNTA(医師!D108)&gt;=1,医師!D108,"")</f>
        <v/>
      </c>
      <c r="E107" s="672">
        <f>SUM(医師!F108:L108)</f>
        <v>0</v>
      </c>
      <c r="F107" s="674">
        <f>SUM(医師!M108:S108)</f>
        <v>0</v>
      </c>
      <c r="G107" s="679">
        <f t="shared" si="1"/>
        <v>0</v>
      </c>
      <c r="H107" s="683" t="str">
        <f>IF(G107&lt;基本!$B$9,"非常勤","常勤")</f>
        <v>非常勤</v>
      </c>
      <c r="I107" s="689">
        <f>IF(H107="非常勤",G107/基本!$B$9,1)</f>
        <v>0</v>
      </c>
      <c r="J107" s="694" t="e">
        <f>IF(DAYS360(L107,メイン!$N$3)&lt;500,"新"," ")</f>
        <v>#VALUE!</v>
      </c>
      <c r="K107" s="659"/>
      <c r="L107" s="700" t="str">
        <f>IF(COUNTA(医師!E108)&gt;=1,医師!E108,"")</f>
        <v/>
      </c>
    </row>
    <row r="108" spans="1:12" ht="13.5" customHeight="1">
      <c r="A108" s="655" t="str">
        <f>IF(COUNTA(医師!A109)&gt;=1,医師!A109,"")</f>
        <v/>
      </c>
      <c r="B108" s="659" t="str">
        <f>IF(COUNTA(医師!B109)&gt;=1,医師!B109,"")</f>
        <v/>
      </c>
      <c r="C108" s="662" t="str">
        <f>IF(COUNTA(医師!C109)&gt;=1,医師!C109,"")</f>
        <v/>
      </c>
      <c r="D108" s="667" t="str">
        <f>IF(COUNTA(医師!D109)&gt;=1,医師!D109,"")</f>
        <v/>
      </c>
      <c r="E108" s="672">
        <f>SUM(医師!F109:L109)</f>
        <v>0</v>
      </c>
      <c r="F108" s="674">
        <f>SUM(医師!M109:S109)</f>
        <v>0</v>
      </c>
      <c r="G108" s="679">
        <f t="shared" si="1"/>
        <v>0</v>
      </c>
      <c r="H108" s="683" t="str">
        <f>IF(G108&lt;基本!$B$9,"非常勤","常勤")</f>
        <v>非常勤</v>
      </c>
      <c r="I108" s="689">
        <f>IF(H108="非常勤",G108/基本!$B$9,1)</f>
        <v>0</v>
      </c>
      <c r="J108" s="695" t="e">
        <f>IF(DAYS360(L108,メイン!$N$3)&lt;500,"新"," ")</f>
        <v>#VALUE!</v>
      </c>
      <c r="K108" s="659"/>
      <c r="L108" s="700" t="str">
        <f>IF(COUNTA(医師!E109)&gt;=1,医師!E109,"")</f>
        <v/>
      </c>
    </row>
    <row r="109" spans="1:12" ht="13.5" customHeight="1">
      <c r="A109" s="655" t="str">
        <f>IF(COUNTA(医師!A110)&gt;=1,医師!A110,"")</f>
        <v/>
      </c>
      <c r="B109" s="659" t="str">
        <f>IF(COUNTA(医師!B110)&gt;=1,医師!B110,"")</f>
        <v/>
      </c>
      <c r="C109" s="662" t="str">
        <f>IF(COUNTA(医師!C110)&gt;=1,医師!C110,"")</f>
        <v/>
      </c>
      <c r="D109" s="667" t="str">
        <f>IF(COUNTA(医師!D110)&gt;=1,医師!D110,"")</f>
        <v/>
      </c>
      <c r="E109" s="672">
        <f>SUM(医師!F110:L110)</f>
        <v>0</v>
      </c>
      <c r="F109" s="674">
        <f>SUM(医師!M110:S110)</f>
        <v>0</v>
      </c>
      <c r="G109" s="679">
        <f t="shared" si="1"/>
        <v>0</v>
      </c>
      <c r="H109" s="683" t="str">
        <f>IF(G109&lt;基本!$B$9,"非常勤","常勤")</f>
        <v>非常勤</v>
      </c>
      <c r="I109" s="689">
        <f>IF(H109="非常勤",G109/基本!$B$9,1)</f>
        <v>0</v>
      </c>
      <c r="J109" s="694" t="e">
        <f>IF(DAYS360(L109,メイン!$N$3)&lt;500,"新"," ")</f>
        <v>#VALUE!</v>
      </c>
      <c r="K109" s="659"/>
      <c r="L109" s="700" t="str">
        <f>IF(COUNTA(医師!E110)&gt;=1,医師!E110,"")</f>
        <v/>
      </c>
    </row>
    <row r="110" spans="1:12" ht="13.5" customHeight="1">
      <c r="A110" s="655" t="str">
        <f>IF(COUNTA(医師!A111)&gt;=1,医師!A111,"")</f>
        <v/>
      </c>
      <c r="B110" s="659" t="str">
        <f>IF(COUNTA(医師!B111)&gt;=1,医師!B111,"")</f>
        <v/>
      </c>
      <c r="C110" s="662" t="str">
        <f>IF(COUNTA(医師!C111)&gt;=1,医師!C111,"")</f>
        <v/>
      </c>
      <c r="D110" s="667" t="str">
        <f>IF(COUNTA(医師!D111)&gt;=1,医師!D111,"")</f>
        <v/>
      </c>
      <c r="E110" s="672">
        <f>SUM(医師!F111:L111)</f>
        <v>0</v>
      </c>
      <c r="F110" s="674">
        <f>SUM(医師!M111:S111)</f>
        <v>0</v>
      </c>
      <c r="G110" s="679">
        <f t="shared" si="1"/>
        <v>0</v>
      </c>
      <c r="H110" s="683" t="str">
        <f>IF(G110&lt;基本!$B$9,"非常勤","常勤")</f>
        <v>非常勤</v>
      </c>
      <c r="I110" s="689">
        <f>IF(H110="非常勤",G110/基本!$B$9,1)</f>
        <v>0</v>
      </c>
      <c r="J110" s="695" t="e">
        <f>IF(DAYS360(L110,メイン!$N$3)&lt;500,"新"," ")</f>
        <v>#VALUE!</v>
      </c>
      <c r="K110" s="659"/>
      <c r="L110" s="700" t="str">
        <f>IF(COUNTA(医師!E111)&gt;=1,医師!E111,"")</f>
        <v/>
      </c>
    </row>
    <row r="111" spans="1:12" ht="13.5" customHeight="1">
      <c r="A111" s="655" t="str">
        <f>IF(COUNTA(医師!A112)&gt;=1,医師!A112,"")</f>
        <v/>
      </c>
      <c r="B111" s="659" t="str">
        <f>IF(COUNTA(医師!B112)&gt;=1,医師!B112,"")</f>
        <v/>
      </c>
      <c r="C111" s="662" t="str">
        <f>IF(COUNTA(医師!C112)&gt;=1,医師!C112,"")</f>
        <v/>
      </c>
      <c r="D111" s="667" t="str">
        <f>IF(COUNTA(医師!D112)&gt;=1,医師!D112,"")</f>
        <v/>
      </c>
      <c r="E111" s="672">
        <f>SUM(医師!F112:L112)</f>
        <v>0</v>
      </c>
      <c r="F111" s="674">
        <f>SUM(医師!M112:S112)</f>
        <v>0</v>
      </c>
      <c r="G111" s="679">
        <f t="shared" si="1"/>
        <v>0</v>
      </c>
      <c r="H111" s="683" t="str">
        <f>IF(G111&lt;基本!$B$9,"非常勤","常勤")</f>
        <v>非常勤</v>
      </c>
      <c r="I111" s="689">
        <f>IF(H111="非常勤",G111/基本!$B$9,1)</f>
        <v>0</v>
      </c>
      <c r="J111" s="694" t="e">
        <f>IF(DAYS360(L111,メイン!$N$3)&lt;500,"新"," ")</f>
        <v>#VALUE!</v>
      </c>
      <c r="K111" s="659"/>
      <c r="L111" s="700" t="str">
        <f>IF(COUNTA(医師!E112)&gt;=1,医師!E112,"")</f>
        <v/>
      </c>
    </row>
    <row r="112" spans="1:12" ht="13.5" customHeight="1">
      <c r="A112" s="655" t="str">
        <f>IF(COUNTA(医師!A113)&gt;=1,医師!A113,"")</f>
        <v/>
      </c>
      <c r="B112" s="659" t="str">
        <f>IF(COUNTA(医師!B113)&gt;=1,医師!B113,"")</f>
        <v/>
      </c>
      <c r="C112" s="662" t="str">
        <f>IF(COUNTA(医師!C113)&gt;=1,医師!C113,"")</f>
        <v/>
      </c>
      <c r="D112" s="667" t="str">
        <f>IF(COUNTA(医師!D113)&gt;=1,医師!D113,"")</f>
        <v/>
      </c>
      <c r="E112" s="672">
        <f>SUM(医師!F113:L113)</f>
        <v>0</v>
      </c>
      <c r="F112" s="674">
        <f>SUM(医師!M113:S113)</f>
        <v>0</v>
      </c>
      <c r="G112" s="679">
        <f t="shared" si="1"/>
        <v>0</v>
      </c>
      <c r="H112" s="683" t="str">
        <f>IF(G112&lt;基本!$B$9,"非常勤","常勤")</f>
        <v>非常勤</v>
      </c>
      <c r="I112" s="689">
        <f>IF(H112="非常勤",G112/基本!$B$9,1)</f>
        <v>0</v>
      </c>
      <c r="J112" s="695" t="e">
        <f>IF(DAYS360(L112,メイン!$N$3)&lt;500,"新"," ")</f>
        <v>#VALUE!</v>
      </c>
      <c r="K112" s="659"/>
      <c r="L112" s="700" t="str">
        <f>IF(COUNTA(医師!E113)&gt;=1,医師!E113,"")</f>
        <v/>
      </c>
    </row>
    <row r="113" spans="1:34" ht="13.5" customHeight="1">
      <c r="A113" s="655" t="str">
        <f>IF(COUNTA(医師!A114)&gt;=1,医師!A114,"")</f>
        <v/>
      </c>
      <c r="B113" s="659" t="str">
        <f>IF(COUNTA(医師!B114)&gt;=1,医師!B114,"")</f>
        <v/>
      </c>
      <c r="C113" s="662" t="str">
        <f>IF(COUNTA(医師!C114)&gt;=1,医師!C114,"")</f>
        <v/>
      </c>
      <c r="D113" s="667" t="str">
        <f>IF(COUNTA(医師!D114)&gt;=1,医師!D114,"")</f>
        <v/>
      </c>
      <c r="E113" s="672">
        <f>SUM(医師!F114:L114)</f>
        <v>0</v>
      </c>
      <c r="F113" s="674">
        <f>SUM(医師!M114:S114)</f>
        <v>0</v>
      </c>
      <c r="G113" s="679">
        <f t="shared" si="1"/>
        <v>0</v>
      </c>
      <c r="H113" s="683" t="str">
        <f>IF(G113&lt;基本!$B$9,"非常勤","常勤")</f>
        <v>非常勤</v>
      </c>
      <c r="I113" s="689">
        <f>IF(H113="非常勤",G113/基本!$B$9,1)</f>
        <v>0</v>
      </c>
      <c r="J113" s="694" t="e">
        <f>IF(DAYS360(L113,メイン!$N$3)&lt;500,"新"," ")</f>
        <v>#VALUE!</v>
      </c>
      <c r="K113" s="659"/>
      <c r="L113" s="700" t="str">
        <f>IF(COUNTA(医師!E114)&gt;=1,医師!E114,"")</f>
        <v/>
      </c>
    </row>
    <row r="114" spans="1:34" ht="13.5" customHeight="1">
      <c r="A114" s="655" t="str">
        <f>IF(COUNTA(医師!A115)&gt;=1,医師!A115,"")</f>
        <v/>
      </c>
      <c r="B114" s="659" t="str">
        <f>IF(COUNTA(医師!B115)&gt;=1,医師!B115,"")</f>
        <v/>
      </c>
      <c r="C114" s="662" t="str">
        <f>IF(COUNTA(医師!C115)&gt;=1,医師!C115,"")</f>
        <v/>
      </c>
      <c r="D114" s="667" t="str">
        <f>IF(COUNTA(医師!D115)&gt;=1,医師!D115,"")</f>
        <v/>
      </c>
      <c r="E114" s="672">
        <f>SUM(医師!F115:L115)</f>
        <v>0</v>
      </c>
      <c r="F114" s="674">
        <f>SUM(医師!M115:S115)</f>
        <v>0</v>
      </c>
      <c r="G114" s="679">
        <f t="shared" si="1"/>
        <v>0</v>
      </c>
      <c r="H114" s="683" t="str">
        <f>IF(G114&lt;基本!$B$9,"非常勤","常勤")</f>
        <v>非常勤</v>
      </c>
      <c r="I114" s="689">
        <f>IF(H114="非常勤",G114/基本!$B$9,1)</f>
        <v>0</v>
      </c>
      <c r="J114" s="695" t="e">
        <f>IF(DAYS360(L114,メイン!$N$3)&lt;500,"新"," ")</f>
        <v>#VALUE!</v>
      </c>
      <c r="K114" s="659"/>
      <c r="L114" s="700" t="str">
        <f>IF(COUNTA(医師!E115)&gt;=1,医師!E115,"")</f>
        <v/>
      </c>
    </row>
    <row r="115" spans="1:34" ht="13.5" customHeight="1">
      <c r="A115" s="655" t="str">
        <f>IF(COUNTA(医師!A116)&gt;=1,医師!A116,"")</f>
        <v/>
      </c>
      <c r="B115" s="659" t="str">
        <f>IF(COUNTA(医師!B116)&gt;=1,医師!B116,"")</f>
        <v/>
      </c>
      <c r="C115" s="662" t="str">
        <f>IF(COUNTA(医師!C116)&gt;=1,医師!C116,"")</f>
        <v/>
      </c>
      <c r="D115" s="667" t="str">
        <f>IF(COUNTA(医師!D116)&gt;=1,医師!D116,"")</f>
        <v/>
      </c>
      <c r="E115" s="672">
        <f>SUM(医師!F116:L116)</f>
        <v>0</v>
      </c>
      <c r="F115" s="674">
        <f>SUM(医師!M116:S116)</f>
        <v>0</v>
      </c>
      <c r="G115" s="679">
        <f t="shared" si="1"/>
        <v>0</v>
      </c>
      <c r="H115" s="683" t="str">
        <f>IF(G115&lt;基本!$B$9,"非常勤","常勤")</f>
        <v>非常勤</v>
      </c>
      <c r="I115" s="689">
        <f>IF(H115="非常勤",G115/基本!$B$9,1)</f>
        <v>0</v>
      </c>
      <c r="J115" s="694" t="e">
        <f>IF(DAYS360(L115,メイン!$N$3)&lt;500,"新"," ")</f>
        <v>#VALUE!</v>
      </c>
      <c r="K115" s="659"/>
      <c r="L115" s="700" t="str">
        <f>IF(COUNTA(医師!E116)&gt;=1,医師!E116,"")</f>
        <v/>
      </c>
    </row>
    <row r="116" spans="1:34" ht="13.5" customHeight="1">
      <c r="A116" s="655" t="str">
        <f>IF(COUNTA(医師!A117)&gt;=1,医師!A117,"")</f>
        <v/>
      </c>
      <c r="B116" s="659" t="str">
        <f>IF(COUNTA(医師!B117)&gt;=1,医師!B117,"")</f>
        <v/>
      </c>
      <c r="C116" s="662" t="str">
        <f>IF(COUNTA(医師!C117)&gt;=1,医師!C117,"")</f>
        <v/>
      </c>
      <c r="D116" s="667" t="str">
        <f>IF(COUNTA(医師!D117)&gt;=1,医師!D117,"")</f>
        <v/>
      </c>
      <c r="E116" s="672">
        <f>SUM(医師!F117:L117)</f>
        <v>0</v>
      </c>
      <c r="F116" s="674">
        <f>SUM(医師!M117:S117)</f>
        <v>0</v>
      </c>
      <c r="G116" s="679">
        <f t="shared" si="1"/>
        <v>0</v>
      </c>
      <c r="H116" s="683" t="str">
        <f>IF(G116&lt;基本!$B$9,"非常勤","常勤")</f>
        <v>非常勤</v>
      </c>
      <c r="I116" s="689">
        <f>IF(H116="非常勤",G116/基本!$B$9,1)</f>
        <v>0</v>
      </c>
      <c r="J116" s="695" t="e">
        <f>IF(DAYS360(L116,メイン!$N$3)&lt;500,"新"," ")</f>
        <v>#VALUE!</v>
      </c>
      <c r="K116" s="659"/>
      <c r="L116" s="700" t="str">
        <f>IF(COUNTA(医師!E117)&gt;=1,医師!E117,"")</f>
        <v/>
      </c>
    </row>
    <row r="117" spans="1:34" ht="13.5" customHeight="1">
      <c r="A117" s="655" t="str">
        <f>IF(COUNTA(医師!A118)&gt;=1,医師!A118,"")</f>
        <v/>
      </c>
      <c r="B117" s="659" t="str">
        <f>IF(COUNTA(医師!B118)&gt;=1,医師!B118,"")</f>
        <v/>
      </c>
      <c r="C117" s="662" t="str">
        <f>IF(COUNTA(医師!C118)&gt;=1,医師!C118,"")</f>
        <v/>
      </c>
      <c r="D117" s="667" t="str">
        <f>IF(COUNTA(医師!D118)&gt;=1,医師!D118,"")</f>
        <v/>
      </c>
      <c r="E117" s="672">
        <f>SUM(医師!F118:L118)</f>
        <v>0</v>
      </c>
      <c r="F117" s="674">
        <f>SUM(医師!M118:S118)</f>
        <v>0</v>
      </c>
      <c r="G117" s="679">
        <f t="shared" si="1"/>
        <v>0</v>
      </c>
      <c r="H117" s="683" t="str">
        <f>IF(G117&lt;基本!$B$9,"非常勤","常勤")</f>
        <v>非常勤</v>
      </c>
      <c r="I117" s="689">
        <f>IF(H117="非常勤",G117/基本!$B$9,1)</f>
        <v>0</v>
      </c>
      <c r="J117" s="694" t="e">
        <f>IF(DAYS360(L117,メイン!$N$3)&lt;500,"新"," ")</f>
        <v>#VALUE!</v>
      </c>
      <c r="K117" s="659"/>
      <c r="L117" s="700" t="str">
        <f>IF(COUNTA(医師!E118)&gt;=1,医師!E118,"")</f>
        <v/>
      </c>
    </row>
    <row r="118" spans="1:34" ht="13.5" customHeight="1">
      <c r="A118" s="656" t="str">
        <f>IF(COUNTA(医師!A119)&gt;=1,医師!A119,"")</f>
        <v/>
      </c>
      <c r="B118" s="660" t="str">
        <f>IF(COUNTA(医師!B119)&gt;=1,医師!B119,"")</f>
        <v/>
      </c>
      <c r="C118" s="663" t="str">
        <f>IF(COUNTA(医師!C119)&gt;=1,医師!C119,"")</f>
        <v/>
      </c>
      <c r="D118" s="668" t="str">
        <f>IF(COUNTA(医師!D119)&gt;=1,医師!D119,"")</f>
        <v/>
      </c>
      <c r="E118" s="673">
        <f>SUM(医師!F119:L119)</f>
        <v>0</v>
      </c>
      <c r="F118" s="675">
        <f>SUM(医師!M119:S119)</f>
        <v>0</v>
      </c>
      <c r="G118" s="680">
        <f t="shared" si="1"/>
        <v>0</v>
      </c>
      <c r="H118" s="684" t="str">
        <f>IF(G118&lt;基本!$B$9,"非常勤","常勤")</f>
        <v>非常勤</v>
      </c>
      <c r="I118" s="690">
        <f>IF(H118="非常勤",G118/基本!$B$9,1)</f>
        <v>0</v>
      </c>
      <c r="J118" s="696" t="e">
        <f>IF(DAYS360(L118,メイン!$N$3)&lt;500,"新"," ")</f>
        <v>#VALUE!</v>
      </c>
      <c r="K118" s="660"/>
      <c r="L118" s="700" t="str">
        <f>IF(COUNTA(医師!E119)&gt;=1,医師!E119,"")</f>
        <v/>
      </c>
    </row>
    <row r="119" spans="1:34" s="648" customFormat="1">
      <c r="C119" s="664"/>
      <c r="D119" s="664"/>
      <c r="E119" s="664"/>
      <c r="F119" s="664"/>
      <c r="G119" s="664"/>
      <c r="H119" s="664"/>
      <c r="L119" s="701"/>
      <c r="M119" s="703"/>
      <c r="N119" s="703">
        <f>SUM(N5:N118)</f>
        <v>0</v>
      </c>
      <c r="O119" s="703"/>
      <c r="P119" s="703"/>
      <c r="Q119" s="703"/>
      <c r="R119" s="703"/>
      <c r="S119" s="703"/>
      <c r="T119" s="703"/>
      <c r="U119" s="703"/>
      <c r="V119" s="703"/>
      <c r="W119" s="703"/>
      <c r="X119" s="703"/>
      <c r="Y119" s="703"/>
      <c r="Z119" s="703"/>
      <c r="AA119" s="708"/>
      <c r="AB119" s="708"/>
      <c r="AC119" s="708"/>
      <c r="AD119" s="708"/>
      <c r="AE119" s="708"/>
      <c r="AF119" s="708"/>
      <c r="AG119" s="708"/>
      <c r="AH119" s="708"/>
    </row>
    <row r="120" spans="1:34" s="649" customFormat="1">
      <c r="C120" s="665"/>
      <c r="D120" s="665"/>
      <c r="L120" s="701"/>
      <c r="M120" s="703"/>
      <c r="N120" s="703"/>
      <c r="O120" s="703"/>
      <c r="P120" s="703"/>
      <c r="Q120" s="703"/>
      <c r="R120" s="703"/>
      <c r="S120" s="703"/>
      <c r="T120" s="703"/>
      <c r="U120" s="703"/>
      <c r="V120" s="703"/>
      <c r="W120" s="703"/>
      <c r="X120" s="703"/>
      <c r="Y120" s="703"/>
      <c r="Z120" s="703"/>
      <c r="AA120" s="708"/>
      <c r="AB120" s="708"/>
      <c r="AC120" s="708"/>
      <c r="AD120" s="708"/>
      <c r="AE120" s="708"/>
      <c r="AF120" s="708"/>
      <c r="AG120" s="708"/>
      <c r="AH120" s="708"/>
    </row>
    <row r="121" spans="1:34" s="649" customFormat="1">
      <c r="C121" s="665"/>
      <c r="D121" s="665"/>
      <c r="L121" s="701"/>
      <c r="M121" s="703"/>
      <c r="N121" s="703"/>
      <c r="O121" s="703"/>
      <c r="P121" s="703"/>
      <c r="Q121" s="703"/>
      <c r="R121" s="703"/>
      <c r="S121" s="703"/>
      <c r="T121" s="703"/>
      <c r="U121" s="703"/>
      <c r="V121" s="703"/>
      <c r="W121" s="703"/>
      <c r="X121" s="703"/>
      <c r="Y121" s="703"/>
      <c r="Z121" s="703"/>
      <c r="AA121" s="708"/>
      <c r="AB121" s="708"/>
      <c r="AC121" s="708"/>
      <c r="AD121" s="708"/>
      <c r="AE121" s="708"/>
      <c r="AF121" s="708"/>
      <c r="AG121" s="708"/>
      <c r="AH121" s="708"/>
    </row>
    <row r="122" spans="1:34" s="649" customFormat="1">
      <c r="C122" s="665"/>
      <c r="D122" s="665"/>
      <c r="E122" s="665"/>
      <c r="F122" s="665"/>
      <c r="G122" s="665"/>
      <c r="H122" s="665"/>
      <c r="L122" s="701"/>
      <c r="M122" s="703"/>
      <c r="N122" s="703"/>
      <c r="O122" s="703"/>
      <c r="P122" s="703"/>
      <c r="Q122" s="703"/>
      <c r="R122" s="703"/>
      <c r="S122" s="703"/>
      <c r="T122" s="703"/>
      <c r="U122" s="703"/>
      <c r="V122" s="703"/>
      <c r="W122" s="703"/>
      <c r="X122" s="703"/>
      <c r="Y122" s="703"/>
      <c r="Z122" s="703"/>
      <c r="AA122" s="708"/>
      <c r="AB122" s="708"/>
      <c r="AC122" s="708"/>
      <c r="AD122" s="708"/>
      <c r="AE122" s="708"/>
      <c r="AF122" s="708"/>
      <c r="AG122" s="708"/>
      <c r="AH122" s="708"/>
    </row>
    <row r="123" spans="1:34" s="649" customFormat="1">
      <c r="C123" s="665"/>
      <c r="D123" s="665"/>
      <c r="E123" s="665"/>
      <c r="F123" s="665"/>
      <c r="G123" s="665"/>
      <c r="H123" s="665"/>
      <c r="L123" s="701"/>
      <c r="M123" s="703"/>
      <c r="N123" s="703"/>
      <c r="O123" s="703"/>
      <c r="P123" s="703"/>
      <c r="Q123" s="703"/>
      <c r="R123" s="703"/>
      <c r="S123" s="703"/>
      <c r="T123" s="703"/>
      <c r="U123" s="703"/>
      <c r="V123" s="703"/>
      <c r="W123" s="703"/>
      <c r="X123" s="703"/>
      <c r="Y123" s="703"/>
      <c r="Z123" s="703"/>
      <c r="AA123" s="708"/>
      <c r="AB123" s="708"/>
      <c r="AC123" s="708"/>
      <c r="AD123" s="708"/>
      <c r="AE123" s="708"/>
      <c r="AF123" s="708"/>
      <c r="AG123" s="708"/>
      <c r="AH123" s="708"/>
    </row>
    <row r="124" spans="1:34" s="649" customFormat="1">
      <c r="C124" s="665"/>
      <c r="D124" s="665"/>
      <c r="E124" s="665"/>
      <c r="F124" s="665"/>
      <c r="G124" s="665"/>
      <c r="H124" s="665"/>
      <c r="L124" s="701"/>
      <c r="M124" s="703"/>
      <c r="N124" s="703"/>
      <c r="O124" s="703"/>
      <c r="P124" s="703"/>
      <c r="Q124" s="703"/>
      <c r="R124" s="703"/>
      <c r="S124" s="703"/>
      <c r="T124" s="703"/>
      <c r="U124" s="703"/>
      <c r="V124" s="703"/>
      <c r="W124" s="703"/>
      <c r="X124" s="703"/>
      <c r="Y124" s="703"/>
      <c r="Z124" s="703"/>
      <c r="AA124" s="708"/>
      <c r="AB124" s="708"/>
      <c r="AC124" s="708"/>
      <c r="AD124" s="708"/>
      <c r="AE124" s="708"/>
      <c r="AF124" s="708"/>
      <c r="AG124" s="708"/>
      <c r="AH124" s="708"/>
    </row>
    <row r="125" spans="1:34" s="649" customFormat="1">
      <c r="C125" s="665"/>
      <c r="D125" s="665"/>
      <c r="E125" s="665"/>
      <c r="F125" s="665"/>
      <c r="G125" s="665"/>
      <c r="H125" s="665"/>
      <c r="L125" s="701"/>
      <c r="M125" s="703"/>
      <c r="N125" s="703"/>
      <c r="O125" s="703"/>
      <c r="P125" s="703"/>
      <c r="Q125" s="703"/>
      <c r="R125" s="703"/>
      <c r="S125" s="703"/>
      <c r="T125" s="703"/>
      <c r="U125" s="703"/>
      <c r="V125" s="703"/>
      <c r="W125" s="703"/>
      <c r="X125" s="703"/>
      <c r="Y125" s="703"/>
      <c r="Z125" s="703"/>
      <c r="AA125" s="708"/>
      <c r="AB125" s="708"/>
      <c r="AC125" s="708"/>
      <c r="AD125" s="708"/>
      <c r="AE125" s="708"/>
      <c r="AF125" s="708"/>
      <c r="AG125" s="708"/>
      <c r="AH125" s="708"/>
    </row>
    <row r="126" spans="1:34" s="649" customFormat="1">
      <c r="C126" s="665"/>
      <c r="D126" s="665"/>
      <c r="E126" s="665"/>
      <c r="F126" s="665"/>
      <c r="G126" s="665"/>
      <c r="H126" s="665"/>
      <c r="L126" s="701"/>
      <c r="M126" s="703"/>
      <c r="N126" s="703"/>
      <c r="O126" s="703"/>
      <c r="P126" s="703"/>
      <c r="Q126" s="703"/>
      <c r="R126" s="703"/>
      <c r="S126" s="703"/>
      <c r="T126" s="703"/>
      <c r="U126" s="703"/>
      <c r="V126" s="703"/>
      <c r="W126" s="703"/>
      <c r="X126" s="703"/>
      <c r="Y126" s="703"/>
      <c r="Z126" s="703"/>
      <c r="AA126" s="708"/>
      <c r="AB126" s="708"/>
      <c r="AC126" s="708"/>
      <c r="AD126" s="708"/>
      <c r="AE126" s="708"/>
      <c r="AF126" s="708"/>
      <c r="AG126" s="708"/>
      <c r="AH126" s="708"/>
    </row>
    <row r="127" spans="1:34" s="649" customFormat="1">
      <c r="C127" s="665"/>
      <c r="D127" s="665"/>
      <c r="E127" s="665"/>
      <c r="F127" s="665"/>
      <c r="G127" s="665"/>
      <c r="H127" s="665"/>
      <c r="L127" s="701"/>
      <c r="M127" s="703"/>
      <c r="N127" s="703"/>
      <c r="O127" s="703"/>
      <c r="P127" s="703"/>
      <c r="Q127" s="703"/>
      <c r="R127" s="703"/>
      <c r="S127" s="703"/>
      <c r="T127" s="703"/>
      <c r="U127" s="703"/>
      <c r="V127" s="703"/>
      <c r="W127" s="703"/>
      <c r="X127" s="703"/>
      <c r="Y127" s="703"/>
      <c r="Z127" s="703"/>
      <c r="AA127" s="708"/>
      <c r="AB127" s="708"/>
      <c r="AC127" s="708"/>
      <c r="AD127" s="708"/>
      <c r="AE127" s="708"/>
      <c r="AF127" s="708"/>
      <c r="AG127" s="708"/>
      <c r="AH127" s="708"/>
    </row>
    <row r="128" spans="1:34" s="649" customFormat="1">
      <c r="C128" s="665"/>
      <c r="D128" s="665"/>
      <c r="E128" s="665"/>
      <c r="F128" s="665"/>
      <c r="G128" s="665"/>
      <c r="H128" s="665"/>
      <c r="L128" s="701"/>
      <c r="M128" s="703"/>
      <c r="N128" s="703"/>
      <c r="O128" s="703"/>
      <c r="P128" s="703"/>
      <c r="Q128" s="703"/>
      <c r="R128" s="703"/>
      <c r="S128" s="703"/>
      <c r="T128" s="703"/>
      <c r="U128" s="703"/>
      <c r="V128" s="703"/>
      <c r="W128" s="703"/>
      <c r="X128" s="703"/>
      <c r="Y128" s="703"/>
      <c r="Z128" s="703"/>
      <c r="AA128" s="708"/>
      <c r="AB128" s="708"/>
      <c r="AC128" s="708"/>
      <c r="AD128" s="708"/>
      <c r="AE128" s="708"/>
      <c r="AF128" s="708"/>
      <c r="AG128" s="708"/>
      <c r="AH128" s="708"/>
    </row>
    <row r="129" spans="3:34" s="649" customFormat="1">
      <c r="C129" s="665"/>
      <c r="D129" s="665"/>
      <c r="E129" s="665"/>
      <c r="F129" s="665"/>
      <c r="G129" s="665"/>
      <c r="H129" s="665"/>
      <c r="L129" s="701"/>
      <c r="M129" s="703"/>
      <c r="N129" s="703"/>
      <c r="O129" s="703"/>
      <c r="P129" s="703"/>
      <c r="Q129" s="703"/>
      <c r="R129" s="703"/>
      <c r="S129" s="703"/>
      <c r="T129" s="703"/>
      <c r="U129" s="703"/>
      <c r="V129" s="703"/>
      <c r="W129" s="703"/>
      <c r="X129" s="703"/>
      <c r="Y129" s="703"/>
      <c r="Z129" s="703"/>
      <c r="AA129" s="708"/>
      <c r="AB129" s="708"/>
      <c r="AC129" s="708"/>
      <c r="AD129" s="708"/>
      <c r="AE129" s="708"/>
      <c r="AF129" s="708"/>
      <c r="AG129" s="708"/>
      <c r="AH129" s="708"/>
    </row>
    <row r="130" spans="3:34" s="649" customFormat="1">
      <c r="C130" s="665"/>
      <c r="D130" s="665"/>
      <c r="E130" s="665"/>
      <c r="F130" s="665"/>
      <c r="G130" s="665"/>
      <c r="H130" s="665"/>
      <c r="L130" s="701"/>
      <c r="M130" s="703"/>
      <c r="N130" s="703"/>
      <c r="O130" s="703"/>
      <c r="P130" s="703"/>
      <c r="Q130" s="703"/>
      <c r="R130" s="703"/>
      <c r="S130" s="703"/>
      <c r="T130" s="703"/>
      <c r="U130" s="703"/>
      <c r="V130" s="703"/>
      <c r="W130" s="703"/>
      <c r="X130" s="703"/>
      <c r="Y130" s="703"/>
      <c r="Z130" s="703"/>
      <c r="AA130" s="708"/>
      <c r="AB130" s="708"/>
      <c r="AC130" s="708"/>
      <c r="AD130" s="708"/>
      <c r="AE130" s="708"/>
      <c r="AF130" s="708"/>
      <c r="AG130" s="708"/>
      <c r="AH130" s="708"/>
    </row>
    <row r="131" spans="3:34" s="649" customFormat="1">
      <c r="C131" s="665"/>
      <c r="D131" s="665"/>
      <c r="E131" s="665"/>
      <c r="F131" s="665"/>
      <c r="G131" s="665"/>
      <c r="H131" s="665"/>
      <c r="L131" s="701"/>
      <c r="M131" s="703"/>
      <c r="N131" s="703"/>
      <c r="O131" s="703"/>
      <c r="P131" s="703"/>
      <c r="Q131" s="703"/>
      <c r="R131" s="703"/>
      <c r="S131" s="703"/>
      <c r="T131" s="703"/>
      <c r="U131" s="703"/>
      <c r="V131" s="703"/>
      <c r="W131" s="703"/>
      <c r="X131" s="703"/>
      <c r="Y131" s="703"/>
      <c r="Z131" s="703"/>
      <c r="AA131" s="708"/>
      <c r="AB131" s="708"/>
      <c r="AC131" s="708"/>
      <c r="AD131" s="708"/>
      <c r="AE131" s="708"/>
      <c r="AF131" s="708"/>
      <c r="AG131" s="708"/>
      <c r="AH131" s="708"/>
    </row>
    <row r="132" spans="3:34" s="649" customFormat="1">
      <c r="C132" s="665"/>
      <c r="D132" s="665"/>
      <c r="E132" s="665"/>
      <c r="F132" s="665"/>
      <c r="G132" s="665"/>
      <c r="H132" s="665"/>
      <c r="L132" s="701"/>
      <c r="M132" s="703"/>
      <c r="N132" s="703"/>
      <c r="O132" s="703"/>
      <c r="P132" s="703"/>
      <c r="Q132" s="703"/>
      <c r="R132" s="703"/>
      <c r="S132" s="703"/>
      <c r="T132" s="703"/>
      <c r="U132" s="703"/>
      <c r="V132" s="703"/>
      <c r="W132" s="703"/>
      <c r="X132" s="703"/>
      <c r="Y132" s="703"/>
      <c r="Z132" s="703"/>
      <c r="AA132" s="708"/>
      <c r="AB132" s="708"/>
      <c r="AC132" s="708"/>
      <c r="AD132" s="708"/>
      <c r="AE132" s="708"/>
      <c r="AF132" s="708"/>
      <c r="AG132" s="708"/>
      <c r="AH132" s="708"/>
    </row>
    <row r="133" spans="3:34" s="649" customFormat="1">
      <c r="C133" s="665"/>
      <c r="D133" s="665"/>
      <c r="E133" s="665"/>
      <c r="F133" s="665"/>
      <c r="G133" s="665"/>
      <c r="H133" s="665"/>
      <c r="L133" s="701"/>
      <c r="M133" s="703"/>
      <c r="N133" s="703"/>
      <c r="O133" s="703"/>
      <c r="P133" s="703"/>
      <c r="Q133" s="703"/>
      <c r="R133" s="703"/>
      <c r="S133" s="703"/>
      <c r="T133" s="703"/>
      <c r="U133" s="703"/>
      <c r="V133" s="703"/>
      <c r="W133" s="703"/>
      <c r="X133" s="703"/>
      <c r="Y133" s="703"/>
      <c r="Z133" s="703"/>
      <c r="AA133" s="708"/>
      <c r="AB133" s="708"/>
      <c r="AC133" s="708"/>
      <c r="AD133" s="708"/>
      <c r="AE133" s="708"/>
      <c r="AF133" s="708"/>
      <c r="AG133" s="708"/>
      <c r="AH133" s="708"/>
    </row>
    <row r="134" spans="3:34" s="649" customFormat="1">
      <c r="C134" s="665"/>
      <c r="D134" s="665"/>
      <c r="E134" s="665"/>
      <c r="F134" s="665"/>
      <c r="G134" s="665"/>
      <c r="H134" s="665"/>
      <c r="L134" s="701"/>
      <c r="M134" s="703"/>
      <c r="N134" s="703"/>
      <c r="O134" s="703"/>
      <c r="P134" s="703"/>
      <c r="Q134" s="703"/>
      <c r="R134" s="703"/>
      <c r="S134" s="703"/>
      <c r="T134" s="703"/>
      <c r="U134" s="703"/>
      <c r="V134" s="703"/>
      <c r="W134" s="703"/>
      <c r="X134" s="703"/>
      <c r="Y134" s="703"/>
      <c r="Z134" s="703"/>
      <c r="AA134" s="708"/>
      <c r="AB134" s="708"/>
      <c r="AC134" s="708"/>
      <c r="AD134" s="708"/>
      <c r="AE134" s="708"/>
      <c r="AF134" s="708"/>
      <c r="AG134" s="708"/>
      <c r="AH134" s="708"/>
    </row>
    <row r="135" spans="3:34" s="649" customFormat="1">
      <c r="C135" s="665"/>
      <c r="D135" s="665"/>
      <c r="E135" s="665"/>
      <c r="F135" s="665"/>
      <c r="G135" s="665"/>
      <c r="H135" s="665"/>
      <c r="L135" s="701"/>
      <c r="M135" s="703"/>
      <c r="N135" s="703"/>
      <c r="O135" s="703"/>
      <c r="P135" s="703"/>
      <c r="Q135" s="703"/>
      <c r="R135" s="703"/>
      <c r="S135" s="703"/>
      <c r="T135" s="703"/>
      <c r="U135" s="703"/>
      <c r="V135" s="703"/>
      <c r="W135" s="703"/>
      <c r="X135" s="703"/>
      <c r="Y135" s="703"/>
      <c r="Z135" s="703"/>
      <c r="AA135" s="708"/>
      <c r="AB135" s="708"/>
      <c r="AC135" s="708"/>
      <c r="AD135" s="708"/>
      <c r="AE135" s="708"/>
      <c r="AF135" s="708"/>
      <c r="AG135" s="708"/>
      <c r="AH135" s="708"/>
    </row>
    <row r="136" spans="3:34" s="649" customFormat="1">
      <c r="C136" s="665"/>
      <c r="D136" s="665"/>
      <c r="E136" s="665"/>
      <c r="F136" s="665"/>
      <c r="G136" s="665"/>
      <c r="H136" s="665"/>
      <c r="L136" s="701"/>
      <c r="M136" s="703"/>
      <c r="N136" s="703"/>
      <c r="O136" s="703"/>
      <c r="P136" s="703"/>
      <c r="Q136" s="703"/>
      <c r="R136" s="703"/>
      <c r="S136" s="703"/>
      <c r="T136" s="703"/>
      <c r="U136" s="703"/>
      <c r="V136" s="703"/>
      <c r="W136" s="703"/>
      <c r="X136" s="703"/>
      <c r="Y136" s="703"/>
      <c r="Z136" s="703"/>
      <c r="AA136" s="708"/>
      <c r="AB136" s="708"/>
      <c r="AC136" s="708"/>
      <c r="AD136" s="708"/>
      <c r="AE136" s="708"/>
      <c r="AF136" s="708"/>
      <c r="AG136" s="708"/>
      <c r="AH136" s="708"/>
    </row>
    <row r="137" spans="3:34" s="649" customFormat="1">
      <c r="C137" s="665"/>
      <c r="D137" s="665"/>
      <c r="E137" s="665"/>
      <c r="F137" s="665"/>
      <c r="G137" s="665"/>
      <c r="H137" s="665"/>
      <c r="L137" s="701"/>
      <c r="M137" s="703"/>
      <c r="N137" s="703"/>
      <c r="O137" s="703"/>
      <c r="P137" s="703"/>
      <c r="Q137" s="703"/>
      <c r="R137" s="703"/>
      <c r="S137" s="703"/>
      <c r="T137" s="703"/>
      <c r="U137" s="703"/>
      <c r="V137" s="703"/>
      <c r="W137" s="703"/>
      <c r="X137" s="703"/>
      <c r="Y137" s="703"/>
      <c r="Z137" s="703"/>
      <c r="AA137" s="708"/>
      <c r="AB137" s="708"/>
      <c r="AC137" s="708"/>
      <c r="AD137" s="708"/>
      <c r="AE137" s="708"/>
      <c r="AF137" s="708"/>
      <c r="AG137" s="708"/>
      <c r="AH137" s="708"/>
    </row>
    <row r="138" spans="3:34" s="649" customFormat="1">
      <c r="C138" s="665"/>
      <c r="D138" s="665"/>
      <c r="E138" s="665"/>
      <c r="F138" s="665"/>
      <c r="G138" s="665"/>
      <c r="H138" s="665"/>
      <c r="L138" s="701"/>
      <c r="M138" s="703"/>
      <c r="N138" s="703"/>
      <c r="O138" s="703"/>
      <c r="P138" s="703"/>
      <c r="Q138" s="703"/>
      <c r="R138" s="703"/>
      <c r="S138" s="703"/>
      <c r="T138" s="703"/>
      <c r="U138" s="703"/>
      <c r="V138" s="703"/>
      <c r="W138" s="703"/>
      <c r="X138" s="703"/>
      <c r="Y138" s="703"/>
      <c r="Z138" s="703"/>
      <c r="AA138" s="708"/>
      <c r="AB138" s="708"/>
      <c r="AC138" s="708"/>
      <c r="AD138" s="708"/>
      <c r="AE138" s="708"/>
      <c r="AF138" s="708"/>
      <c r="AG138" s="708"/>
      <c r="AH138" s="708"/>
    </row>
  </sheetData>
  <sheetProtection sheet="1" objects="1" scenarios="1"/>
  <mergeCells count="12">
    <mergeCell ref="B1:D1"/>
    <mergeCell ref="A2:K2"/>
    <mergeCell ref="E3:G3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>
    <tabColor indexed="9"/>
  </sheetPr>
  <dimension ref="A1:AH138"/>
  <sheetViews>
    <sheetView workbookViewId="0">
      <selection activeCell="P21" sqref="P21"/>
    </sheetView>
  </sheetViews>
  <sheetFormatPr defaultRowHeight="13.5"/>
  <cols>
    <col min="1" max="2" width="11.25" style="262" customWidth="1"/>
    <col min="3" max="3" width="9.375" style="275" customWidth="1"/>
    <col min="4" max="4" width="13.125" style="275" customWidth="1"/>
    <col min="5" max="7" width="4.875" style="275" customWidth="1"/>
    <col min="8" max="8" width="5.375" style="275" customWidth="1"/>
    <col min="9" max="9" width="4" style="262" customWidth="1"/>
    <col min="10" max="10" width="3.375" style="262" customWidth="1"/>
    <col min="11" max="11" width="18.875" style="262" customWidth="1"/>
    <col min="12" max="12" width="14.375" style="645" customWidth="1"/>
    <col min="13" max="13" width="4.25" style="646" customWidth="1"/>
    <col min="14" max="17" width="5.5" style="646" customWidth="1"/>
    <col min="18" max="19" width="9" style="646" customWidth="1"/>
    <col min="20" max="34" width="9" style="647" customWidth="1"/>
    <col min="35" max="16384" width="9" style="262" customWidth="1"/>
  </cols>
  <sheetData>
    <row r="1" spans="1:34">
      <c r="A1" s="650" t="s">
        <v>89</v>
      </c>
      <c r="B1" s="657">
        <f>メイン!C3</f>
        <v>0</v>
      </c>
      <c r="C1" s="657"/>
      <c r="D1" s="657"/>
      <c r="E1" s="28"/>
      <c r="F1" s="28"/>
      <c r="G1" s="28"/>
      <c r="H1" s="207"/>
      <c r="I1" s="685"/>
      <c r="J1" s="685"/>
      <c r="K1" s="428" t="s">
        <v>120</v>
      </c>
    </row>
    <row r="2" spans="1:34" ht="22.5" customHeight="1">
      <c r="A2" s="669" t="s">
        <v>197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</row>
    <row r="3" spans="1:34" s="275" customFormat="1" ht="9.75" customHeight="1">
      <c r="A3" s="709" t="s">
        <v>86</v>
      </c>
      <c r="B3" s="652" t="s">
        <v>90</v>
      </c>
      <c r="C3" s="715" t="s">
        <v>50</v>
      </c>
      <c r="D3" s="718" t="s">
        <v>25</v>
      </c>
      <c r="E3" s="720" t="s">
        <v>63</v>
      </c>
      <c r="F3" s="670"/>
      <c r="G3" s="676"/>
      <c r="H3" s="723" t="s">
        <v>81</v>
      </c>
      <c r="I3" s="726" t="s">
        <v>46</v>
      </c>
      <c r="J3" s="691" t="s">
        <v>33</v>
      </c>
      <c r="K3" s="697" t="s">
        <v>84</v>
      </c>
      <c r="L3" s="699" t="s">
        <v>82</v>
      </c>
      <c r="M3" s="702"/>
      <c r="N3" s="702"/>
      <c r="O3" s="702"/>
      <c r="P3" s="702"/>
      <c r="Q3" s="702"/>
      <c r="R3" s="702"/>
      <c r="S3" s="702"/>
      <c r="T3" s="707"/>
      <c r="U3" s="707"/>
      <c r="V3" s="707"/>
      <c r="W3" s="707"/>
      <c r="X3" s="707"/>
      <c r="Y3" s="707"/>
      <c r="Z3" s="707"/>
      <c r="AA3" s="707"/>
      <c r="AB3" s="707"/>
      <c r="AC3" s="707"/>
      <c r="AD3" s="707"/>
      <c r="AE3" s="707"/>
      <c r="AF3" s="707"/>
      <c r="AG3" s="707"/>
      <c r="AH3" s="707"/>
    </row>
    <row r="4" spans="1:34" s="275" customFormat="1" ht="23.25" customHeight="1">
      <c r="A4" s="710"/>
      <c r="B4" s="713"/>
      <c r="C4" s="716"/>
      <c r="D4" s="719"/>
      <c r="E4" s="721" t="s">
        <v>70</v>
      </c>
      <c r="F4" s="671" t="s">
        <v>16</v>
      </c>
      <c r="G4" s="677" t="s">
        <v>127</v>
      </c>
      <c r="H4" s="724"/>
      <c r="I4" s="727"/>
      <c r="J4" s="692"/>
      <c r="K4" s="698"/>
      <c r="L4" s="699"/>
      <c r="M4" s="702"/>
      <c r="N4" s="704" t="s">
        <v>72</v>
      </c>
      <c r="O4" s="704" t="s">
        <v>73</v>
      </c>
      <c r="P4" s="704" t="s">
        <v>88</v>
      </c>
      <c r="Q4" s="706"/>
      <c r="R4" s="702"/>
      <c r="S4" s="702"/>
      <c r="T4" s="707"/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</row>
    <row r="5" spans="1:34" ht="13.5" customHeight="1">
      <c r="A5" s="711" t="str">
        <f>IF(COUNTA(歯医師!A6)&gt;=1,歯医師!A6,"")</f>
        <v/>
      </c>
      <c r="B5" s="714" t="str">
        <f>IF(COUNTA(歯医師!B6)&gt;=1,歯医師!B6,"")</f>
        <v/>
      </c>
      <c r="C5" s="717" t="str">
        <f>IF(COUNTA(歯医師!C6)&gt;=1,歯医師!C6,"")</f>
        <v/>
      </c>
      <c r="D5" s="717" t="str">
        <f>IF(COUNTA(歯医師!D6)&gt;=1,歯医師!D6,"")</f>
        <v/>
      </c>
      <c r="E5" s="672">
        <f>SUM(歯医師!F6:L6)</f>
        <v>0</v>
      </c>
      <c r="F5" s="674">
        <f>SUM(歯医師!M6:S6)</f>
        <v>0</v>
      </c>
      <c r="G5" s="678">
        <f t="shared" ref="G5:G60" si="0">E5+F5/2</f>
        <v>0</v>
      </c>
      <c r="H5" s="693" t="str">
        <f>IF(G5&lt;基本!$B$9,"非常勤","常勤")</f>
        <v>非常勤</v>
      </c>
      <c r="I5" s="728">
        <f>IF(H5="非常勤",G5/基本!$B$9,1)</f>
        <v>0</v>
      </c>
      <c r="J5" s="693" t="e">
        <f>IF(DAYS360(L5,メイン!$N$3)&lt;500,"新"," ")</f>
        <v>#VALUE!</v>
      </c>
      <c r="K5" s="658"/>
      <c r="L5" s="700" t="str">
        <f>IF(COUNTA(歯医師!E6)&gt;=1,歯医師!E6,"")</f>
        <v/>
      </c>
      <c r="N5" s="705">
        <f>COUNTIF(H5:H118,"常勤")</f>
        <v>0</v>
      </c>
      <c r="O5" s="705">
        <f>COUNTA(B5:B60)-COUNTBLANK(B5:B60)-N5</f>
        <v>0</v>
      </c>
      <c r="P5" s="703">
        <f>SUM(I5:I118)-N5</f>
        <v>0</v>
      </c>
      <c r="Q5" s="703">
        <f>SUM(I5:I120)</f>
        <v>0</v>
      </c>
    </row>
    <row r="6" spans="1:34" ht="13.5" customHeight="1">
      <c r="A6" s="655" t="str">
        <f>IF(COUNTA(歯医師!A7)&gt;=1,歯医師!A7,"")</f>
        <v/>
      </c>
      <c r="B6" s="659" t="str">
        <f>IF(COUNTA(歯医師!B7)&gt;=1,歯医師!B7,"")</f>
        <v/>
      </c>
      <c r="C6" s="662" t="str">
        <f>IF(COUNTA(歯医師!C7)&gt;=1,歯医師!C7,"")</f>
        <v/>
      </c>
      <c r="D6" s="662" t="str">
        <f>IF(COUNTA(歯医師!D7)&gt;=1,歯医師!D7,"")</f>
        <v/>
      </c>
      <c r="E6" s="672">
        <f>SUM(歯医師!F7:L7)</f>
        <v>0</v>
      </c>
      <c r="F6" s="674">
        <f>SUM(歯医師!M7:S7)</f>
        <v>0</v>
      </c>
      <c r="G6" s="678">
        <f t="shared" si="0"/>
        <v>0</v>
      </c>
      <c r="H6" s="693" t="str">
        <f>IF(G6&lt;基本!$B$9,"非常勤","常勤")</f>
        <v>非常勤</v>
      </c>
      <c r="I6" s="728">
        <f>IF(H6="非常勤",G6/基本!$B$9,1)</f>
        <v>0</v>
      </c>
      <c r="J6" s="693" t="e">
        <f>IF(DAYS360(L6,メイン!$N$3)&lt;500,"新"," ")</f>
        <v>#VALUE!</v>
      </c>
      <c r="K6" s="658"/>
      <c r="L6" s="700" t="str">
        <f>IF(COUNTA(歯医師!E7)&gt;=1,歯医師!E7,"")</f>
        <v/>
      </c>
    </row>
    <row r="7" spans="1:34" ht="13.5" customHeight="1">
      <c r="A7" s="655" t="str">
        <f>IF(COUNTA(歯医師!A8)&gt;=1,歯医師!A8,"")</f>
        <v/>
      </c>
      <c r="B7" s="659" t="str">
        <f>IF(COUNTA(歯医師!B8)&gt;=1,歯医師!B8,"")</f>
        <v/>
      </c>
      <c r="C7" s="662" t="str">
        <f>IF(COUNTA(歯医師!C8)&gt;=1,歯医師!C8,"")</f>
        <v/>
      </c>
      <c r="D7" s="662" t="str">
        <f>IF(COUNTA(歯医師!D8)&gt;=1,歯医師!D8,"")</f>
        <v/>
      </c>
      <c r="E7" s="672">
        <f>SUM(歯医師!F8:L8)</f>
        <v>0</v>
      </c>
      <c r="F7" s="674">
        <f>SUM(歯医師!M8:S8)</f>
        <v>0</v>
      </c>
      <c r="G7" s="678">
        <f t="shared" si="0"/>
        <v>0</v>
      </c>
      <c r="H7" s="693" t="str">
        <f>IF(G7&lt;基本!$B$9,"非常勤","常勤")</f>
        <v>非常勤</v>
      </c>
      <c r="I7" s="728">
        <f>IF(H7="非常勤",G7/基本!$B$9,1)</f>
        <v>0</v>
      </c>
      <c r="J7" s="693" t="e">
        <f>IF(DAYS360(L7,メイン!$N$3)&lt;500,"新"," ")</f>
        <v>#VALUE!</v>
      </c>
      <c r="K7" s="658"/>
      <c r="L7" s="700" t="str">
        <f>IF(COUNTA(歯医師!E8)&gt;=1,歯医師!E8,"")</f>
        <v/>
      </c>
    </row>
    <row r="8" spans="1:34" ht="13.5" customHeight="1">
      <c r="A8" s="655" t="str">
        <f>IF(COUNTA(歯医師!A9)&gt;=1,歯医師!A9,"")</f>
        <v/>
      </c>
      <c r="B8" s="659" t="str">
        <f>IF(COUNTA(歯医師!B9)&gt;=1,歯医師!B9,"")</f>
        <v/>
      </c>
      <c r="C8" s="662" t="str">
        <f>IF(COUNTA(歯医師!C9)&gt;=1,歯医師!C9,"")</f>
        <v/>
      </c>
      <c r="D8" s="662" t="str">
        <f>IF(COUNTA(歯医師!D9)&gt;=1,歯医師!D9,"")</f>
        <v/>
      </c>
      <c r="E8" s="672">
        <f>SUM(歯医師!F9:L9)</f>
        <v>0</v>
      </c>
      <c r="F8" s="674">
        <f>SUM(歯医師!M9:S9)</f>
        <v>0</v>
      </c>
      <c r="G8" s="678">
        <f t="shared" si="0"/>
        <v>0</v>
      </c>
      <c r="H8" s="693" t="str">
        <f>IF(G8&lt;基本!$B$9,"非常勤","常勤")</f>
        <v>非常勤</v>
      </c>
      <c r="I8" s="728">
        <f>IF(H8="非常勤",G8/基本!$B$9,1)</f>
        <v>0</v>
      </c>
      <c r="J8" s="693" t="e">
        <f>IF(DAYS360(L8,メイン!$N$3)&lt;500,"新"," ")</f>
        <v>#VALUE!</v>
      </c>
      <c r="K8" s="658"/>
      <c r="L8" s="700" t="str">
        <f>IF(COUNTA(歯医師!E9)&gt;=1,歯医師!E9,"")</f>
        <v/>
      </c>
    </row>
    <row r="9" spans="1:34" ht="13.5" customHeight="1">
      <c r="A9" s="655" t="str">
        <f>IF(COUNTA(歯医師!A10)&gt;=1,歯医師!A10,"")</f>
        <v/>
      </c>
      <c r="B9" s="659" t="str">
        <f>IF(COUNTA(歯医師!B10)&gt;=1,歯医師!B10,"")</f>
        <v/>
      </c>
      <c r="C9" s="662" t="str">
        <f>IF(COUNTA(歯医師!C10)&gt;=1,歯医師!C10,"")</f>
        <v/>
      </c>
      <c r="D9" s="662" t="str">
        <f>IF(COUNTA(歯医師!D10)&gt;=1,歯医師!D10,"")</f>
        <v/>
      </c>
      <c r="E9" s="672">
        <f>SUM(歯医師!F10:L10)</f>
        <v>0</v>
      </c>
      <c r="F9" s="674">
        <f>SUM(歯医師!M10:S10)</f>
        <v>0</v>
      </c>
      <c r="G9" s="678">
        <f t="shared" si="0"/>
        <v>0</v>
      </c>
      <c r="H9" s="693" t="str">
        <f>IF(G9&lt;基本!$B$9,"非常勤","常勤")</f>
        <v>非常勤</v>
      </c>
      <c r="I9" s="728">
        <f>IF(H9="非常勤",G9/基本!$B$9,1)</f>
        <v>0</v>
      </c>
      <c r="J9" s="693" t="e">
        <f>IF(DAYS360(L9,メイン!$N$3)&lt;500,"新"," ")</f>
        <v>#VALUE!</v>
      </c>
      <c r="K9" s="658"/>
      <c r="L9" s="700" t="str">
        <f>IF(COUNTA(歯医師!E10)&gt;=1,歯医師!E10,"")</f>
        <v/>
      </c>
    </row>
    <row r="10" spans="1:34" ht="13.5" customHeight="1">
      <c r="A10" s="655" t="str">
        <f>IF(COUNTA(歯医師!A11)&gt;=1,歯医師!A11,"")</f>
        <v/>
      </c>
      <c r="B10" s="659" t="str">
        <f>IF(COUNTA(歯医師!B11)&gt;=1,歯医師!B11,"")</f>
        <v/>
      </c>
      <c r="C10" s="662" t="str">
        <f>IF(COUNTA(歯医師!C11)&gt;=1,歯医師!C11,"")</f>
        <v/>
      </c>
      <c r="D10" s="662" t="str">
        <f>IF(COUNTA(歯医師!D11)&gt;=1,歯医師!D11,"")</f>
        <v/>
      </c>
      <c r="E10" s="672">
        <f>SUM(歯医師!F11:L11)</f>
        <v>0</v>
      </c>
      <c r="F10" s="674">
        <f>SUM(歯医師!M11:S11)</f>
        <v>0</v>
      </c>
      <c r="G10" s="678">
        <f t="shared" si="0"/>
        <v>0</v>
      </c>
      <c r="H10" s="693" t="str">
        <f>IF(G10&lt;基本!$B$9,"非常勤","常勤")</f>
        <v>非常勤</v>
      </c>
      <c r="I10" s="728">
        <f>IF(H10="非常勤",G10/基本!$B$9,1)</f>
        <v>0</v>
      </c>
      <c r="J10" s="693" t="e">
        <f>IF(DAYS360(L10,メイン!$N$3)&lt;500,"新"," ")</f>
        <v>#VALUE!</v>
      </c>
      <c r="K10" s="658"/>
      <c r="L10" s="700" t="str">
        <f>IF(COUNTA(歯医師!E11)&gt;=1,歯医師!E11,"")</f>
        <v/>
      </c>
    </row>
    <row r="11" spans="1:34" ht="13.5" customHeight="1">
      <c r="A11" s="655" t="str">
        <f>IF(COUNTA(歯医師!A12)&gt;=1,歯医師!A12,"")</f>
        <v/>
      </c>
      <c r="B11" s="659" t="str">
        <f>IF(COUNTA(歯医師!B12)&gt;=1,歯医師!B12,"")</f>
        <v/>
      </c>
      <c r="C11" s="662" t="str">
        <f>IF(COUNTA(歯医師!C12)&gt;=1,歯医師!C12,"")</f>
        <v/>
      </c>
      <c r="D11" s="662" t="str">
        <f>IF(COUNTA(歯医師!D12)&gt;=1,歯医師!D12,"")</f>
        <v/>
      </c>
      <c r="E11" s="672">
        <f>SUM(歯医師!F12:L12)</f>
        <v>0</v>
      </c>
      <c r="F11" s="674">
        <f>SUM(歯医師!M12:S12)</f>
        <v>0</v>
      </c>
      <c r="G11" s="678">
        <f t="shared" si="0"/>
        <v>0</v>
      </c>
      <c r="H11" s="693" t="str">
        <f>IF(G11&lt;基本!$B$9,"非常勤","常勤")</f>
        <v>非常勤</v>
      </c>
      <c r="I11" s="728">
        <f>IF(H11="非常勤",G11/基本!$B$9,1)</f>
        <v>0</v>
      </c>
      <c r="J11" s="693" t="e">
        <f>IF(DAYS360(L11,メイン!$N$3)&lt;500,"新"," ")</f>
        <v>#VALUE!</v>
      </c>
      <c r="K11" s="658"/>
      <c r="L11" s="700" t="str">
        <f>IF(COUNTA(歯医師!E12)&gt;=1,歯医師!E12,"")</f>
        <v/>
      </c>
    </row>
    <row r="12" spans="1:34" ht="13.5" customHeight="1">
      <c r="A12" s="655" t="str">
        <f>IF(COUNTA(歯医師!A13)&gt;=1,歯医師!A13,"")</f>
        <v/>
      </c>
      <c r="B12" s="659" t="str">
        <f>IF(COUNTA(歯医師!B13)&gt;=1,歯医師!B13,"")</f>
        <v/>
      </c>
      <c r="C12" s="662" t="str">
        <f>IF(COUNTA(歯医師!C13)&gt;=1,歯医師!C13,"")</f>
        <v/>
      </c>
      <c r="D12" s="662" t="str">
        <f>IF(COUNTA(歯医師!D13)&gt;=1,歯医師!D13,"")</f>
        <v/>
      </c>
      <c r="E12" s="672">
        <f>SUM(歯医師!F13:L13)</f>
        <v>0</v>
      </c>
      <c r="F12" s="674">
        <f>SUM(歯医師!M13:S13)</f>
        <v>0</v>
      </c>
      <c r="G12" s="678">
        <f t="shared" si="0"/>
        <v>0</v>
      </c>
      <c r="H12" s="693" t="str">
        <f>IF(G12&lt;基本!$B$9,"非常勤","常勤")</f>
        <v>非常勤</v>
      </c>
      <c r="I12" s="728">
        <f>IF(H12="非常勤",G12/基本!$B$9,1)</f>
        <v>0</v>
      </c>
      <c r="J12" s="693" t="e">
        <f>IF(DAYS360(L12,メイン!$N$3)&lt;500,"新"," ")</f>
        <v>#VALUE!</v>
      </c>
      <c r="K12" s="658"/>
      <c r="L12" s="700" t="str">
        <f>IF(COUNTA(歯医師!E13)&gt;=1,歯医師!E13,"")</f>
        <v/>
      </c>
    </row>
    <row r="13" spans="1:34" ht="13.5" customHeight="1">
      <c r="A13" s="655" t="str">
        <f>IF(COUNTA(歯医師!A14)&gt;=1,歯医師!A14,"")</f>
        <v/>
      </c>
      <c r="B13" s="659" t="str">
        <f>IF(COUNTA(歯医師!B14)&gt;=1,歯医師!B14,"")</f>
        <v/>
      </c>
      <c r="C13" s="662" t="str">
        <f>IF(COUNTA(歯医師!C14)&gt;=1,歯医師!C14,"")</f>
        <v/>
      </c>
      <c r="D13" s="662" t="str">
        <f>IF(COUNTA(歯医師!D14)&gt;=1,歯医師!D14,"")</f>
        <v/>
      </c>
      <c r="E13" s="672">
        <f>SUM(歯医師!F14:L14)</f>
        <v>0</v>
      </c>
      <c r="F13" s="674">
        <f>SUM(歯医師!M14:S14)</f>
        <v>0</v>
      </c>
      <c r="G13" s="678">
        <f t="shared" si="0"/>
        <v>0</v>
      </c>
      <c r="H13" s="693" t="str">
        <f>IF(G13&lt;基本!$B$9,"非常勤","常勤")</f>
        <v>非常勤</v>
      </c>
      <c r="I13" s="728">
        <f>IF(H13="非常勤",G13/基本!$B$9,1)</f>
        <v>0</v>
      </c>
      <c r="J13" s="693" t="e">
        <f>IF(DAYS360(L13,メイン!$N$3)&lt;500,"新"," ")</f>
        <v>#VALUE!</v>
      </c>
      <c r="K13" s="658"/>
      <c r="L13" s="700" t="str">
        <f>IF(COUNTA(歯医師!E14)&gt;=1,歯医師!E14,"")</f>
        <v/>
      </c>
    </row>
    <row r="14" spans="1:34" ht="13.5" customHeight="1">
      <c r="A14" s="655" t="str">
        <f>IF(COUNTA(歯医師!A15)&gt;=1,歯医師!A15,"")</f>
        <v/>
      </c>
      <c r="B14" s="659" t="str">
        <f>IF(COUNTA(歯医師!B15)&gt;=1,歯医師!B15,"")</f>
        <v/>
      </c>
      <c r="C14" s="662" t="str">
        <f>IF(COUNTA(歯医師!C15)&gt;=1,歯医師!C15,"")</f>
        <v/>
      </c>
      <c r="D14" s="662" t="str">
        <f>IF(COUNTA(歯医師!D15)&gt;=1,歯医師!D15,"")</f>
        <v/>
      </c>
      <c r="E14" s="672">
        <f>SUM(歯医師!F15:L15)</f>
        <v>0</v>
      </c>
      <c r="F14" s="674">
        <f>SUM(歯医師!M15:S15)</f>
        <v>0</v>
      </c>
      <c r="G14" s="678">
        <f t="shared" si="0"/>
        <v>0</v>
      </c>
      <c r="H14" s="693" t="str">
        <f>IF(G14&lt;基本!$B$9,"非常勤","常勤")</f>
        <v>非常勤</v>
      </c>
      <c r="I14" s="728">
        <f>IF(H14="非常勤",G14/基本!$B$9,1)</f>
        <v>0</v>
      </c>
      <c r="J14" s="693" t="e">
        <f>IF(DAYS360(L14,メイン!$N$3)&lt;500,"新"," ")</f>
        <v>#VALUE!</v>
      </c>
      <c r="K14" s="658"/>
      <c r="L14" s="700" t="str">
        <f>IF(COUNTA(歯医師!E15)&gt;=1,歯医師!E15,"")</f>
        <v/>
      </c>
    </row>
    <row r="15" spans="1:34" ht="13.5" customHeight="1">
      <c r="A15" s="655" t="str">
        <f>IF(COUNTA(歯医師!A16)&gt;=1,歯医師!A16,"")</f>
        <v/>
      </c>
      <c r="B15" s="659" t="str">
        <f>IF(COUNTA(歯医師!B16)&gt;=1,歯医師!B16,"")</f>
        <v/>
      </c>
      <c r="C15" s="662" t="str">
        <f>IF(COUNTA(歯医師!C16)&gt;=1,歯医師!C16,"")</f>
        <v/>
      </c>
      <c r="D15" s="662" t="str">
        <f>IF(COUNTA(歯医師!D16)&gt;=1,歯医師!D16,"")</f>
        <v/>
      </c>
      <c r="E15" s="672">
        <f>SUM(歯医師!F16:L16)</f>
        <v>0</v>
      </c>
      <c r="F15" s="674">
        <f>SUM(歯医師!M16:S16)</f>
        <v>0</v>
      </c>
      <c r="G15" s="678">
        <f t="shared" si="0"/>
        <v>0</v>
      </c>
      <c r="H15" s="693" t="str">
        <f>IF(G15&lt;基本!$B$9,"非常勤","常勤")</f>
        <v>非常勤</v>
      </c>
      <c r="I15" s="728">
        <f>IF(H15="非常勤",G15/基本!$B$9,1)</f>
        <v>0</v>
      </c>
      <c r="J15" s="693" t="e">
        <f>IF(DAYS360(L15,メイン!$N$3)&lt;500,"新"," ")</f>
        <v>#VALUE!</v>
      </c>
      <c r="K15" s="658"/>
      <c r="L15" s="700" t="str">
        <f>IF(COUNTA(歯医師!E16)&gt;=1,歯医師!E16,"")</f>
        <v/>
      </c>
    </row>
    <row r="16" spans="1:34" ht="13.5" customHeight="1">
      <c r="A16" s="655" t="str">
        <f>IF(COUNTA(歯医師!A17)&gt;=1,歯医師!A17,"")</f>
        <v/>
      </c>
      <c r="B16" s="659" t="str">
        <f>IF(COUNTA(歯医師!B17)&gt;=1,歯医師!B17,"")</f>
        <v/>
      </c>
      <c r="C16" s="662" t="str">
        <f>IF(COUNTA(歯医師!C17)&gt;=1,歯医師!C17,"")</f>
        <v/>
      </c>
      <c r="D16" s="662" t="str">
        <f>IF(COUNTA(歯医師!D17)&gt;=1,歯医師!D17,"")</f>
        <v/>
      </c>
      <c r="E16" s="672">
        <f>SUM(歯医師!F17:L17)</f>
        <v>0</v>
      </c>
      <c r="F16" s="674">
        <f>SUM(歯医師!M17:S17)</f>
        <v>0</v>
      </c>
      <c r="G16" s="678">
        <f t="shared" si="0"/>
        <v>0</v>
      </c>
      <c r="H16" s="693" t="str">
        <f>IF(G16&lt;基本!$B$9,"非常勤","常勤")</f>
        <v>非常勤</v>
      </c>
      <c r="I16" s="728">
        <f>IF(H16="非常勤",G16/基本!$B$9,1)</f>
        <v>0</v>
      </c>
      <c r="J16" s="693" t="e">
        <f>IF(DAYS360(L16,メイン!$N$3)&lt;500,"新"," ")</f>
        <v>#VALUE!</v>
      </c>
      <c r="K16" s="658"/>
      <c r="L16" s="700" t="str">
        <f>IF(COUNTA(歯医師!E17)&gt;=1,歯医師!E17,"")</f>
        <v/>
      </c>
    </row>
    <row r="17" spans="1:12" ht="13.5" customHeight="1">
      <c r="A17" s="655" t="str">
        <f>IF(COUNTA(歯医師!A18)&gt;=1,歯医師!A18,"")</f>
        <v/>
      </c>
      <c r="B17" s="659" t="str">
        <f>IF(COUNTA(歯医師!B18)&gt;=1,歯医師!B18,"")</f>
        <v/>
      </c>
      <c r="C17" s="662" t="str">
        <f>IF(COUNTA(歯医師!C18)&gt;=1,歯医師!C18,"")</f>
        <v/>
      </c>
      <c r="D17" s="662" t="str">
        <f>IF(COUNTA(歯医師!D18)&gt;=1,歯医師!D18,"")</f>
        <v/>
      </c>
      <c r="E17" s="672">
        <f>SUM(歯医師!F18:L18)</f>
        <v>0</v>
      </c>
      <c r="F17" s="674">
        <f>SUM(歯医師!M18:S18)</f>
        <v>0</v>
      </c>
      <c r="G17" s="678">
        <f t="shared" si="0"/>
        <v>0</v>
      </c>
      <c r="H17" s="693" t="str">
        <f>IF(G17&lt;基本!$B$9,"非常勤","常勤")</f>
        <v>非常勤</v>
      </c>
      <c r="I17" s="728">
        <f>IF(H17="非常勤",G17/基本!$B$9,1)</f>
        <v>0</v>
      </c>
      <c r="J17" s="693" t="e">
        <f>IF(DAYS360(L17,メイン!$N$3)&lt;500,"新"," ")</f>
        <v>#VALUE!</v>
      </c>
      <c r="K17" s="658"/>
      <c r="L17" s="700" t="str">
        <f>IF(COUNTA(歯医師!E18)&gt;=1,歯医師!E18,"")</f>
        <v/>
      </c>
    </row>
    <row r="18" spans="1:12" ht="13.5" customHeight="1">
      <c r="A18" s="655" t="str">
        <f>IF(COUNTA(歯医師!A19)&gt;=1,歯医師!A19,"")</f>
        <v/>
      </c>
      <c r="B18" s="659" t="str">
        <f>IF(COUNTA(歯医師!B19)&gt;=1,歯医師!B19,"")</f>
        <v/>
      </c>
      <c r="C18" s="662" t="str">
        <f>IF(COUNTA(歯医師!C19)&gt;=1,歯医師!C19,"")</f>
        <v/>
      </c>
      <c r="D18" s="662" t="str">
        <f>IF(COUNTA(歯医師!D19)&gt;=1,歯医師!D19,"")</f>
        <v/>
      </c>
      <c r="E18" s="672">
        <f>SUM(歯医師!F19:L19)</f>
        <v>0</v>
      </c>
      <c r="F18" s="674">
        <f>SUM(歯医師!M19:S19)</f>
        <v>0</v>
      </c>
      <c r="G18" s="678">
        <f t="shared" si="0"/>
        <v>0</v>
      </c>
      <c r="H18" s="693" t="str">
        <f>IF(G18&lt;基本!$B$9,"非常勤","常勤")</f>
        <v>非常勤</v>
      </c>
      <c r="I18" s="728">
        <f>IF(H18="非常勤",G18/基本!$B$9,1)</f>
        <v>0</v>
      </c>
      <c r="J18" s="693" t="e">
        <f>IF(DAYS360(L18,メイン!$N$3)&lt;500,"新"," ")</f>
        <v>#VALUE!</v>
      </c>
      <c r="K18" s="658"/>
      <c r="L18" s="700" t="str">
        <f>IF(COUNTA(歯医師!E19)&gt;=1,歯医師!E19,"")</f>
        <v/>
      </c>
    </row>
    <row r="19" spans="1:12" ht="13.5" customHeight="1">
      <c r="A19" s="655" t="str">
        <f>IF(COUNTA(歯医師!A20)&gt;=1,歯医師!A20,"")</f>
        <v/>
      </c>
      <c r="B19" s="659" t="str">
        <f>IF(COUNTA(歯医師!B20)&gt;=1,歯医師!B20,"")</f>
        <v/>
      </c>
      <c r="C19" s="662" t="str">
        <f>IF(COUNTA(歯医師!C20)&gt;=1,歯医師!C20,"")</f>
        <v/>
      </c>
      <c r="D19" s="662" t="str">
        <f>IF(COUNTA(歯医師!D20)&gt;=1,歯医師!D20,"")</f>
        <v/>
      </c>
      <c r="E19" s="672">
        <f>SUM(歯医師!F20:L20)</f>
        <v>0</v>
      </c>
      <c r="F19" s="674">
        <f>SUM(歯医師!M20:S20)</f>
        <v>0</v>
      </c>
      <c r="G19" s="678">
        <f t="shared" si="0"/>
        <v>0</v>
      </c>
      <c r="H19" s="693" t="str">
        <f>IF(G19&lt;基本!$B$9,"非常勤","常勤")</f>
        <v>非常勤</v>
      </c>
      <c r="I19" s="728">
        <f>IF(H19="非常勤",G19/基本!$B$9,1)</f>
        <v>0</v>
      </c>
      <c r="J19" s="693" t="e">
        <f>IF(DAYS360(L19,メイン!$N$3)&lt;500,"新"," ")</f>
        <v>#VALUE!</v>
      </c>
      <c r="K19" s="658"/>
      <c r="L19" s="700" t="str">
        <f>IF(COUNTA(歯医師!E20)&gt;=1,歯医師!E20,"")</f>
        <v/>
      </c>
    </row>
    <row r="20" spans="1:12" ht="13.5" customHeight="1">
      <c r="A20" s="655" t="str">
        <f>IF(COUNTA(歯医師!A21)&gt;=1,歯医師!A21,"")</f>
        <v/>
      </c>
      <c r="B20" s="659" t="str">
        <f>IF(COUNTA(歯医師!B21)&gt;=1,歯医師!B21,"")</f>
        <v/>
      </c>
      <c r="C20" s="662" t="str">
        <f>IF(COUNTA(歯医師!C21)&gt;=1,歯医師!C21,"")</f>
        <v/>
      </c>
      <c r="D20" s="662" t="str">
        <f>IF(COUNTA(歯医師!D21)&gt;=1,歯医師!D21,"")</f>
        <v/>
      </c>
      <c r="E20" s="672">
        <f>SUM(歯医師!F21:L21)</f>
        <v>0</v>
      </c>
      <c r="F20" s="674">
        <f>SUM(歯医師!M21:S21)</f>
        <v>0</v>
      </c>
      <c r="G20" s="678">
        <f t="shared" si="0"/>
        <v>0</v>
      </c>
      <c r="H20" s="693" t="str">
        <f>IF(G20&lt;基本!$B$9,"非常勤","常勤")</f>
        <v>非常勤</v>
      </c>
      <c r="I20" s="728">
        <f>IF(H20="非常勤",G20/基本!$B$9,1)</f>
        <v>0</v>
      </c>
      <c r="J20" s="693" t="e">
        <f>IF(DAYS360(L20,メイン!$N$3)&lt;500,"新"," ")</f>
        <v>#VALUE!</v>
      </c>
      <c r="K20" s="658"/>
      <c r="L20" s="700" t="str">
        <f>IF(COUNTA(歯医師!E21)&gt;=1,歯医師!E21,"")</f>
        <v/>
      </c>
    </row>
    <row r="21" spans="1:12" ht="13.5" customHeight="1">
      <c r="A21" s="655" t="str">
        <f>IF(COUNTA(歯医師!A22)&gt;=1,歯医師!A22,"")</f>
        <v/>
      </c>
      <c r="B21" s="659" t="str">
        <f>IF(COUNTA(歯医師!B22)&gt;=1,歯医師!B22,"")</f>
        <v/>
      </c>
      <c r="C21" s="662" t="str">
        <f>IF(COUNTA(歯医師!C22)&gt;=1,歯医師!C22,"")</f>
        <v/>
      </c>
      <c r="D21" s="662" t="str">
        <f>IF(COUNTA(歯医師!D22)&gt;=1,歯医師!D22,"")</f>
        <v/>
      </c>
      <c r="E21" s="672">
        <f>SUM(歯医師!F22:L22)</f>
        <v>0</v>
      </c>
      <c r="F21" s="674">
        <f>SUM(歯医師!M22:S22)</f>
        <v>0</v>
      </c>
      <c r="G21" s="678">
        <f t="shared" si="0"/>
        <v>0</v>
      </c>
      <c r="H21" s="693" t="str">
        <f>IF(G21&lt;基本!$B$9,"非常勤","常勤")</f>
        <v>非常勤</v>
      </c>
      <c r="I21" s="728">
        <f>IF(H21="非常勤",G21/基本!$B$9,1)</f>
        <v>0</v>
      </c>
      <c r="J21" s="693" t="e">
        <f>IF(DAYS360(L21,メイン!$N$3)&lt;500,"新"," ")</f>
        <v>#VALUE!</v>
      </c>
      <c r="K21" s="658"/>
      <c r="L21" s="700" t="str">
        <f>IF(COUNTA(歯医師!E22)&gt;=1,歯医師!E22,"")</f>
        <v/>
      </c>
    </row>
    <row r="22" spans="1:12" ht="13.5" customHeight="1">
      <c r="A22" s="655" t="str">
        <f>IF(COUNTA(歯医師!A23)&gt;=1,歯医師!A23,"")</f>
        <v/>
      </c>
      <c r="B22" s="659" t="str">
        <f>IF(COUNTA(歯医師!B23)&gt;=1,歯医師!B23,"")</f>
        <v/>
      </c>
      <c r="C22" s="662" t="str">
        <f>IF(COUNTA(歯医師!C23)&gt;=1,歯医師!C23,"")</f>
        <v/>
      </c>
      <c r="D22" s="662" t="str">
        <f>IF(COUNTA(歯医師!D23)&gt;=1,歯医師!D23,"")</f>
        <v/>
      </c>
      <c r="E22" s="672">
        <f>SUM(歯医師!F23:L23)</f>
        <v>0</v>
      </c>
      <c r="F22" s="674">
        <f>SUM(歯医師!M23:S23)</f>
        <v>0</v>
      </c>
      <c r="G22" s="678">
        <f t="shared" si="0"/>
        <v>0</v>
      </c>
      <c r="H22" s="693" t="str">
        <f>IF(G22&lt;基本!$B$9,"非常勤","常勤")</f>
        <v>非常勤</v>
      </c>
      <c r="I22" s="728">
        <f>IF(H22="非常勤",G22/基本!$B$9,1)</f>
        <v>0</v>
      </c>
      <c r="J22" s="693" t="e">
        <f>IF(DAYS360(L22,メイン!$N$3)&lt;500,"新"," ")</f>
        <v>#VALUE!</v>
      </c>
      <c r="K22" s="658"/>
      <c r="L22" s="700" t="str">
        <f>IF(COUNTA(歯医師!E23)&gt;=1,歯医師!E23,"")</f>
        <v/>
      </c>
    </row>
    <row r="23" spans="1:12" ht="13.5" customHeight="1">
      <c r="A23" s="655" t="str">
        <f>IF(COUNTA(歯医師!A24)&gt;=1,歯医師!A24,"")</f>
        <v/>
      </c>
      <c r="B23" s="659" t="str">
        <f>IF(COUNTA(歯医師!B24)&gt;=1,歯医師!B24,"")</f>
        <v/>
      </c>
      <c r="C23" s="662" t="str">
        <f>IF(COUNTA(歯医師!C24)&gt;=1,歯医師!C24,"")</f>
        <v/>
      </c>
      <c r="D23" s="662" t="str">
        <f>IF(COUNTA(歯医師!D24)&gt;=1,歯医師!D24,"")</f>
        <v/>
      </c>
      <c r="E23" s="672">
        <f>SUM(歯医師!F24:L24)</f>
        <v>0</v>
      </c>
      <c r="F23" s="674">
        <f>SUM(歯医師!M24:S24)</f>
        <v>0</v>
      </c>
      <c r="G23" s="678">
        <f t="shared" si="0"/>
        <v>0</v>
      </c>
      <c r="H23" s="693" t="str">
        <f>IF(G23&lt;基本!$B$9,"非常勤","常勤")</f>
        <v>非常勤</v>
      </c>
      <c r="I23" s="728">
        <f>IF(H23="非常勤",G23/基本!$B$9,1)</f>
        <v>0</v>
      </c>
      <c r="J23" s="693" t="e">
        <f>IF(DAYS360(L23,メイン!$N$3)&lt;500,"新"," ")</f>
        <v>#VALUE!</v>
      </c>
      <c r="K23" s="658"/>
      <c r="L23" s="700" t="str">
        <f>IF(COUNTA(歯医師!E24)&gt;=1,歯医師!E24,"")</f>
        <v/>
      </c>
    </row>
    <row r="24" spans="1:12" ht="13.5" customHeight="1">
      <c r="A24" s="655" t="str">
        <f>IF(COUNTA(歯医師!A25)&gt;=1,歯医師!A25,"")</f>
        <v/>
      </c>
      <c r="B24" s="659" t="str">
        <f>IF(COUNTA(歯医師!B25)&gt;=1,歯医師!B25,"")</f>
        <v/>
      </c>
      <c r="C24" s="662" t="str">
        <f>IF(COUNTA(歯医師!C25)&gt;=1,歯医師!C25,"")</f>
        <v/>
      </c>
      <c r="D24" s="662" t="str">
        <f>IF(COUNTA(歯医師!D25)&gt;=1,歯医師!D25,"")</f>
        <v/>
      </c>
      <c r="E24" s="672">
        <f>SUM(歯医師!F25:L25)</f>
        <v>0</v>
      </c>
      <c r="F24" s="674">
        <f>SUM(歯医師!M25:S25)</f>
        <v>0</v>
      </c>
      <c r="G24" s="678">
        <f t="shared" si="0"/>
        <v>0</v>
      </c>
      <c r="H24" s="693" t="str">
        <f>IF(G24&lt;基本!$B$9,"非常勤","常勤")</f>
        <v>非常勤</v>
      </c>
      <c r="I24" s="728">
        <f>IF(H24="非常勤",G24/基本!$B$9,1)</f>
        <v>0</v>
      </c>
      <c r="J24" s="693" t="e">
        <f>IF(DAYS360(L24,メイン!$N$3)&lt;500,"新"," ")</f>
        <v>#VALUE!</v>
      </c>
      <c r="K24" s="658"/>
      <c r="L24" s="700" t="str">
        <f>IF(COUNTA(歯医師!E25)&gt;=1,歯医師!E25,"")</f>
        <v/>
      </c>
    </row>
    <row r="25" spans="1:12" ht="13.5" customHeight="1">
      <c r="A25" s="655" t="str">
        <f>IF(COUNTA(歯医師!A26)&gt;=1,歯医師!A26,"")</f>
        <v/>
      </c>
      <c r="B25" s="659" t="str">
        <f>IF(COUNTA(歯医師!B26)&gt;=1,歯医師!B26,"")</f>
        <v/>
      </c>
      <c r="C25" s="662" t="str">
        <f>IF(COUNTA(歯医師!C26)&gt;=1,歯医師!C26,"")</f>
        <v/>
      </c>
      <c r="D25" s="662" t="str">
        <f>IF(COUNTA(歯医師!D26)&gt;=1,歯医師!D26,"")</f>
        <v/>
      </c>
      <c r="E25" s="672">
        <f>SUM(歯医師!F26:L26)</f>
        <v>0</v>
      </c>
      <c r="F25" s="674">
        <f>SUM(歯医師!M26:S26)</f>
        <v>0</v>
      </c>
      <c r="G25" s="678">
        <f t="shared" si="0"/>
        <v>0</v>
      </c>
      <c r="H25" s="693" t="str">
        <f>IF(G25&lt;基本!$B$9,"非常勤","常勤")</f>
        <v>非常勤</v>
      </c>
      <c r="I25" s="728">
        <f>IF(H25="非常勤",G25/基本!$B$9,1)</f>
        <v>0</v>
      </c>
      <c r="J25" s="693" t="e">
        <f>IF(DAYS360(L25,メイン!$N$3)&lt;500,"新"," ")</f>
        <v>#VALUE!</v>
      </c>
      <c r="K25" s="658"/>
      <c r="L25" s="700" t="str">
        <f>IF(COUNTA(歯医師!E26)&gt;=1,歯医師!E26,"")</f>
        <v/>
      </c>
    </row>
    <row r="26" spans="1:12" ht="13.5" customHeight="1">
      <c r="A26" s="655" t="str">
        <f>IF(COUNTA(歯医師!A27)&gt;=1,歯医師!A27,"")</f>
        <v/>
      </c>
      <c r="B26" s="659" t="str">
        <f>IF(COUNTA(歯医師!B27)&gt;=1,歯医師!B27,"")</f>
        <v/>
      </c>
      <c r="C26" s="662" t="str">
        <f>IF(COUNTA(歯医師!C27)&gt;=1,歯医師!C27,"")</f>
        <v/>
      </c>
      <c r="D26" s="662" t="str">
        <f>IF(COUNTA(歯医師!D27)&gt;=1,歯医師!D27,"")</f>
        <v/>
      </c>
      <c r="E26" s="672">
        <f>SUM(歯医師!F27:L27)</f>
        <v>0</v>
      </c>
      <c r="F26" s="674">
        <f>SUM(歯医師!M27:S27)</f>
        <v>0</v>
      </c>
      <c r="G26" s="678">
        <f t="shared" si="0"/>
        <v>0</v>
      </c>
      <c r="H26" s="693" t="str">
        <f>IF(G26&lt;基本!$B$9,"非常勤","常勤")</f>
        <v>非常勤</v>
      </c>
      <c r="I26" s="728">
        <f>IF(H26="非常勤",G26/基本!$B$9,1)</f>
        <v>0</v>
      </c>
      <c r="J26" s="693" t="e">
        <f>IF(DAYS360(L26,メイン!$N$3)&lt;500,"新"," ")</f>
        <v>#VALUE!</v>
      </c>
      <c r="K26" s="658"/>
      <c r="L26" s="700" t="str">
        <f>IF(COUNTA(歯医師!E27)&gt;=1,歯医師!E27,"")</f>
        <v/>
      </c>
    </row>
    <row r="27" spans="1:12" ht="13.5" customHeight="1">
      <c r="A27" s="655" t="str">
        <f>IF(COUNTA(歯医師!A28)&gt;=1,歯医師!A28,"")</f>
        <v/>
      </c>
      <c r="B27" s="659" t="str">
        <f>IF(COUNTA(歯医師!B28)&gt;=1,歯医師!B28,"")</f>
        <v/>
      </c>
      <c r="C27" s="662" t="str">
        <f>IF(COUNTA(歯医師!C28)&gt;=1,歯医師!C28,"")</f>
        <v/>
      </c>
      <c r="D27" s="662" t="str">
        <f>IF(COUNTA(歯医師!D28)&gt;=1,歯医師!D28,"")</f>
        <v/>
      </c>
      <c r="E27" s="672">
        <f>SUM(歯医師!F28:L28)</f>
        <v>0</v>
      </c>
      <c r="F27" s="674">
        <f>SUM(歯医師!M28:S28)</f>
        <v>0</v>
      </c>
      <c r="G27" s="678">
        <f t="shared" si="0"/>
        <v>0</v>
      </c>
      <c r="H27" s="693" t="str">
        <f>IF(G27&lt;基本!$B$9,"非常勤","常勤")</f>
        <v>非常勤</v>
      </c>
      <c r="I27" s="728">
        <f>IF(H27="非常勤",G27/基本!$B$9,1)</f>
        <v>0</v>
      </c>
      <c r="J27" s="693" t="e">
        <f>IF(DAYS360(L27,メイン!$N$3)&lt;500,"新"," ")</f>
        <v>#VALUE!</v>
      </c>
      <c r="K27" s="658"/>
      <c r="L27" s="700" t="str">
        <f>IF(COUNTA(歯医師!E28)&gt;=1,歯医師!E28,"")</f>
        <v/>
      </c>
    </row>
    <row r="28" spans="1:12" ht="13.5" customHeight="1">
      <c r="A28" s="655" t="str">
        <f>IF(COUNTA(歯医師!A29)&gt;=1,歯医師!A29,"")</f>
        <v/>
      </c>
      <c r="B28" s="659" t="str">
        <f>IF(COUNTA(歯医師!B29)&gt;=1,歯医師!B29,"")</f>
        <v/>
      </c>
      <c r="C28" s="662" t="str">
        <f>IF(COUNTA(歯医師!C29)&gt;=1,歯医師!C29,"")</f>
        <v/>
      </c>
      <c r="D28" s="662" t="str">
        <f>IF(COUNTA(歯医師!D29)&gt;=1,歯医師!D29,"")</f>
        <v/>
      </c>
      <c r="E28" s="672">
        <f>SUM(歯医師!F29:L29)</f>
        <v>0</v>
      </c>
      <c r="F28" s="674">
        <f>SUM(歯医師!M29:S29)</f>
        <v>0</v>
      </c>
      <c r="G28" s="678">
        <f t="shared" si="0"/>
        <v>0</v>
      </c>
      <c r="H28" s="693" t="str">
        <f>IF(G28&lt;基本!$B$9,"非常勤","常勤")</f>
        <v>非常勤</v>
      </c>
      <c r="I28" s="728">
        <f>IF(H28="非常勤",G28/基本!$B$9,1)</f>
        <v>0</v>
      </c>
      <c r="J28" s="693" t="e">
        <f>IF(DAYS360(L28,メイン!$N$3)&lt;500,"新"," ")</f>
        <v>#VALUE!</v>
      </c>
      <c r="K28" s="658"/>
      <c r="L28" s="700" t="str">
        <f>IF(COUNTA(歯医師!E29)&gt;=1,歯医師!E29,"")</f>
        <v/>
      </c>
    </row>
    <row r="29" spans="1:12" ht="13.5" customHeight="1">
      <c r="A29" s="655" t="str">
        <f>IF(COUNTA(歯医師!A30)&gt;=1,歯医師!A30,"")</f>
        <v/>
      </c>
      <c r="B29" s="659" t="str">
        <f>IF(COUNTA(歯医師!B30)&gt;=1,歯医師!B30,"")</f>
        <v/>
      </c>
      <c r="C29" s="662" t="str">
        <f>IF(COUNTA(歯医師!C30)&gt;=1,歯医師!C30,"")</f>
        <v/>
      </c>
      <c r="D29" s="662" t="str">
        <f>IF(COUNTA(歯医師!D30)&gt;=1,歯医師!D30,"")</f>
        <v/>
      </c>
      <c r="E29" s="672">
        <f>SUM(歯医師!F30:L30)</f>
        <v>0</v>
      </c>
      <c r="F29" s="674">
        <f>SUM(歯医師!M30:S30)</f>
        <v>0</v>
      </c>
      <c r="G29" s="678">
        <f t="shared" si="0"/>
        <v>0</v>
      </c>
      <c r="H29" s="693" t="str">
        <f>IF(G29&lt;基本!$B$9,"非常勤","常勤")</f>
        <v>非常勤</v>
      </c>
      <c r="I29" s="728">
        <f>IF(H29="非常勤",G29/基本!$B$9,1)</f>
        <v>0</v>
      </c>
      <c r="J29" s="693" t="e">
        <f>IF(DAYS360(L29,メイン!$N$3)&lt;500,"新"," ")</f>
        <v>#VALUE!</v>
      </c>
      <c r="K29" s="658"/>
      <c r="L29" s="700" t="str">
        <f>IF(COUNTA(歯医師!E30)&gt;=1,歯医師!E30,"")</f>
        <v/>
      </c>
    </row>
    <row r="30" spans="1:12" ht="13.5" customHeight="1">
      <c r="A30" s="655" t="str">
        <f>IF(COUNTA(歯医師!A31)&gt;=1,歯医師!A31,"")</f>
        <v/>
      </c>
      <c r="B30" s="659" t="str">
        <f>IF(COUNTA(歯医師!B31)&gt;=1,歯医師!B31,"")</f>
        <v/>
      </c>
      <c r="C30" s="662" t="str">
        <f>IF(COUNTA(歯医師!C31)&gt;=1,歯医師!C31,"")</f>
        <v/>
      </c>
      <c r="D30" s="662" t="str">
        <f>IF(COUNTA(歯医師!D31)&gt;=1,歯医師!D31,"")</f>
        <v/>
      </c>
      <c r="E30" s="672">
        <f>SUM(歯医師!F31:L31)</f>
        <v>0</v>
      </c>
      <c r="F30" s="674">
        <f>SUM(歯医師!M31:S31)</f>
        <v>0</v>
      </c>
      <c r="G30" s="678">
        <f t="shared" si="0"/>
        <v>0</v>
      </c>
      <c r="H30" s="693" t="str">
        <f>IF(G30&lt;基本!$B$9,"非常勤","常勤")</f>
        <v>非常勤</v>
      </c>
      <c r="I30" s="728">
        <f>IF(H30="非常勤",G30/基本!$B$9,1)</f>
        <v>0</v>
      </c>
      <c r="J30" s="693" t="e">
        <f>IF(DAYS360(L30,メイン!$N$3)&lt;500,"新"," ")</f>
        <v>#VALUE!</v>
      </c>
      <c r="K30" s="658"/>
      <c r="L30" s="700" t="str">
        <f>IF(COUNTA(歯医師!E31)&gt;=1,歯医師!E31,"")</f>
        <v/>
      </c>
    </row>
    <row r="31" spans="1:12" ht="13.5" customHeight="1">
      <c r="A31" s="655" t="str">
        <f>IF(COUNTA(歯医師!A32)&gt;=1,歯医師!A32,"")</f>
        <v/>
      </c>
      <c r="B31" s="659" t="str">
        <f>IF(COUNTA(歯医師!B32)&gt;=1,歯医師!B32,"")</f>
        <v/>
      </c>
      <c r="C31" s="662" t="str">
        <f>IF(COUNTA(歯医師!C32)&gt;=1,歯医師!C32,"")</f>
        <v/>
      </c>
      <c r="D31" s="662" t="str">
        <f>IF(COUNTA(歯医師!D32)&gt;=1,歯医師!D32,"")</f>
        <v/>
      </c>
      <c r="E31" s="672">
        <f>SUM(歯医師!F32:L32)</f>
        <v>0</v>
      </c>
      <c r="F31" s="674">
        <f>SUM(歯医師!M32:S32)</f>
        <v>0</v>
      </c>
      <c r="G31" s="678">
        <f t="shared" si="0"/>
        <v>0</v>
      </c>
      <c r="H31" s="693" t="str">
        <f>IF(G31&lt;基本!$B$9,"非常勤","常勤")</f>
        <v>非常勤</v>
      </c>
      <c r="I31" s="728">
        <f>IF(H31="非常勤",G31/基本!$B$9,1)</f>
        <v>0</v>
      </c>
      <c r="J31" s="693" t="e">
        <f>IF(DAYS360(L31,メイン!$N$3)&lt;500,"新"," ")</f>
        <v>#VALUE!</v>
      </c>
      <c r="K31" s="658"/>
      <c r="L31" s="700" t="str">
        <f>IF(COUNTA(歯医師!E32)&gt;=1,歯医師!E32,"")</f>
        <v/>
      </c>
    </row>
    <row r="32" spans="1:12" ht="13.5" customHeight="1">
      <c r="A32" s="655" t="str">
        <f>IF(COUNTA(歯医師!A33)&gt;=1,歯医師!A33,"")</f>
        <v/>
      </c>
      <c r="B32" s="659" t="str">
        <f>IF(COUNTA(歯医師!B33)&gt;=1,歯医師!B33,"")</f>
        <v/>
      </c>
      <c r="C32" s="662" t="str">
        <f>IF(COUNTA(歯医師!C33)&gt;=1,歯医師!C33,"")</f>
        <v/>
      </c>
      <c r="D32" s="662" t="str">
        <f>IF(COUNTA(歯医師!D33)&gt;=1,歯医師!D33,"")</f>
        <v/>
      </c>
      <c r="E32" s="672">
        <f>SUM(歯医師!F33:L33)</f>
        <v>0</v>
      </c>
      <c r="F32" s="674">
        <f>SUM(歯医師!M33:S33)</f>
        <v>0</v>
      </c>
      <c r="G32" s="678">
        <f t="shared" si="0"/>
        <v>0</v>
      </c>
      <c r="H32" s="693" t="str">
        <f>IF(G32&lt;基本!$B$9,"非常勤","常勤")</f>
        <v>非常勤</v>
      </c>
      <c r="I32" s="728">
        <f>IF(H32="非常勤",G32/基本!$B$9,1)</f>
        <v>0</v>
      </c>
      <c r="J32" s="693" t="e">
        <f>IF(DAYS360(L32,メイン!$N$3)&lt;500,"新"," ")</f>
        <v>#VALUE!</v>
      </c>
      <c r="K32" s="658"/>
      <c r="L32" s="700" t="str">
        <f>IF(COUNTA(歯医師!E33)&gt;=1,歯医師!E33,"")</f>
        <v/>
      </c>
    </row>
    <row r="33" spans="1:12" ht="13.5" customHeight="1">
      <c r="A33" s="655" t="str">
        <f>IF(COUNTA(歯医師!A34)&gt;=1,歯医師!A34,"")</f>
        <v/>
      </c>
      <c r="B33" s="659" t="str">
        <f>IF(COUNTA(歯医師!B34)&gt;=1,歯医師!B34,"")</f>
        <v/>
      </c>
      <c r="C33" s="662" t="str">
        <f>IF(COUNTA(歯医師!C34)&gt;=1,歯医師!C34,"")</f>
        <v/>
      </c>
      <c r="D33" s="662" t="str">
        <f>IF(COUNTA(歯医師!D34)&gt;=1,歯医師!D34,"")</f>
        <v/>
      </c>
      <c r="E33" s="672">
        <f>SUM(歯医師!F34:L34)</f>
        <v>0</v>
      </c>
      <c r="F33" s="674">
        <f>SUM(歯医師!M34:S34)</f>
        <v>0</v>
      </c>
      <c r="G33" s="678">
        <f t="shared" si="0"/>
        <v>0</v>
      </c>
      <c r="H33" s="693" t="str">
        <f>IF(G33&lt;基本!$B$9,"非常勤","常勤")</f>
        <v>非常勤</v>
      </c>
      <c r="I33" s="728">
        <f>IF(H33="非常勤",G33/基本!$B$9,1)</f>
        <v>0</v>
      </c>
      <c r="J33" s="693" t="e">
        <f>IF(DAYS360(L33,メイン!$N$3)&lt;500,"新"," ")</f>
        <v>#VALUE!</v>
      </c>
      <c r="K33" s="658"/>
      <c r="L33" s="700" t="str">
        <f>IF(COUNTA(歯医師!E34)&gt;=1,歯医師!E34,"")</f>
        <v/>
      </c>
    </row>
    <row r="34" spans="1:12" ht="13.5" customHeight="1">
      <c r="A34" s="655" t="str">
        <f>IF(COUNTA(歯医師!A35)&gt;=1,歯医師!A35,"")</f>
        <v/>
      </c>
      <c r="B34" s="659" t="str">
        <f>IF(COUNTA(歯医師!B35)&gt;=1,歯医師!B35,"")</f>
        <v/>
      </c>
      <c r="C34" s="662" t="str">
        <f>IF(COUNTA(歯医師!C35)&gt;=1,歯医師!C35,"")</f>
        <v/>
      </c>
      <c r="D34" s="662" t="str">
        <f>IF(COUNTA(歯医師!D35)&gt;=1,歯医師!D35,"")</f>
        <v/>
      </c>
      <c r="E34" s="672">
        <f>SUM(歯医師!F35:L35)</f>
        <v>0</v>
      </c>
      <c r="F34" s="674">
        <f>SUM(歯医師!M35:S35)</f>
        <v>0</v>
      </c>
      <c r="G34" s="678">
        <f t="shared" si="0"/>
        <v>0</v>
      </c>
      <c r="H34" s="693" t="str">
        <f>IF(G34&lt;基本!$B$9,"非常勤","常勤")</f>
        <v>非常勤</v>
      </c>
      <c r="I34" s="728">
        <f>IF(H34="非常勤",G34/基本!$B$9,1)</f>
        <v>0</v>
      </c>
      <c r="J34" s="693" t="e">
        <f>IF(DAYS360(L34,メイン!$N$3)&lt;500,"新"," ")</f>
        <v>#VALUE!</v>
      </c>
      <c r="K34" s="658"/>
      <c r="L34" s="700" t="str">
        <f>IF(COUNTA(歯医師!E35)&gt;=1,歯医師!E35,"")</f>
        <v/>
      </c>
    </row>
    <row r="35" spans="1:12" ht="13.5" customHeight="1">
      <c r="A35" s="655" t="str">
        <f>IF(COUNTA(歯医師!A36)&gt;=1,歯医師!A36,"")</f>
        <v/>
      </c>
      <c r="B35" s="659" t="str">
        <f>IF(COUNTA(歯医師!B36)&gt;=1,歯医師!B36,"")</f>
        <v/>
      </c>
      <c r="C35" s="662" t="str">
        <f>IF(COUNTA(歯医師!C36)&gt;=1,歯医師!C36,"")</f>
        <v/>
      </c>
      <c r="D35" s="662" t="str">
        <f>IF(COUNTA(歯医師!D36)&gt;=1,歯医師!D36,"")</f>
        <v/>
      </c>
      <c r="E35" s="672">
        <f>SUM(歯医師!F36:L36)</f>
        <v>0</v>
      </c>
      <c r="F35" s="674">
        <f>SUM(歯医師!M36:S36)</f>
        <v>0</v>
      </c>
      <c r="G35" s="678">
        <f t="shared" si="0"/>
        <v>0</v>
      </c>
      <c r="H35" s="693" t="str">
        <f>IF(G35&lt;基本!$B$9,"非常勤","常勤")</f>
        <v>非常勤</v>
      </c>
      <c r="I35" s="728">
        <f>IF(H35="非常勤",G35/基本!$B$9,1)</f>
        <v>0</v>
      </c>
      <c r="J35" s="693" t="e">
        <f>IF(DAYS360(L35,メイン!$N$3)&lt;500,"新"," ")</f>
        <v>#VALUE!</v>
      </c>
      <c r="K35" s="658"/>
      <c r="L35" s="700" t="str">
        <f>IF(COUNTA(歯医師!E36)&gt;=1,歯医師!E36,"")</f>
        <v/>
      </c>
    </row>
    <row r="36" spans="1:12" ht="13.5" customHeight="1">
      <c r="A36" s="655" t="str">
        <f>IF(COUNTA(歯医師!A37)&gt;=1,歯医師!A37,"")</f>
        <v/>
      </c>
      <c r="B36" s="659" t="str">
        <f>IF(COUNTA(歯医師!B37)&gt;=1,歯医師!B37,"")</f>
        <v/>
      </c>
      <c r="C36" s="662" t="str">
        <f>IF(COUNTA(歯医師!C37)&gt;=1,歯医師!C37,"")</f>
        <v/>
      </c>
      <c r="D36" s="662" t="str">
        <f>IF(COUNTA(歯医師!D37)&gt;=1,歯医師!D37,"")</f>
        <v/>
      </c>
      <c r="E36" s="672">
        <f>SUM(歯医師!F37:L37)</f>
        <v>0</v>
      </c>
      <c r="F36" s="674">
        <f>SUM(歯医師!M37:S37)</f>
        <v>0</v>
      </c>
      <c r="G36" s="678">
        <f t="shared" si="0"/>
        <v>0</v>
      </c>
      <c r="H36" s="693" t="str">
        <f>IF(G36&lt;基本!$B$9,"非常勤","常勤")</f>
        <v>非常勤</v>
      </c>
      <c r="I36" s="728">
        <f>IF(H36="非常勤",G36/基本!$B$9,1)</f>
        <v>0</v>
      </c>
      <c r="J36" s="693" t="e">
        <f>IF(DAYS360(L36,メイン!$N$3)&lt;500,"新"," ")</f>
        <v>#VALUE!</v>
      </c>
      <c r="K36" s="658"/>
      <c r="L36" s="700" t="str">
        <f>IF(COUNTA(歯医師!E37)&gt;=1,歯医師!E37,"")</f>
        <v/>
      </c>
    </row>
    <row r="37" spans="1:12" ht="13.5" customHeight="1">
      <c r="A37" s="655" t="str">
        <f>IF(COUNTA(歯医師!A38)&gt;=1,歯医師!A38,"")</f>
        <v/>
      </c>
      <c r="B37" s="659" t="str">
        <f>IF(COUNTA(歯医師!B38)&gt;=1,歯医師!B38,"")</f>
        <v/>
      </c>
      <c r="C37" s="662" t="str">
        <f>IF(COUNTA(歯医師!C38)&gt;=1,歯医師!C38,"")</f>
        <v/>
      </c>
      <c r="D37" s="662" t="str">
        <f>IF(COUNTA(歯医師!D38)&gt;=1,歯医師!D38,"")</f>
        <v/>
      </c>
      <c r="E37" s="672">
        <f>SUM(歯医師!F38:L38)</f>
        <v>0</v>
      </c>
      <c r="F37" s="674">
        <f>SUM(歯医師!M38:S38)</f>
        <v>0</v>
      </c>
      <c r="G37" s="678">
        <f t="shared" si="0"/>
        <v>0</v>
      </c>
      <c r="H37" s="693" t="str">
        <f>IF(G37&lt;基本!$B$9,"非常勤","常勤")</f>
        <v>非常勤</v>
      </c>
      <c r="I37" s="728">
        <f>IF(H37="非常勤",G37/基本!$B$9,1)</f>
        <v>0</v>
      </c>
      <c r="J37" s="693" t="e">
        <f>IF(DAYS360(L37,メイン!$N$3)&lt;500,"新"," ")</f>
        <v>#VALUE!</v>
      </c>
      <c r="K37" s="658"/>
      <c r="L37" s="700" t="str">
        <f>IF(COUNTA(歯医師!E38)&gt;=1,歯医師!E38,"")</f>
        <v/>
      </c>
    </row>
    <row r="38" spans="1:12" ht="13.5" customHeight="1">
      <c r="A38" s="655" t="str">
        <f>IF(COUNTA(歯医師!A39)&gt;=1,歯医師!A39,"")</f>
        <v/>
      </c>
      <c r="B38" s="659" t="str">
        <f>IF(COUNTA(歯医師!B39)&gt;=1,歯医師!B39,"")</f>
        <v/>
      </c>
      <c r="C38" s="662" t="str">
        <f>IF(COUNTA(歯医師!C39)&gt;=1,歯医師!C39,"")</f>
        <v/>
      </c>
      <c r="D38" s="662" t="str">
        <f>IF(COUNTA(歯医師!D39)&gt;=1,歯医師!D39,"")</f>
        <v/>
      </c>
      <c r="E38" s="672">
        <f>SUM(歯医師!F39:L39)</f>
        <v>0</v>
      </c>
      <c r="F38" s="674">
        <f>SUM(歯医師!M39:S39)</f>
        <v>0</v>
      </c>
      <c r="G38" s="678">
        <f t="shared" si="0"/>
        <v>0</v>
      </c>
      <c r="H38" s="693" t="str">
        <f>IF(G38&lt;基本!$B$9,"非常勤","常勤")</f>
        <v>非常勤</v>
      </c>
      <c r="I38" s="728">
        <f>IF(H38="非常勤",G38/基本!$B$9,1)</f>
        <v>0</v>
      </c>
      <c r="J38" s="693" t="e">
        <f>IF(DAYS360(L38,メイン!$N$3)&lt;500,"新"," ")</f>
        <v>#VALUE!</v>
      </c>
      <c r="K38" s="658"/>
      <c r="L38" s="700" t="str">
        <f>IF(COUNTA(歯医師!E39)&gt;=1,歯医師!E39,"")</f>
        <v/>
      </c>
    </row>
    <row r="39" spans="1:12" ht="13.5" customHeight="1">
      <c r="A39" s="655" t="str">
        <f>IF(COUNTA(歯医師!A40)&gt;=1,歯医師!A40,"")</f>
        <v/>
      </c>
      <c r="B39" s="659" t="str">
        <f>IF(COUNTA(歯医師!B40)&gt;=1,歯医師!B40,"")</f>
        <v/>
      </c>
      <c r="C39" s="662" t="str">
        <f>IF(COUNTA(歯医師!C40)&gt;=1,歯医師!C40,"")</f>
        <v/>
      </c>
      <c r="D39" s="662" t="str">
        <f>IF(COUNTA(歯医師!D40)&gt;=1,歯医師!D40,"")</f>
        <v/>
      </c>
      <c r="E39" s="672">
        <f>SUM(歯医師!F40:L40)</f>
        <v>0</v>
      </c>
      <c r="F39" s="674">
        <f>SUM(歯医師!M40:S40)</f>
        <v>0</v>
      </c>
      <c r="G39" s="678">
        <f t="shared" si="0"/>
        <v>0</v>
      </c>
      <c r="H39" s="693" t="str">
        <f>IF(G39&lt;基本!$B$9,"非常勤","常勤")</f>
        <v>非常勤</v>
      </c>
      <c r="I39" s="728">
        <f>IF(H39="非常勤",G39/基本!$B$9,1)</f>
        <v>0</v>
      </c>
      <c r="J39" s="693" t="e">
        <f>IF(DAYS360(L39,メイン!$N$3)&lt;500,"新"," ")</f>
        <v>#VALUE!</v>
      </c>
      <c r="K39" s="658"/>
      <c r="L39" s="700" t="str">
        <f>IF(COUNTA(歯医師!E40)&gt;=1,歯医師!E40,"")</f>
        <v/>
      </c>
    </row>
    <row r="40" spans="1:12" ht="13.5" customHeight="1">
      <c r="A40" s="655" t="str">
        <f>IF(COUNTA(歯医師!A41)&gt;=1,歯医師!A41,"")</f>
        <v/>
      </c>
      <c r="B40" s="659" t="str">
        <f>IF(COUNTA(歯医師!B41)&gt;=1,歯医師!B41,"")</f>
        <v/>
      </c>
      <c r="C40" s="662" t="str">
        <f>IF(COUNTA(歯医師!C41)&gt;=1,歯医師!C41,"")</f>
        <v/>
      </c>
      <c r="D40" s="662" t="str">
        <f>IF(COUNTA(歯医師!D41)&gt;=1,歯医師!D41,"")</f>
        <v/>
      </c>
      <c r="E40" s="672">
        <f>SUM(歯医師!F41:L41)</f>
        <v>0</v>
      </c>
      <c r="F40" s="674">
        <f>SUM(歯医師!M41:S41)</f>
        <v>0</v>
      </c>
      <c r="G40" s="678">
        <f t="shared" si="0"/>
        <v>0</v>
      </c>
      <c r="H40" s="693" t="str">
        <f>IF(G40&lt;基本!$B$9,"非常勤","常勤")</f>
        <v>非常勤</v>
      </c>
      <c r="I40" s="728">
        <f>IF(H40="非常勤",G40/基本!$B$9,1)</f>
        <v>0</v>
      </c>
      <c r="J40" s="693" t="e">
        <f>IF(DAYS360(L40,メイン!$N$3)&lt;500,"新"," ")</f>
        <v>#VALUE!</v>
      </c>
      <c r="K40" s="658"/>
      <c r="L40" s="700" t="str">
        <f>IF(COUNTA(歯医師!E41)&gt;=1,歯医師!E41,"")</f>
        <v/>
      </c>
    </row>
    <row r="41" spans="1:12" ht="13.5" customHeight="1">
      <c r="A41" s="655" t="str">
        <f>IF(COUNTA(歯医師!A42)&gt;=1,歯医師!A42,"")</f>
        <v/>
      </c>
      <c r="B41" s="659" t="str">
        <f>IF(COUNTA(歯医師!B42)&gt;=1,歯医師!B42,"")</f>
        <v/>
      </c>
      <c r="C41" s="662" t="str">
        <f>IF(COUNTA(歯医師!C42)&gt;=1,歯医師!C42,"")</f>
        <v/>
      </c>
      <c r="D41" s="662" t="str">
        <f>IF(COUNTA(歯医師!D42)&gt;=1,歯医師!D42,"")</f>
        <v/>
      </c>
      <c r="E41" s="672">
        <f>SUM(歯医師!F42:L42)</f>
        <v>0</v>
      </c>
      <c r="F41" s="674">
        <f>SUM(歯医師!M42:S42)</f>
        <v>0</v>
      </c>
      <c r="G41" s="678">
        <f t="shared" si="0"/>
        <v>0</v>
      </c>
      <c r="H41" s="693" t="str">
        <f>IF(G41&lt;基本!$B$9,"非常勤","常勤")</f>
        <v>非常勤</v>
      </c>
      <c r="I41" s="728">
        <f>IF(H41="非常勤",G41/基本!$B$9,1)</f>
        <v>0</v>
      </c>
      <c r="J41" s="693" t="e">
        <f>IF(DAYS360(L41,メイン!$N$3)&lt;500,"新"," ")</f>
        <v>#VALUE!</v>
      </c>
      <c r="K41" s="658"/>
      <c r="L41" s="700" t="str">
        <f>IF(COUNTA(歯医師!E42)&gt;=1,歯医師!E42,"")</f>
        <v/>
      </c>
    </row>
    <row r="42" spans="1:12" ht="13.5" customHeight="1">
      <c r="A42" s="655" t="str">
        <f>IF(COUNTA(歯医師!A43)&gt;=1,歯医師!A43,"")</f>
        <v/>
      </c>
      <c r="B42" s="659" t="str">
        <f>IF(COUNTA(歯医師!B43)&gt;=1,歯医師!B43,"")</f>
        <v/>
      </c>
      <c r="C42" s="662" t="str">
        <f>IF(COUNTA(歯医師!C43)&gt;=1,歯医師!C43,"")</f>
        <v/>
      </c>
      <c r="D42" s="662" t="str">
        <f>IF(COUNTA(歯医師!D43)&gt;=1,歯医師!D43,"")</f>
        <v/>
      </c>
      <c r="E42" s="672">
        <f>SUM(歯医師!F43:L43)</f>
        <v>0</v>
      </c>
      <c r="F42" s="674">
        <f>SUM(歯医師!M43:S43)</f>
        <v>0</v>
      </c>
      <c r="G42" s="678">
        <f t="shared" si="0"/>
        <v>0</v>
      </c>
      <c r="H42" s="693" t="str">
        <f>IF(G42&lt;基本!$B$9,"非常勤","常勤")</f>
        <v>非常勤</v>
      </c>
      <c r="I42" s="728">
        <f>IF(H42="非常勤",G42/基本!$B$9,1)</f>
        <v>0</v>
      </c>
      <c r="J42" s="693" t="e">
        <f>IF(DAYS360(L42,メイン!$N$3)&lt;500,"新"," ")</f>
        <v>#VALUE!</v>
      </c>
      <c r="K42" s="658"/>
      <c r="L42" s="700" t="str">
        <f>IF(COUNTA(歯医師!E43)&gt;=1,歯医師!E43,"")</f>
        <v/>
      </c>
    </row>
    <row r="43" spans="1:12" ht="13.5" customHeight="1">
      <c r="A43" s="655" t="str">
        <f>IF(COUNTA(歯医師!A44)&gt;=1,歯医師!A44,"")</f>
        <v/>
      </c>
      <c r="B43" s="659" t="str">
        <f>IF(COUNTA(歯医師!B44)&gt;=1,歯医師!B44,"")</f>
        <v/>
      </c>
      <c r="C43" s="662" t="str">
        <f>IF(COUNTA(歯医師!C44)&gt;=1,歯医師!C44,"")</f>
        <v/>
      </c>
      <c r="D43" s="662" t="str">
        <f>IF(COUNTA(歯医師!D44)&gt;=1,歯医師!D44,"")</f>
        <v/>
      </c>
      <c r="E43" s="672">
        <f>SUM(歯医師!F44:L44)</f>
        <v>0</v>
      </c>
      <c r="F43" s="674">
        <f>SUM(歯医師!M44:S44)</f>
        <v>0</v>
      </c>
      <c r="G43" s="678">
        <f t="shared" si="0"/>
        <v>0</v>
      </c>
      <c r="H43" s="693" t="str">
        <f>IF(G43&lt;基本!$B$9,"非常勤","常勤")</f>
        <v>非常勤</v>
      </c>
      <c r="I43" s="728">
        <f>IF(H43="非常勤",G43/基本!$B$9,1)</f>
        <v>0</v>
      </c>
      <c r="J43" s="693" t="e">
        <f>IF(DAYS360(L43,メイン!$N$3)&lt;500,"新"," ")</f>
        <v>#VALUE!</v>
      </c>
      <c r="K43" s="658"/>
      <c r="L43" s="700" t="str">
        <f>IF(COUNTA(歯医師!E44)&gt;=1,歯医師!E44,"")</f>
        <v/>
      </c>
    </row>
    <row r="44" spans="1:12" ht="13.5" customHeight="1">
      <c r="A44" s="655" t="str">
        <f>IF(COUNTA(歯医師!A45)&gt;=1,歯医師!A45,"")</f>
        <v/>
      </c>
      <c r="B44" s="659" t="str">
        <f>IF(COUNTA(歯医師!B45)&gt;=1,歯医師!B45,"")</f>
        <v/>
      </c>
      <c r="C44" s="662" t="str">
        <f>IF(COUNTA(歯医師!C45)&gt;=1,歯医師!C45,"")</f>
        <v/>
      </c>
      <c r="D44" s="662" t="str">
        <f>IF(COUNTA(歯医師!D45)&gt;=1,歯医師!D45,"")</f>
        <v/>
      </c>
      <c r="E44" s="672">
        <f>SUM(歯医師!F45:L45)</f>
        <v>0</v>
      </c>
      <c r="F44" s="674">
        <f>SUM(歯医師!M45:S45)</f>
        <v>0</v>
      </c>
      <c r="G44" s="678">
        <f t="shared" si="0"/>
        <v>0</v>
      </c>
      <c r="H44" s="693" t="str">
        <f>IF(G44&lt;基本!$B$9,"非常勤","常勤")</f>
        <v>非常勤</v>
      </c>
      <c r="I44" s="728">
        <f>IF(H44="非常勤",G44/基本!$B$9,1)</f>
        <v>0</v>
      </c>
      <c r="J44" s="693" t="e">
        <f>IF(DAYS360(L44,メイン!$N$3)&lt;500,"新"," ")</f>
        <v>#VALUE!</v>
      </c>
      <c r="K44" s="658"/>
      <c r="L44" s="700" t="str">
        <f>IF(COUNTA(歯医師!E45)&gt;=1,歯医師!E45,"")</f>
        <v/>
      </c>
    </row>
    <row r="45" spans="1:12" ht="13.5" customHeight="1">
      <c r="A45" s="655" t="str">
        <f>IF(COUNTA(歯医師!A46)&gt;=1,歯医師!A46,"")</f>
        <v/>
      </c>
      <c r="B45" s="659" t="str">
        <f>IF(COUNTA(歯医師!B46)&gt;=1,歯医師!B46,"")</f>
        <v/>
      </c>
      <c r="C45" s="662" t="str">
        <f>IF(COUNTA(歯医師!C46)&gt;=1,歯医師!C46,"")</f>
        <v/>
      </c>
      <c r="D45" s="662" t="str">
        <f>IF(COUNTA(歯医師!D46)&gt;=1,歯医師!D46,"")</f>
        <v/>
      </c>
      <c r="E45" s="672">
        <f>SUM(歯医師!F46:L46)</f>
        <v>0</v>
      </c>
      <c r="F45" s="674">
        <f>SUM(歯医師!M46:S46)</f>
        <v>0</v>
      </c>
      <c r="G45" s="678">
        <f t="shared" si="0"/>
        <v>0</v>
      </c>
      <c r="H45" s="693" t="str">
        <f>IF(G45&lt;基本!$B$9,"非常勤","常勤")</f>
        <v>非常勤</v>
      </c>
      <c r="I45" s="728">
        <f>IF(H45="非常勤",G45/基本!$B$9,1)</f>
        <v>0</v>
      </c>
      <c r="J45" s="693" t="e">
        <f>IF(DAYS360(L45,メイン!$N$3)&lt;500,"新"," ")</f>
        <v>#VALUE!</v>
      </c>
      <c r="K45" s="658"/>
      <c r="L45" s="700" t="str">
        <f>IF(COUNTA(歯医師!E46)&gt;=1,歯医師!E46,"")</f>
        <v/>
      </c>
    </row>
    <row r="46" spans="1:12" ht="13.5" customHeight="1">
      <c r="A46" s="655" t="str">
        <f>IF(COUNTA(歯医師!A47)&gt;=1,歯医師!A47,"")</f>
        <v/>
      </c>
      <c r="B46" s="659" t="str">
        <f>IF(COUNTA(歯医師!B47)&gt;=1,歯医師!B47,"")</f>
        <v/>
      </c>
      <c r="C46" s="662" t="str">
        <f>IF(COUNTA(歯医師!C47)&gt;=1,歯医師!C47,"")</f>
        <v/>
      </c>
      <c r="D46" s="662" t="str">
        <f>IF(COUNTA(歯医師!D47)&gt;=1,歯医師!D47,"")</f>
        <v/>
      </c>
      <c r="E46" s="672">
        <f>SUM(歯医師!F47:L47)</f>
        <v>0</v>
      </c>
      <c r="F46" s="674">
        <f>SUM(歯医師!M47:S47)</f>
        <v>0</v>
      </c>
      <c r="G46" s="678">
        <f t="shared" si="0"/>
        <v>0</v>
      </c>
      <c r="H46" s="693" t="str">
        <f>IF(G46&lt;基本!$B$9,"非常勤","常勤")</f>
        <v>非常勤</v>
      </c>
      <c r="I46" s="728">
        <f>IF(H46="非常勤",G46/基本!$B$9,1)</f>
        <v>0</v>
      </c>
      <c r="J46" s="693" t="e">
        <f>IF(DAYS360(L46,メイン!$N$3)&lt;500,"新"," ")</f>
        <v>#VALUE!</v>
      </c>
      <c r="K46" s="658"/>
      <c r="L46" s="700" t="str">
        <f>IF(COUNTA(歯医師!E47)&gt;=1,歯医師!E47,"")</f>
        <v/>
      </c>
    </row>
    <row r="47" spans="1:12" ht="13.5" customHeight="1">
      <c r="A47" s="655" t="str">
        <f>IF(COUNTA(歯医師!A48)&gt;=1,歯医師!A48,"")</f>
        <v/>
      </c>
      <c r="B47" s="659" t="str">
        <f>IF(COUNTA(歯医師!B48)&gt;=1,歯医師!B48,"")</f>
        <v/>
      </c>
      <c r="C47" s="662" t="str">
        <f>IF(COUNTA(歯医師!C48)&gt;=1,歯医師!C48,"")</f>
        <v/>
      </c>
      <c r="D47" s="662" t="str">
        <f>IF(COUNTA(歯医師!D48)&gt;=1,歯医師!D48,"")</f>
        <v/>
      </c>
      <c r="E47" s="672">
        <f>SUM(歯医師!F48:L48)</f>
        <v>0</v>
      </c>
      <c r="F47" s="674">
        <f>SUM(歯医師!M48:S48)</f>
        <v>0</v>
      </c>
      <c r="G47" s="678">
        <f t="shared" si="0"/>
        <v>0</v>
      </c>
      <c r="H47" s="693" t="str">
        <f>IF(G47&lt;基本!$B$9,"非常勤","常勤")</f>
        <v>非常勤</v>
      </c>
      <c r="I47" s="728">
        <f>IF(H47="非常勤",G47/基本!$B$9,1)</f>
        <v>0</v>
      </c>
      <c r="J47" s="693" t="e">
        <f>IF(DAYS360(L47,メイン!$N$3)&lt;500,"新"," ")</f>
        <v>#VALUE!</v>
      </c>
      <c r="K47" s="658"/>
      <c r="L47" s="700" t="str">
        <f>IF(COUNTA(歯医師!E48)&gt;=1,歯医師!E48,"")</f>
        <v/>
      </c>
    </row>
    <row r="48" spans="1:12" ht="13.5" customHeight="1">
      <c r="A48" s="655" t="str">
        <f>IF(COUNTA(歯医師!A49)&gt;=1,歯医師!A49,"")</f>
        <v/>
      </c>
      <c r="B48" s="659" t="str">
        <f>IF(COUNTA(歯医師!B49)&gt;=1,歯医師!B49,"")</f>
        <v/>
      </c>
      <c r="C48" s="662" t="str">
        <f>IF(COUNTA(歯医師!C49)&gt;=1,歯医師!C49,"")</f>
        <v/>
      </c>
      <c r="D48" s="662" t="str">
        <f>IF(COUNTA(歯医師!D49)&gt;=1,歯医師!D49,"")</f>
        <v/>
      </c>
      <c r="E48" s="672">
        <f>SUM(歯医師!F49:L49)</f>
        <v>0</v>
      </c>
      <c r="F48" s="674">
        <f>SUM(歯医師!M49:S49)</f>
        <v>0</v>
      </c>
      <c r="G48" s="678">
        <f t="shared" si="0"/>
        <v>0</v>
      </c>
      <c r="H48" s="693" t="str">
        <f>IF(G48&lt;基本!$B$9,"非常勤","常勤")</f>
        <v>非常勤</v>
      </c>
      <c r="I48" s="728">
        <f>IF(H48="非常勤",G48/基本!$B$9,1)</f>
        <v>0</v>
      </c>
      <c r="J48" s="693" t="e">
        <f>IF(DAYS360(L48,メイン!$N$3)&lt;500,"新"," ")</f>
        <v>#VALUE!</v>
      </c>
      <c r="K48" s="658"/>
      <c r="L48" s="700" t="str">
        <f>IF(COUNTA(歯医師!E49)&gt;=1,歯医師!E49,"")</f>
        <v/>
      </c>
    </row>
    <row r="49" spans="1:34" ht="13.5" customHeight="1">
      <c r="A49" s="655" t="str">
        <f>IF(COUNTA(歯医師!A50)&gt;=1,歯医師!A50,"")</f>
        <v/>
      </c>
      <c r="B49" s="659" t="str">
        <f>IF(COUNTA(歯医師!B50)&gt;=1,歯医師!B50,"")</f>
        <v/>
      </c>
      <c r="C49" s="662" t="str">
        <f>IF(COUNTA(歯医師!C50)&gt;=1,歯医師!C50,"")</f>
        <v/>
      </c>
      <c r="D49" s="662" t="str">
        <f>IF(COUNTA(歯医師!D50)&gt;=1,歯医師!D50,"")</f>
        <v/>
      </c>
      <c r="E49" s="672">
        <f>SUM(歯医師!F50:L50)</f>
        <v>0</v>
      </c>
      <c r="F49" s="674">
        <f>SUM(歯医師!M50:S50)</f>
        <v>0</v>
      </c>
      <c r="G49" s="678">
        <f t="shared" si="0"/>
        <v>0</v>
      </c>
      <c r="H49" s="693" t="str">
        <f>IF(G49&lt;基本!$B$9,"非常勤","常勤")</f>
        <v>非常勤</v>
      </c>
      <c r="I49" s="728">
        <f>IF(H49="非常勤",G49/基本!$B$9,1)</f>
        <v>0</v>
      </c>
      <c r="J49" s="693" t="e">
        <f>IF(DAYS360(L49,メイン!$N$3)&lt;500,"新"," ")</f>
        <v>#VALUE!</v>
      </c>
      <c r="K49" s="658"/>
      <c r="L49" s="700" t="str">
        <f>IF(COUNTA(歯医師!E50)&gt;=1,歯医師!E50,"")</f>
        <v/>
      </c>
    </row>
    <row r="50" spans="1:34" ht="13.5" customHeight="1">
      <c r="A50" s="655" t="str">
        <f>IF(COUNTA(歯医師!A51)&gt;=1,歯医師!A51,"")</f>
        <v/>
      </c>
      <c r="B50" s="659" t="str">
        <f>IF(COUNTA(歯医師!B51)&gt;=1,歯医師!B51,"")</f>
        <v/>
      </c>
      <c r="C50" s="662" t="str">
        <f>IF(COUNTA(歯医師!C51)&gt;=1,歯医師!C51,"")</f>
        <v/>
      </c>
      <c r="D50" s="662" t="str">
        <f>IF(COUNTA(歯医師!D51)&gt;=1,歯医師!D51,"")</f>
        <v/>
      </c>
      <c r="E50" s="672">
        <f>SUM(歯医師!F51:L51)</f>
        <v>0</v>
      </c>
      <c r="F50" s="674">
        <f>SUM(歯医師!M51:S51)</f>
        <v>0</v>
      </c>
      <c r="G50" s="678">
        <f t="shared" si="0"/>
        <v>0</v>
      </c>
      <c r="H50" s="693" t="str">
        <f>IF(G50&lt;基本!$B$9,"非常勤","常勤")</f>
        <v>非常勤</v>
      </c>
      <c r="I50" s="728">
        <f>IF(H50="非常勤",G50/基本!$B$9,1)</f>
        <v>0</v>
      </c>
      <c r="J50" s="693" t="e">
        <f>IF(DAYS360(L50,メイン!$N$3)&lt;500,"新"," ")</f>
        <v>#VALUE!</v>
      </c>
      <c r="K50" s="658"/>
      <c r="L50" s="700" t="str">
        <f>IF(COUNTA(歯医師!E51)&gt;=1,歯医師!E51,"")</f>
        <v/>
      </c>
    </row>
    <row r="51" spans="1:34" ht="13.5" customHeight="1">
      <c r="A51" s="655" t="str">
        <f>IF(COUNTA(歯医師!A52)&gt;=1,歯医師!A52,"")</f>
        <v/>
      </c>
      <c r="B51" s="659" t="str">
        <f>IF(COUNTA(歯医師!B52)&gt;=1,歯医師!B52,"")</f>
        <v/>
      </c>
      <c r="C51" s="662" t="str">
        <f>IF(COUNTA(歯医師!C52)&gt;=1,歯医師!C52,"")</f>
        <v/>
      </c>
      <c r="D51" s="662" t="str">
        <f>IF(COUNTA(歯医師!D52)&gt;=1,歯医師!D52,"")</f>
        <v/>
      </c>
      <c r="E51" s="672">
        <f>SUM(歯医師!F52:L52)</f>
        <v>0</v>
      </c>
      <c r="F51" s="674">
        <f>SUM(歯医師!M52:S52)</f>
        <v>0</v>
      </c>
      <c r="G51" s="678">
        <f t="shared" si="0"/>
        <v>0</v>
      </c>
      <c r="H51" s="693" t="str">
        <f>IF(G51&lt;基本!$B$9,"非常勤","常勤")</f>
        <v>非常勤</v>
      </c>
      <c r="I51" s="728">
        <f>IF(H51="非常勤",G51/基本!$B$9,1)</f>
        <v>0</v>
      </c>
      <c r="J51" s="693" t="e">
        <f>IF(DAYS360(L51,メイン!$N$3)&lt;500,"新"," ")</f>
        <v>#VALUE!</v>
      </c>
      <c r="K51" s="658"/>
      <c r="L51" s="700" t="str">
        <f>IF(COUNTA(歯医師!E52)&gt;=1,歯医師!E52,"")</f>
        <v/>
      </c>
    </row>
    <row r="52" spans="1:34" ht="13.5" customHeight="1">
      <c r="A52" s="655" t="str">
        <f>IF(COUNTA(歯医師!A53)&gt;=1,歯医師!A53,"")</f>
        <v/>
      </c>
      <c r="B52" s="659" t="str">
        <f>IF(COUNTA(歯医師!B53)&gt;=1,歯医師!B53,"")</f>
        <v/>
      </c>
      <c r="C52" s="662" t="str">
        <f>IF(COUNTA(歯医師!C53)&gt;=1,歯医師!C53,"")</f>
        <v/>
      </c>
      <c r="D52" s="662" t="str">
        <f>IF(COUNTA(歯医師!D53)&gt;=1,歯医師!D53,"")</f>
        <v/>
      </c>
      <c r="E52" s="672">
        <f>SUM(歯医師!F53:L53)</f>
        <v>0</v>
      </c>
      <c r="F52" s="674">
        <f>SUM(歯医師!M53:S53)</f>
        <v>0</v>
      </c>
      <c r="G52" s="678">
        <f t="shared" si="0"/>
        <v>0</v>
      </c>
      <c r="H52" s="693" t="str">
        <f>IF(G52&lt;基本!$B$9,"非常勤","常勤")</f>
        <v>非常勤</v>
      </c>
      <c r="I52" s="728">
        <f>IF(H52="非常勤",G52/基本!$B$9,1)</f>
        <v>0</v>
      </c>
      <c r="J52" s="693" t="e">
        <f>IF(DAYS360(L52,メイン!$N$3)&lt;500,"新"," ")</f>
        <v>#VALUE!</v>
      </c>
      <c r="K52" s="658"/>
      <c r="L52" s="700" t="str">
        <f>IF(COUNTA(歯医師!E53)&gt;=1,歯医師!E53,"")</f>
        <v/>
      </c>
    </row>
    <row r="53" spans="1:34" ht="13.5" customHeight="1">
      <c r="A53" s="655" t="str">
        <f>IF(COUNTA(歯医師!A54)&gt;=1,歯医師!A54,"")</f>
        <v/>
      </c>
      <c r="B53" s="659" t="str">
        <f>IF(COUNTA(歯医師!B54)&gt;=1,歯医師!B54,"")</f>
        <v/>
      </c>
      <c r="C53" s="662" t="str">
        <f>IF(COUNTA(歯医師!C54)&gt;=1,歯医師!C54,"")</f>
        <v/>
      </c>
      <c r="D53" s="662" t="str">
        <f>IF(COUNTA(歯医師!D54)&gt;=1,歯医師!D54,"")</f>
        <v/>
      </c>
      <c r="E53" s="672">
        <f>SUM(歯医師!F54:L54)</f>
        <v>0</v>
      </c>
      <c r="F53" s="674">
        <f>SUM(歯医師!M54:S54)</f>
        <v>0</v>
      </c>
      <c r="G53" s="678">
        <f t="shared" si="0"/>
        <v>0</v>
      </c>
      <c r="H53" s="693" t="str">
        <f>IF(G53&lt;基本!$B$9,"非常勤","常勤")</f>
        <v>非常勤</v>
      </c>
      <c r="I53" s="728">
        <f>IF(H53="非常勤",G53/基本!$B$9,1)</f>
        <v>0</v>
      </c>
      <c r="J53" s="693" t="e">
        <f>IF(DAYS360(L53,メイン!$N$3)&lt;500,"新"," ")</f>
        <v>#VALUE!</v>
      </c>
      <c r="K53" s="658"/>
      <c r="L53" s="700" t="str">
        <f>IF(COUNTA(歯医師!E54)&gt;=1,歯医師!E54,"")</f>
        <v/>
      </c>
    </row>
    <row r="54" spans="1:34" ht="13.5" customHeight="1">
      <c r="A54" s="655" t="str">
        <f>IF(COUNTA(歯医師!A55)&gt;=1,歯医師!A55,"")</f>
        <v/>
      </c>
      <c r="B54" s="659" t="str">
        <f>IF(COUNTA(歯医師!B55)&gt;=1,歯医師!B55,"")</f>
        <v/>
      </c>
      <c r="C54" s="662" t="str">
        <f>IF(COUNTA(歯医師!C55)&gt;=1,歯医師!C55,"")</f>
        <v/>
      </c>
      <c r="D54" s="662" t="str">
        <f>IF(COUNTA(歯医師!D55)&gt;=1,歯医師!D55,"")</f>
        <v/>
      </c>
      <c r="E54" s="672">
        <f>SUM(歯医師!F55:L55)</f>
        <v>0</v>
      </c>
      <c r="F54" s="674">
        <f>SUM(歯医師!M55:S55)</f>
        <v>0</v>
      </c>
      <c r="G54" s="678">
        <f t="shared" si="0"/>
        <v>0</v>
      </c>
      <c r="H54" s="693" t="str">
        <f>IF(G54&lt;基本!$B$9,"非常勤","常勤")</f>
        <v>非常勤</v>
      </c>
      <c r="I54" s="728">
        <f>IF(H54="非常勤",G54/基本!$B$9,1)</f>
        <v>0</v>
      </c>
      <c r="J54" s="693" t="e">
        <f>IF(DAYS360(L54,メイン!$N$3)&lt;500,"新"," ")</f>
        <v>#VALUE!</v>
      </c>
      <c r="K54" s="658"/>
      <c r="L54" s="700" t="str">
        <f>IF(COUNTA(歯医師!E55)&gt;=1,歯医師!E55,"")</f>
        <v/>
      </c>
    </row>
    <row r="55" spans="1:34" ht="13.5" customHeight="1">
      <c r="A55" s="655" t="str">
        <f>IF(COUNTA(歯医師!A56)&gt;=1,歯医師!A56,"")</f>
        <v/>
      </c>
      <c r="B55" s="659" t="str">
        <f>IF(COUNTA(歯医師!B56)&gt;=1,歯医師!B56,"")</f>
        <v/>
      </c>
      <c r="C55" s="662" t="str">
        <f>IF(COUNTA(歯医師!C56)&gt;=1,歯医師!C56,"")</f>
        <v/>
      </c>
      <c r="D55" s="662" t="str">
        <f>IF(COUNTA(歯医師!D56)&gt;=1,歯医師!D56,"")</f>
        <v/>
      </c>
      <c r="E55" s="672">
        <f>SUM(歯医師!F56:L56)</f>
        <v>0</v>
      </c>
      <c r="F55" s="674">
        <f>SUM(歯医師!M56:S56)</f>
        <v>0</v>
      </c>
      <c r="G55" s="678">
        <f t="shared" si="0"/>
        <v>0</v>
      </c>
      <c r="H55" s="693" t="str">
        <f>IF(G55&lt;基本!$B$9,"非常勤","常勤")</f>
        <v>非常勤</v>
      </c>
      <c r="I55" s="728">
        <f>IF(H55="非常勤",G55/基本!$B$9,1)</f>
        <v>0</v>
      </c>
      <c r="J55" s="693" t="e">
        <f>IF(DAYS360(L55,メイン!$N$3)&lt;500,"新"," ")</f>
        <v>#VALUE!</v>
      </c>
      <c r="K55" s="658"/>
      <c r="L55" s="700" t="str">
        <f>IF(COUNTA(歯医師!E56)&gt;=1,歯医師!E56,"")</f>
        <v/>
      </c>
    </row>
    <row r="56" spans="1:34" ht="13.5" customHeight="1">
      <c r="A56" s="655" t="str">
        <f>IF(COUNTA(歯医師!A57)&gt;=1,歯医師!A57,"")</f>
        <v/>
      </c>
      <c r="B56" s="659" t="str">
        <f>IF(COUNTA(歯医師!B57)&gt;=1,歯医師!B57,"")</f>
        <v/>
      </c>
      <c r="C56" s="662" t="str">
        <f>IF(COUNTA(歯医師!C57)&gt;=1,歯医師!C57,"")</f>
        <v/>
      </c>
      <c r="D56" s="662" t="str">
        <f>IF(COUNTA(歯医師!D57)&gt;=1,歯医師!D57,"")</f>
        <v/>
      </c>
      <c r="E56" s="672">
        <f>SUM(歯医師!F57:L57)</f>
        <v>0</v>
      </c>
      <c r="F56" s="674">
        <f>SUM(歯医師!M57:S57)</f>
        <v>0</v>
      </c>
      <c r="G56" s="678">
        <f t="shared" si="0"/>
        <v>0</v>
      </c>
      <c r="H56" s="693" t="str">
        <f>IF(G56&lt;基本!$B$9,"非常勤","常勤")</f>
        <v>非常勤</v>
      </c>
      <c r="I56" s="728">
        <f>IF(H56="非常勤",G56/基本!$B$9,1)</f>
        <v>0</v>
      </c>
      <c r="J56" s="693" t="e">
        <f>IF(DAYS360(L56,メイン!$N$3)&lt;500,"新"," ")</f>
        <v>#VALUE!</v>
      </c>
      <c r="K56" s="658"/>
      <c r="L56" s="700" t="str">
        <f>IF(COUNTA(歯医師!E57)&gt;=1,歯医師!E57,"")</f>
        <v/>
      </c>
    </row>
    <row r="57" spans="1:34" ht="13.5" customHeight="1">
      <c r="A57" s="655" t="str">
        <f>IF(COUNTA(歯医師!A58)&gt;=1,歯医師!A58,"")</f>
        <v/>
      </c>
      <c r="B57" s="659" t="str">
        <f>IF(COUNTA(歯医師!B58)&gt;=1,歯医師!B58,"")</f>
        <v/>
      </c>
      <c r="C57" s="662" t="str">
        <f>IF(COUNTA(歯医師!C58)&gt;=1,歯医師!C58,"")</f>
        <v/>
      </c>
      <c r="D57" s="662" t="str">
        <f>IF(COUNTA(歯医師!D58)&gt;=1,歯医師!D58,"")</f>
        <v/>
      </c>
      <c r="E57" s="672">
        <f>SUM(歯医師!F58:L58)</f>
        <v>0</v>
      </c>
      <c r="F57" s="674">
        <f>SUM(歯医師!M58:S58)</f>
        <v>0</v>
      </c>
      <c r="G57" s="678">
        <f t="shared" si="0"/>
        <v>0</v>
      </c>
      <c r="H57" s="693" t="str">
        <f>IF(G57&lt;基本!$B$9,"非常勤","常勤")</f>
        <v>非常勤</v>
      </c>
      <c r="I57" s="728">
        <f>IF(H57="非常勤",G57/基本!$B$9,1)</f>
        <v>0</v>
      </c>
      <c r="J57" s="693" t="e">
        <f>IF(DAYS360(L57,メイン!$N$3)&lt;500,"新"," ")</f>
        <v>#VALUE!</v>
      </c>
      <c r="K57" s="658"/>
      <c r="L57" s="700" t="str">
        <f>IF(COUNTA(歯医師!E58)&gt;=1,歯医師!E58,"")</f>
        <v/>
      </c>
    </row>
    <row r="58" spans="1:34" ht="13.5" customHeight="1">
      <c r="A58" s="655" t="str">
        <f>IF(COUNTA(歯医師!A59)&gt;=1,歯医師!A59,"")</f>
        <v/>
      </c>
      <c r="B58" s="659" t="str">
        <f>IF(COUNTA(歯医師!B59)&gt;=1,歯医師!B59,"")</f>
        <v/>
      </c>
      <c r="C58" s="662" t="str">
        <f>IF(COUNTA(歯医師!C59)&gt;=1,歯医師!C59,"")</f>
        <v/>
      </c>
      <c r="D58" s="662" t="str">
        <f>IF(COUNTA(歯医師!D59)&gt;=1,歯医師!D59,"")</f>
        <v/>
      </c>
      <c r="E58" s="672">
        <f>SUM(歯医師!F59:L59)</f>
        <v>0</v>
      </c>
      <c r="F58" s="674">
        <f>SUM(歯医師!M59:S59)</f>
        <v>0</v>
      </c>
      <c r="G58" s="678">
        <f t="shared" si="0"/>
        <v>0</v>
      </c>
      <c r="H58" s="693" t="str">
        <f>IF(G58&lt;基本!$B$9,"非常勤","常勤")</f>
        <v>非常勤</v>
      </c>
      <c r="I58" s="728">
        <f>IF(H58="非常勤",G58/基本!$B$9,1)</f>
        <v>0</v>
      </c>
      <c r="J58" s="693" t="e">
        <f>IF(DAYS360(L58,メイン!$N$3)&lt;500,"新"," ")</f>
        <v>#VALUE!</v>
      </c>
      <c r="K58" s="658"/>
      <c r="L58" s="700" t="str">
        <f>IF(COUNTA(歯医師!E59)&gt;=1,歯医師!E59,"")</f>
        <v/>
      </c>
    </row>
    <row r="59" spans="1:34" ht="13.5" customHeight="1">
      <c r="A59" s="655" t="str">
        <f>IF(COUNTA(歯医師!A60)&gt;=1,歯医師!A60,"")</f>
        <v/>
      </c>
      <c r="B59" s="659" t="str">
        <f>IF(COUNTA(歯医師!B60)&gt;=1,歯医師!B60,"")</f>
        <v/>
      </c>
      <c r="C59" s="662" t="str">
        <f>IF(COUNTA(歯医師!C60)&gt;=1,歯医師!C60,"")</f>
        <v/>
      </c>
      <c r="D59" s="662" t="str">
        <f>IF(COUNTA(歯医師!D60)&gt;=1,歯医師!D60,"")</f>
        <v/>
      </c>
      <c r="E59" s="672">
        <f>SUM(歯医師!F60:L60)</f>
        <v>0</v>
      </c>
      <c r="F59" s="674">
        <f>SUM(歯医師!M60:S60)</f>
        <v>0</v>
      </c>
      <c r="G59" s="678">
        <f t="shared" si="0"/>
        <v>0</v>
      </c>
      <c r="H59" s="693" t="str">
        <f>IF(G59&lt;基本!$B$9,"非常勤","常勤")</f>
        <v>非常勤</v>
      </c>
      <c r="I59" s="728">
        <f>IF(H59="非常勤",G59/基本!$B$9,1)</f>
        <v>0</v>
      </c>
      <c r="J59" s="693" t="e">
        <f>IF(DAYS360(L59,メイン!$N$3)&lt;500,"新"," ")</f>
        <v>#VALUE!</v>
      </c>
      <c r="K59" s="658"/>
      <c r="L59" s="700" t="str">
        <f>IF(COUNTA(歯医師!E60)&gt;=1,歯医師!E60,"")</f>
        <v/>
      </c>
    </row>
    <row r="60" spans="1:34" ht="13.5" customHeight="1">
      <c r="A60" s="656" t="str">
        <f>IF(COUNTA(歯医師!A61)&gt;=1,歯医師!A61,"")</f>
        <v/>
      </c>
      <c r="B60" s="660" t="str">
        <f>IF(COUNTA(歯医師!B61)&gt;=1,歯医師!B61,"")</f>
        <v/>
      </c>
      <c r="C60" s="663" t="str">
        <f>IF(COUNTA(歯医師!C61)&gt;=1,歯医師!C61,"")</f>
        <v/>
      </c>
      <c r="D60" s="663" t="str">
        <f>IF(COUNTA(歯医師!D61)&gt;=1,歯医師!D61,"")</f>
        <v/>
      </c>
      <c r="E60" s="673">
        <f>SUM(歯医師!F61:L61)</f>
        <v>0</v>
      </c>
      <c r="F60" s="675">
        <f>SUM(歯医師!M61:S61)</f>
        <v>0</v>
      </c>
      <c r="G60" s="722">
        <f t="shared" si="0"/>
        <v>0</v>
      </c>
      <c r="H60" s="725" t="str">
        <f>IF(G60&lt;基本!$B$9,"非常勤","常勤")</f>
        <v>非常勤</v>
      </c>
      <c r="I60" s="729">
        <f>IF(H60="非常勤",G60/基本!$B$9,1)</f>
        <v>0</v>
      </c>
      <c r="J60" s="725" t="e">
        <f>IF(DAYS360(L60,メイン!$N$3)&lt;500,"新"," ")</f>
        <v>#VALUE!</v>
      </c>
      <c r="K60" s="730"/>
      <c r="L60" s="700" t="str">
        <f>IF(COUNTA(歯医師!E61)&gt;=1,歯医師!E61,"")</f>
        <v/>
      </c>
    </row>
    <row r="61" spans="1:34" s="648" customFormat="1">
      <c r="A61" s="712" t="str">
        <f>IF(COUNTA(歯医師!A62)&gt;=1,歯医師!A62,"")</f>
        <v/>
      </c>
      <c r="B61" s="712" t="str">
        <f>IF(COUNTA(歯医師!B62)&gt;=1,歯医師!B62,"")</f>
        <v/>
      </c>
      <c r="C61" s="664"/>
      <c r="D61" s="664"/>
      <c r="E61" s="664"/>
      <c r="F61" s="664"/>
      <c r="G61" s="664"/>
      <c r="H61" s="664"/>
      <c r="L61" s="700" t="str">
        <f>IF(COUNTA(医師!E62)&gt;=1,医師!E62,"")</f>
        <v/>
      </c>
      <c r="M61" s="731"/>
      <c r="N61" s="731"/>
      <c r="O61" s="731"/>
      <c r="P61" s="731"/>
      <c r="Q61" s="731"/>
      <c r="R61" s="731"/>
      <c r="S61" s="731"/>
      <c r="T61" s="732"/>
      <c r="U61" s="732"/>
      <c r="V61" s="732"/>
      <c r="W61" s="732"/>
      <c r="X61" s="732"/>
      <c r="Y61" s="732"/>
      <c r="Z61" s="732"/>
      <c r="AA61" s="732"/>
      <c r="AB61" s="708"/>
      <c r="AC61" s="708"/>
      <c r="AD61" s="708"/>
      <c r="AE61" s="708"/>
      <c r="AF61" s="708"/>
      <c r="AG61" s="708"/>
      <c r="AH61" s="708"/>
    </row>
    <row r="62" spans="1:34" s="0" customFormat="1"/>
    <row r="63" spans="1:34" s="0" customFormat="1"/>
    <row r="64" spans="1:34" s="0" customFormat="1"/>
    <row r="65" spans="3:34" s="0" customFormat="1"/>
    <row r="66" spans="3:34" s="0" customFormat="1"/>
    <row r="67" spans="3:34" s="0" customFormat="1"/>
    <row r="68" spans="3:34" s="0" customFormat="1"/>
    <row r="69" spans="3:34" s="0" customFormat="1"/>
    <row r="70" spans="3:34" s="0" customFormat="1"/>
    <row r="71" spans="3:34" s="0" customFormat="1"/>
    <row r="72" spans="3:34" s="0" customFormat="1"/>
    <row r="73" spans="3:34" s="0" customFormat="1"/>
    <row r="74" spans="3:34" s="0" customFormat="1"/>
    <row r="75" spans="3:34" s="0" customFormat="1"/>
    <row r="76" spans="3:34" s="0" customFormat="1"/>
    <row r="77" spans="3:34" s="0" customFormat="1"/>
    <row r="78" spans="3:34" s="0" customFormat="1"/>
    <row r="79" spans="3:34" s="0" customFormat="1"/>
    <row r="80" spans="3:34" s="0" customFormat="1"/>
    <row r="81" spans="3:34" s="0" customFormat="1"/>
    <row r="82" spans="3:34" s="0" customFormat="1"/>
    <row r="83" spans="3:34" s="0" customFormat="1"/>
    <row r="84" spans="3:34" s="0" customFormat="1"/>
    <row r="85" spans="3:34" s="0" customFormat="1"/>
    <row r="86" spans="3:34" s="0" customFormat="1"/>
    <row r="87" spans="3:34" s="0" customFormat="1"/>
    <row r="88" spans="3:34" s="0" customFormat="1"/>
    <row r="89" spans="3:34" s="0" customFormat="1"/>
    <row r="90" spans="3:34" s="0" customFormat="1"/>
    <row r="91" spans="3:34" s="0" customFormat="1"/>
    <row r="92" spans="3:34" s="0" customFormat="1"/>
    <row r="93" spans="3:34" s="0" customFormat="1"/>
    <row r="94" spans="3:34" s="0" customFormat="1"/>
    <row r="95" spans="3:34" s="0" customFormat="1"/>
    <row r="96" spans="3:34" s="0" customFormat="1"/>
    <row r="97" spans="3:34" s="0" customFormat="1"/>
    <row r="98" spans="3:34" s="0" customFormat="1"/>
    <row r="99" spans="3:34" s="0" customFormat="1"/>
    <row r="100" spans="3:34" s="0" customFormat="1"/>
    <row r="101" spans="3:34" s="0" customFormat="1"/>
    <row r="102" spans="3:34" s="0" customFormat="1"/>
    <row r="103" spans="3:34" s="0" customFormat="1"/>
    <row r="104" spans="3:34" s="0" customFormat="1"/>
    <row r="105" spans="3:34" s="0" customFormat="1"/>
    <row r="106" spans="3:34" s="0" customFormat="1"/>
    <row r="107" spans="3:34" s="0" customFormat="1"/>
    <row r="108" spans="3:34" s="0" customFormat="1"/>
    <row r="109" spans="3:34" s="0" customFormat="1"/>
    <row r="110" spans="3:34" s="0" customFormat="1"/>
    <row r="111" spans="3:34" s="0" customFormat="1"/>
    <row r="112" spans="3:34" s="0" customFormat="1"/>
    <row r="113" spans="3:34" s="0" customFormat="1"/>
    <row r="114" spans="3:34" s="0" customFormat="1"/>
    <row r="115" spans="3:34" s="0" customFormat="1"/>
    <row r="116" spans="3:34" s="0" customFormat="1"/>
    <row r="117" spans="3:34" s="0" customFormat="1"/>
    <row r="118" spans="3:34" s="0" customFormat="1"/>
    <row r="119" spans="3:34">
      <c r="L119" s="701"/>
      <c r="M119" s="703"/>
      <c r="N119" s="703">
        <f>SUM(N5:N118)</f>
        <v>0</v>
      </c>
      <c r="O119" s="703"/>
      <c r="P119" s="703"/>
      <c r="Q119" s="703"/>
      <c r="R119" s="703"/>
      <c r="S119" s="703"/>
      <c r="T119" s="708"/>
      <c r="U119" s="708"/>
      <c r="V119" s="708"/>
      <c r="W119" s="708"/>
      <c r="X119" s="708"/>
      <c r="Y119" s="708"/>
      <c r="Z119" s="708"/>
      <c r="AA119" s="708"/>
    </row>
    <row r="120" spans="3:34">
      <c r="L120" s="701"/>
      <c r="M120" s="703"/>
      <c r="N120" s="703"/>
      <c r="O120" s="703"/>
      <c r="P120" s="703"/>
      <c r="Q120" s="703"/>
      <c r="R120" s="703"/>
      <c r="S120" s="703"/>
      <c r="T120" s="708"/>
      <c r="U120" s="708"/>
      <c r="V120" s="708"/>
      <c r="W120" s="708"/>
      <c r="X120" s="708"/>
      <c r="Y120" s="708"/>
      <c r="Z120" s="708"/>
      <c r="AA120" s="708"/>
    </row>
    <row r="121" spans="3:34">
      <c r="L121" s="701"/>
      <c r="M121" s="703"/>
      <c r="N121" s="703"/>
      <c r="O121" s="703"/>
      <c r="P121" s="703"/>
      <c r="Q121" s="703"/>
      <c r="R121" s="703"/>
      <c r="S121" s="703"/>
      <c r="T121" s="708"/>
      <c r="U121" s="708"/>
      <c r="V121" s="708"/>
      <c r="W121" s="708"/>
      <c r="X121" s="708"/>
      <c r="Y121" s="708"/>
      <c r="Z121" s="708"/>
      <c r="AA121" s="708"/>
    </row>
    <row r="122" spans="3:34">
      <c r="L122" s="701"/>
      <c r="M122" s="703"/>
      <c r="N122" s="703"/>
      <c r="O122" s="703"/>
      <c r="P122" s="703"/>
      <c r="Q122" s="703"/>
      <c r="R122" s="703"/>
      <c r="S122" s="703"/>
      <c r="T122" s="708"/>
      <c r="U122" s="708"/>
      <c r="V122" s="708"/>
      <c r="W122" s="708"/>
      <c r="X122" s="708"/>
      <c r="Y122" s="708"/>
      <c r="Z122" s="708"/>
      <c r="AA122" s="708"/>
    </row>
    <row r="123" spans="3:34">
      <c r="L123" s="701"/>
      <c r="M123" s="703"/>
      <c r="N123" s="703"/>
      <c r="O123" s="703"/>
      <c r="P123" s="703"/>
      <c r="Q123" s="703"/>
      <c r="R123" s="703"/>
      <c r="S123" s="703"/>
      <c r="T123" s="708"/>
      <c r="U123" s="708"/>
      <c r="V123" s="708"/>
      <c r="W123" s="708"/>
      <c r="X123" s="708"/>
      <c r="Y123" s="708"/>
      <c r="Z123" s="708"/>
      <c r="AA123" s="708"/>
    </row>
    <row r="124" spans="3:34">
      <c r="L124" s="701"/>
      <c r="M124" s="703"/>
      <c r="N124" s="703"/>
      <c r="O124" s="703"/>
      <c r="P124" s="703"/>
      <c r="Q124" s="703"/>
      <c r="R124" s="703"/>
      <c r="S124" s="703"/>
      <c r="T124" s="708"/>
      <c r="U124" s="708"/>
      <c r="V124" s="708"/>
      <c r="W124" s="708"/>
      <c r="X124" s="708"/>
      <c r="Y124" s="708"/>
      <c r="Z124" s="708"/>
      <c r="AA124" s="708"/>
    </row>
    <row r="125" spans="3:34">
      <c r="L125" s="701"/>
      <c r="M125" s="703"/>
      <c r="N125" s="703"/>
      <c r="O125" s="703"/>
      <c r="P125" s="703"/>
      <c r="Q125" s="703"/>
      <c r="R125" s="703"/>
      <c r="S125" s="703"/>
      <c r="T125" s="708"/>
      <c r="U125" s="708"/>
      <c r="V125" s="708"/>
      <c r="W125" s="708"/>
      <c r="X125" s="708"/>
      <c r="Y125" s="708"/>
      <c r="Z125" s="708"/>
      <c r="AA125" s="708"/>
    </row>
    <row r="126" spans="3:34">
      <c r="L126" s="701"/>
      <c r="M126" s="703"/>
      <c r="N126" s="703"/>
      <c r="O126" s="703"/>
      <c r="P126" s="703"/>
      <c r="Q126" s="703"/>
      <c r="R126" s="703"/>
      <c r="S126" s="703"/>
      <c r="T126" s="708"/>
      <c r="U126" s="708"/>
      <c r="V126" s="708"/>
      <c r="W126" s="708"/>
      <c r="X126" s="708"/>
      <c r="Y126" s="708"/>
      <c r="Z126" s="708"/>
      <c r="AA126" s="708"/>
    </row>
    <row r="127" spans="3:34">
      <c r="L127" s="701"/>
      <c r="M127" s="703"/>
      <c r="N127" s="703"/>
      <c r="O127" s="703"/>
      <c r="P127" s="703"/>
      <c r="Q127" s="703"/>
      <c r="R127" s="703"/>
      <c r="S127" s="703"/>
      <c r="T127" s="708"/>
      <c r="U127" s="708"/>
      <c r="V127" s="708"/>
      <c r="W127" s="708"/>
      <c r="X127" s="708"/>
      <c r="Y127" s="708"/>
      <c r="Z127" s="708"/>
      <c r="AA127" s="708"/>
    </row>
    <row r="128" spans="3:34">
      <c r="L128" s="701"/>
      <c r="M128" s="703"/>
      <c r="N128" s="703"/>
      <c r="O128" s="703"/>
      <c r="P128" s="703"/>
      <c r="Q128" s="703"/>
      <c r="R128" s="703"/>
      <c r="S128" s="703"/>
      <c r="T128" s="708"/>
      <c r="U128" s="708"/>
      <c r="V128" s="708"/>
      <c r="W128" s="708"/>
      <c r="X128" s="708"/>
      <c r="Y128" s="708"/>
      <c r="Z128" s="708"/>
      <c r="AA128" s="708"/>
    </row>
    <row r="129" spans="12:27">
      <c r="L129" s="701"/>
      <c r="M129" s="703"/>
      <c r="N129" s="703"/>
      <c r="O129" s="703"/>
      <c r="P129" s="703"/>
      <c r="Q129" s="703"/>
      <c r="R129" s="703"/>
      <c r="S129" s="703"/>
      <c r="T129" s="708"/>
      <c r="U129" s="708"/>
      <c r="V129" s="708"/>
      <c r="W129" s="708"/>
      <c r="X129" s="708"/>
      <c r="Y129" s="708"/>
      <c r="Z129" s="708"/>
      <c r="AA129" s="708"/>
    </row>
    <row r="130" spans="12:27">
      <c r="L130" s="701"/>
      <c r="M130" s="703"/>
      <c r="N130" s="703"/>
      <c r="O130" s="703"/>
      <c r="P130" s="703"/>
      <c r="Q130" s="703"/>
      <c r="R130" s="703"/>
      <c r="S130" s="703"/>
      <c r="T130" s="708"/>
      <c r="U130" s="708"/>
      <c r="V130" s="708"/>
      <c r="W130" s="708"/>
      <c r="X130" s="708"/>
      <c r="Y130" s="708"/>
      <c r="Z130" s="708"/>
      <c r="AA130" s="708"/>
    </row>
    <row r="131" spans="12:27">
      <c r="L131" s="701"/>
      <c r="M131" s="703"/>
      <c r="N131" s="703"/>
      <c r="O131" s="703"/>
      <c r="P131" s="703"/>
      <c r="Q131" s="703"/>
      <c r="R131" s="703"/>
      <c r="S131" s="703"/>
      <c r="T131" s="708"/>
      <c r="U131" s="708"/>
      <c r="V131" s="708"/>
      <c r="W131" s="708"/>
      <c r="X131" s="708"/>
      <c r="Y131" s="708"/>
      <c r="Z131" s="708"/>
      <c r="AA131" s="708"/>
    </row>
    <row r="132" spans="12:27">
      <c r="L132" s="701"/>
      <c r="M132" s="703"/>
      <c r="N132" s="703"/>
      <c r="O132" s="703"/>
      <c r="P132" s="703"/>
      <c r="Q132" s="703"/>
      <c r="R132" s="703"/>
      <c r="S132" s="703"/>
      <c r="T132" s="708"/>
      <c r="U132" s="708"/>
      <c r="V132" s="708"/>
      <c r="W132" s="708"/>
      <c r="X132" s="708"/>
      <c r="Y132" s="708"/>
      <c r="Z132" s="708"/>
      <c r="AA132" s="708"/>
    </row>
    <row r="133" spans="12:27">
      <c r="L133" s="701"/>
      <c r="M133" s="703"/>
      <c r="N133" s="703"/>
      <c r="O133" s="703"/>
      <c r="P133" s="703"/>
      <c r="Q133" s="703"/>
      <c r="R133" s="703"/>
      <c r="S133" s="703"/>
      <c r="T133" s="708"/>
      <c r="U133" s="708"/>
      <c r="V133" s="708"/>
      <c r="W133" s="708"/>
      <c r="X133" s="708"/>
      <c r="Y133" s="708"/>
      <c r="Z133" s="708"/>
      <c r="AA133" s="708"/>
    </row>
    <row r="134" spans="12:27">
      <c r="L134" s="701"/>
      <c r="M134" s="703"/>
      <c r="N134" s="703"/>
      <c r="O134" s="703"/>
      <c r="P134" s="703"/>
      <c r="Q134" s="703"/>
      <c r="R134" s="703"/>
      <c r="S134" s="703"/>
      <c r="T134" s="708"/>
      <c r="U134" s="708"/>
      <c r="V134" s="708"/>
      <c r="W134" s="708"/>
      <c r="X134" s="708"/>
      <c r="Y134" s="708"/>
      <c r="Z134" s="708"/>
      <c r="AA134" s="708"/>
    </row>
    <row r="135" spans="12:27">
      <c r="L135" s="701"/>
      <c r="M135" s="703"/>
      <c r="N135" s="703"/>
      <c r="O135" s="703"/>
      <c r="P135" s="703"/>
      <c r="Q135" s="703"/>
      <c r="R135" s="703"/>
      <c r="S135" s="703"/>
      <c r="T135" s="708"/>
      <c r="U135" s="708"/>
      <c r="V135" s="708"/>
      <c r="W135" s="708"/>
      <c r="X135" s="708"/>
      <c r="Y135" s="708"/>
      <c r="Z135" s="708"/>
      <c r="AA135" s="708"/>
    </row>
    <row r="136" spans="12:27">
      <c r="L136" s="701"/>
      <c r="M136" s="703"/>
      <c r="N136" s="703"/>
      <c r="O136" s="703"/>
      <c r="P136" s="703"/>
      <c r="Q136" s="703"/>
      <c r="R136" s="703"/>
      <c r="S136" s="703"/>
      <c r="T136" s="708"/>
      <c r="U136" s="708"/>
      <c r="V136" s="708"/>
      <c r="W136" s="708"/>
      <c r="X136" s="708"/>
      <c r="Y136" s="708"/>
      <c r="Z136" s="708"/>
      <c r="AA136" s="708"/>
    </row>
    <row r="137" spans="12:27">
      <c r="L137" s="701"/>
      <c r="M137" s="703"/>
      <c r="N137" s="703"/>
      <c r="O137" s="703"/>
      <c r="P137" s="703"/>
      <c r="Q137" s="703"/>
      <c r="R137" s="703"/>
      <c r="S137" s="703"/>
      <c r="T137" s="708"/>
      <c r="U137" s="708"/>
      <c r="V137" s="708"/>
      <c r="W137" s="708"/>
      <c r="X137" s="708"/>
      <c r="Y137" s="708"/>
      <c r="Z137" s="708"/>
      <c r="AA137" s="708"/>
    </row>
    <row r="138" spans="12:27">
      <c r="L138" s="701"/>
      <c r="M138" s="703"/>
      <c r="N138" s="703"/>
      <c r="O138" s="703"/>
      <c r="P138" s="703"/>
      <c r="Q138" s="703"/>
      <c r="R138" s="703"/>
      <c r="S138" s="703"/>
      <c r="T138" s="708"/>
      <c r="U138" s="708"/>
      <c r="V138" s="708"/>
      <c r="W138" s="708"/>
      <c r="X138" s="708"/>
      <c r="Y138" s="708"/>
      <c r="Z138" s="708"/>
      <c r="AA138" s="708"/>
    </row>
  </sheetData>
  <sheetProtection sheet="1" objects="1" scenarios="1"/>
  <mergeCells count="12">
    <mergeCell ref="B1:D1"/>
    <mergeCell ref="A2:K2"/>
    <mergeCell ref="E3:G3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9"/>
  </sheetPr>
  <dimension ref="A1:BP420"/>
  <sheetViews>
    <sheetView zoomScaleSheetLayoutView="100" workbookViewId="0">
      <selection activeCell="P21" sqref="P21"/>
    </sheetView>
  </sheetViews>
  <sheetFormatPr defaultRowHeight="13.5"/>
  <cols>
    <col min="1" max="2" width="11.25" style="733" customWidth="1"/>
    <col min="3" max="7" width="2" style="733" customWidth="1"/>
    <col min="8" max="8" width="6.75" style="734" customWidth="1"/>
    <col min="9" max="9" width="7.75" style="734" customWidth="1"/>
    <col min="10" max="10" width="11.5" style="734" customWidth="1"/>
    <col min="11" max="11" width="4.5" style="734" customWidth="1"/>
    <col min="12" max="12" width="5.375" style="734" customWidth="1"/>
    <col min="13" max="13" width="3.75" style="733" customWidth="1"/>
    <col min="14" max="14" width="3.25" style="733" customWidth="1"/>
    <col min="15" max="15" width="16.75" style="733" customWidth="1"/>
    <col min="16" max="16" width="9" style="645" customWidth="1"/>
    <col min="17" max="17" width="38.75" style="646" customWidth="1"/>
    <col min="18" max="31" width="3.125" style="735" customWidth="1"/>
    <col min="32" max="32" width="5.125" style="736" customWidth="1"/>
    <col min="33" max="33" width="4.25" style="646" customWidth="1"/>
    <col min="34" max="34" width="17.25" style="646" customWidth="1"/>
    <col min="35" max="36" width="23.625" style="646" customWidth="1"/>
    <col min="37" max="37" width="14.75" style="646" customWidth="1"/>
    <col min="38" max="38" width="11.5" style="646" customWidth="1"/>
    <col min="39" max="41" width="8.375" style="647" customWidth="1"/>
    <col min="42" max="68" width="9" style="647" customWidth="1"/>
    <col min="69" max="16384" width="9" style="733" customWidth="1"/>
  </cols>
  <sheetData>
    <row r="1" spans="1:68">
      <c r="A1" s="650" t="s">
        <v>89</v>
      </c>
      <c r="B1" s="657">
        <f>メイン!C3</f>
        <v>0</v>
      </c>
      <c r="C1" s="657"/>
      <c r="D1" s="657"/>
      <c r="E1" s="657"/>
      <c r="F1" s="657"/>
      <c r="G1" s="657"/>
      <c r="H1" s="657"/>
      <c r="I1" s="657"/>
      <c r="J1" s="657"/>
      <c r="K1" s="28"/>
      <c r="L1" s="207"/>
      <c r="M1" s="685"/>
      <c r="N1" s="685"/>
      <c r="O1" s="428" t="s">
        <v>91</v>
      </c>
    </row>
    <row r="2" spans="1:68" ht="22.5" customHeight="1">
      <c r="A2" s="669" t="s">
        <v>163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AG2" s="778"/>
    </row>
    <row r="3" spans="1:68" ht="22.5" customHeight="1">
      <c r="A3" s="651"/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R3" s="774" t="s">
        <v>147</v>
      </c>
      <c r="S3" s="774"/>
      <c r="T3" s="774"/>
      <c r="U3" s="774" t="s">
        <v>105</v>
      </c>
      <c r="V3" s="774"/>
      <c r="W3" s="774"/>
      <c r="X3" s="774" t="s">
        <v>130</v>
      </c>
      <c r="Y3" s="774"/>
      <c r="Z3" s="774"/>
      <c r="AA3" s="774" t="s">
        <v>121</v>
      </c>
      <c r="AB3" s="774"/>
      <c r="AC3" s="774"/>
      <c r="AD3" s="774" t="s">
        <v>142</v>
      </c>
      <c r="AE3" s="774"/>
      <c r="AF3" s="774"/>
      <c r="AG3" s="778"/>
    </row>
    <row r="4" spans="1:68" s="734" customFormat="1" ht="15.75" customHeight="1">
      <c r="A4" s="652" t="s">
        <v>31</v>
      </c>
      <c r="B4" s="652" t="s">
        <v>90</v>
      </c>
      <c r="C4" s="742" t="s">
        <v>147</v>
      </c>
      <c r="D4" s="747" t="s">
        <v>168</v>
      </c>
      <c r="E4" s="747" t="s">
        <v>87</v>
      </c>
      <c r="F4" s="747" t="s">
        <v>121</v>
      </c>
      <c r="G4" s="752" t="s">
        <v>142</v>
      </c>
      <c r="H4" s="652" t="s">
        <v>22</v>
      </c>
      <c r="I4" s="652"/>
      <c r="J4" s="652" t="s">
        <v>25</v>
      </c>
      <c r="K4" s="763" t="s">
        <v>63</v>
      </c>
      <c r="L4" s="765" t="s">
        <v>81</v>
      </c>
      <c r="M4" s="768" t="s">
        <v>46</v>
      </c>
      <c r="N4" s="770" t="s">
        <v>33</v>
      </c>
      <c r="O4" s="768" t="s">
        <v>84</v>
      </c>
      <c r="P4" s="699" t="s">
        <v>82</v>
      </c>
      <c r="Q4" s="702"/>
      <c r="R4" s="774" t="s">
        <v>72</v>
      </c>
      <c r="S4" s="774" t="s">
        <v>73</v>
      </c>
      <c r="T4" s="774"/>
      <c r="U4" s="774" t="s">
        <v>72</v>
      </c>
      <c r="V4" s="774" t="s">
        <v>73</v>
      </c>
      <c r="W4" s="774"/>
      <c r="X4" s="774" t="s">
        <v>72</v>
      </c>
      <c r="Y4" s="774" t="s">
        <v>73</v>
      </c>
      <c r="Z4" s="774"/>
      <c r="AA4" s="774" t="s">
        <v>72</v>
      </c>
      <c r="AB4" s="774" t="s">
        <v>73</v>
      </c>
      <c r="AC4" s="774"/>
      <c r="AD4" s="774" t="s">
        <v>72</v>
      </c>
      <c r="AE4" s="774" t="s">
        <v>73</v>
      </c>
      <c r="AF4" s="774"/>
      <c r="AG4" s="778"/>
      <c r="AH4" s="702"/>
      <c r="AI4" s="702"/>
      <c r="AJ4" s="702"/>
      <c r="AK4" s="702"/>
      <c r="AL4" s="702"/>
      <c r="AM4" s="707"/>
      <c r="AN4" s="707"/>
      <c r="AO4" s="707"/>
      <c r="AP4" s="707"/>
      <c r="AQ4" s="707"/>
      <c r="AR4" s="707"/>
      <c r="AS4" s="707"/>
      <c r="AT4" s="707"/>
      <c r="AU4" s="707"/>
      <c r="AV4" s="707"/>
      <c r="AW4" s="707"/>
      <c r="AX4" s="707"/>
      <c r="AY4" s="707"/>
      <c r="AZ4" s="707"/>
      <c r="BA4" s="707"/>
      <c r="BB4" s="707"/>
      <c r="BC4" s="707"/>
      <c r="BD4" s="707"/>
      <c r="BE4" s="707"/>
      <c r="BF4" s="707"/>
      <c r="BG4" s="707"/>
      <c r="BH4" s="707"/>
      <c r="BI4" s="779"/>
      <c r="BJ4" s="779"/>
      <c r="BK4" s="779"/>
      <c r="BL4" s="779"/>
      <c r="BM4" s="779"/>
      <c r="BN4" s="779"/>
      <c r="BO4" s="779"/>
      <c r="BP4" s="779"/>
    </row>
    <row r="5" spans="1:68" s="734" customFormat="1" ht="18.75" customHeight="1">
      <c r="A5" s="653"/>
      <c r="B5" s="653"/>
      <c r="C5" s="743"/>
      <c r="D5" s="748"/>
      <c r="E5" s="748"/>
      <c r="F5" s="748"/>
      <c r="G5" s="753"/>
      <c r="H5" s="713"/>
      <c r="I5" s="713"/>
      <c r="J5" s="653"/>
      <c r="K5" s="764"/>
      <c r="L5" s="766"/>
      <c r="M5" s="769"/>
      <c r="N5" s="771"/>
      <c r="O5" s="772"/>
      <c r="P5" s="699"/>
      <c r="Q5" s="702"/>
      <c r="R5" s="774"/>
      <c r="S5" s="774" t="s">
        <v>56</v>
      </c>
      <c r="T5" s="774" t="s">
        <v>88</v>
      </c>
      <c r="U5" s="774"/>
      <c r="V5" s="774" t="s">
        <v>56</v>
      </c>
      <c r="W5" s="774" t="s">
        <v>88</v>
      </c>
      <c r="X5" s="774"/>
      <c r="Y5" s="774" t="s">
        <v>56</v>
      </c>
      <c r="Z5" s="774" t="s">
        <v>88</v>
      </c>
      <c r="AA5" s="774"/>
      <c r="AB5" s="774" t="s">
        <v>56</v>
      </c>
      <c r="AC5" s="774" t="s">
        <v>88</v>
      </c>
      <c r="AD5" s="774"/>
      <c r="AE5" s="774" t="s">
        <v>56</v>
      </c>
      <c r="AF5" s="776" t="s">
        <v>88</v>
      </c>
      <c r="AG5" s="778"/>
      <c r="AH5" s="702" t="s">
        <v>132</v>
      </c>
      <c r="AI5" s="702" t="s">
        <v>166</v>
      </c>
      <c r="AJ5" s="702" t="s">
        <v>68</v>
      </c>
      <c r="AK5" s="702" t="s">
        <v>165</v>
      </c>
      <c r="AL5" s="702" t="s">
        <v>23</v>
      </c>
      <c r="AM5" s="707"/>
      <c r="AN5" s="707"/>
      <c r="AO5" s="707"/>
      <c r="AP5" s="707"/>
      <c r="AQ5" s="707"/>
      <c r="AR5" s="707"/>
      <c r="AS5" s="707"/>
      <c r="AT5" s="707"/>
      <c r="AU5" s="707"/>
      <c r="AV5" s="707"/>
      <c r="AW5" s="707"/>
      <c r="AX5" s="707"/>
      <c r="AY5" s="707"/>
      <c r="AZ5" s="707"/>
      <c r="BA5" s="707"/>
      <c r="BB5" s="707"/>
      <c r="BC5" s="707"/>
      <c r="BD5" s="707"/>
      <c r="BE5" s="707"/>
      <c r="BF5" s="707"/>
      <c r="BG5" s="707"/>
      <c r="BH5" s="707"/>
      <c r="BI5" s="779"/>
      <c r="BJ5" s="779"/>
      <c r="BK5" s="779"/>
      <c r="BL5" s="779"/>
      <c r="BM5" s="779"/>
      <c r="BN5" s="779"/>
      <c r="BO5" s="779"/>
      <c r="BP5" s="779"/>
    </row>
    <row r="6" spans="1:68" ht="13.5" customHeight="1">
      <c r="A6" s="658" t="str">
        <f>IF(COUNTA(病棟!A4)&gt;=1,病棟!A4,"")</f>
        <v/>
      </c>
      <c r="B6" s="739" t="str">
        <f>IF(COUNTA(病棟!B4)&gt;=1,病棟!B4,"")</f>
        <v/>
      </c>
      <c r="C6" s="744" t="str">
        <f>IF(COUNTA(病棟!C4)&gt;=1,病棟!C4,"")</f>
        <v/>
      </c>
      <c r="D6" s="749" t="str">
        <f>IF(COUNTA(病棟!D4)&gt;=1,病棟!D4,"")</f>
        <v/>
      </c>
      <c r="E6" s="749" t="str">
        <f>IF(COUNTA(病棟!E4)&gt;=1,病棟!E4,"")</f>
        <v/>
      </c>
      <c r="F6" s="749" t="str">
        <f>IF(COUNTA(病棟!F4)&gt;=1,病棟!F4,"")</f>
        <v/>
      </c>
      <c r="G6" s="754" t="str">
        <f>IF(COUNTA(病棟!G4)&gt;=1,病棟!G4,"")</f>
        <v/>
      </c>
      <c r="H6" s="757" t="str">
        <f>IF(COUNTA(病棟!H4)&gt;=1,病棟!H4,"")</f>
        <v/>
      </c>
      <c r="I6" s="760" t="str">
        <f>IF(COUNTA(病棟!I4)&gt;=1,病棟!I4,"")</f>
        <v/>
      </c>
      <c r="J6" s="661" t="str">
        <f>IF(COUNTA(病棟!J4)&gt;=1,病棟!J4,"")</f>
        <v/>
      </c>
      <c r="K6" s="658" t="str">
        <f>IF(COUNTA(病棟!L4)&gt;=1,病棟!L4,"")</f>
        <v/>
      </c>
      <c r="L6" s="693" t="str">
        <f>IF(K6&lt;基本!$D$9,"非常勤","常勤")</f>
        <v>常勤</v>
      </c>
      <c r="M6" s="688">
        <f>IF(L6="非常勤",K6/基本!$D$9,1)</f>
        <v>1</v>
      </c>
      <c r="N6" s="693" t="e">
        <f>IF(DAYS360(P6,メイン!$N$3)&lt;500,"新"," ")</f>
        <v>#VALUE!</v>
      </c>
      <c r="O6" s="658"/>
      <c r="P6" s="773" t="str">
        <f>IF(COUNTA(病棟!K4)&gt;=1,病棟!K4,"")</f>
        <v/>
      </c>
      <c r="R6" s="735">
        <f t="shared" ref="R6:R69" si="0">IF(AND(COUNTBLANK($C6)=0,$L6="常勤"),1,0)</f>
        <v>0</v>
      </c>
      <c r="S6" s="735">
        <f t="shared" ref="S6:S69" si="1">IF(T6&gt;0,1,0)</f>
        <v>0</v>
      </c>
      <c r="T6" s="735">
        <f t="shared" ref="T6:T69" si="2">IF(AND(COUNTBLANK($C6)=0,$L6="非常勤"),M6,0)</f>
        <v>0</v>
      </c>
      <c r="U6" s="735">
        <f t="shared" ref="U6:U69" si="3">IF(AND(COUNTBLANK($D6)=0,$L6="常勤"),1,0)</f>
        <v>0</v>
      </c>
      <c r="V6" s="735">
        <f t="shared" ref="V6:V69" si="4">IF(W6&gt;0,1,0)</f>
        <v>0</v>
      </c>
      <c r="W6" s="735">
        <f t="shared" ref="W6:W69" si="5">IF(AND(COUNTBLANK($D6)=0,$L6="非常勤"),M6,0)</f>
        <v>0</v>
      </c>
      <c r="X6" s="735">
        <f t="shared" ref="X6:X69" si="6">IF(AND(COUNTBLANK($E6)=0,$L6="常勤"),1,0)</f>
        <v>0</v>
      </c>
      <c r="Y6" s="735">
        <f t="shared" ref="Y6:Y69" si="7">IF(Z6&gt;0,1,0)</f>
        <v>0</v>
      </c>
      <c r="Z6" s="735">
        <f t="shared" ref="Z6:Z69" si="8">IF(AND(COUNTBLANK($E6)=0,$L6="非常勤"),M6,0)</f>
        <v>0</v>
      </c>
      <c r="AA6" s="735">
        <f t="shared" ref="AA6:AA69" si="9">IF(AND(COUNTBLANK($F6)=0,$L6="常勤"),1,0)</f>
        <v>0</v>
      </c>
      <c r="AB6" s="735">
        <f t="shared" ref="AB6:AB69" si="10">IF(AC6&gt;0,1,0)</f>
        <v>0</v>
      </c>
      <c r="AC6" s="735">
        <f t="shared" ref="AC6:AC69" si="11">IF(AND(COUNTBLANK($F6)=0,$L6="非常勤"),M6,0)</f>
        <v>0</v>
      </c>
      <c r="AD6" s="735">
        <f t="shared" ref="AD6:AD69" si="12">IF(AND(COUNTBLANK($G6)=0,$L6="常勤"),1,0)</f>
        <v>0</v>
      </c>
      <c r="AE6" s="735">
        <f t="shared" ref="AE6:AE69" si="13">IF(AF6&gt;0,1,0)</f>
        <v>0</v>
      </c>
      <c r="AF6" s="736">
        <f t="shared" ref="AF6:AF69" si="14">IF(AND(COUNTBLANK($G6)=0,$L6="非常勤"),M6,0)</f>
        <v>0</v>
      </c>
      <c r="AH6" s="646" t="str">
        <f t="shared" ref="AH6:AH69" si="15">A6</f>
        <v/>
      </c>
      <c r="AI6" s="646" t="str">
        <f t="shared" ref="AI6:AI69" si="16">CONCATENATE(AK6,AL6)</f>
        <v>助産師常勤</v>
      </c>
      <c r="AJ6" s="646">
        <f t="shared" ref="AJ6:AJ69" si="17">M6</f>
        <v>1</v>
      </c>
      <c r="AK6" s="646" t="str">
        <f t="shared" ref="AK6:AK69" si="18">IF(COUNTA(C6)=1,"助産師",IF(COUNTA(E6)=1,"看護師",IF(COUNTA(F6)=1,"准看護師",IF(COUNTA(G6)=1,"看護補助者",""))))</f>
        <v>助産師</v>
      </c>
      <c r="AL6" s="646" t="str">
        <f t="shared" ref="AL6:AL69" si="19">IF(L6="常勤","常勤",IF(M6&gt;0,"非常勤",""))</f>
        <v>常勤</v>
      </c>
    </row>
    <row r="7" spans="1:68" ht="13.5" customHeight="1">
      <c r="A7" s="659" t="str">
        <f>IF(COUNTA(病棟!A5)&gt;=1,病棟!A5,"")</f>
        <v/>
      </c>
      <c r="B7" s="740" t="str">
        <f>IF(COUNTA(病棟!B5)&gt;=1,病棟!B5,"")</f>
        <v/>
      </c>
      <c r="C7" s="745" t="str">
        <f>IF(COUNTA(病棟!C5)&gt;=1,病棟!C5,"")</f>
        <v/>
      </c>
      <c r="D7" s="750" t="str">
        <f>IF(COUNTA(病棟!D5)&gt;=1,病棟!D5,"")</f>
        <v/>
      </c>
      <c r="E7" s="750" t="str">
        <f>IF(COUNTA(病棟!E5)&gt;=1,病棟!E5,"")</f>
        <v/>
      </c>
      <c r="F7" s="750" t="str">
        <f>IF(COUNTA(病棟!F5)&gt;=1,病棟!F5,"")</f>
        <v/>
      </c>
      <c r="G7" s="755" t="str">
        <f>IF(COUNTA(病棟!G5)&gt;=1,病棟!G5,"")</f>
        <v/>
      </c>
      <c r="H7" s="745" t="str">
        <f>IF(COUNTA(病棟!H5)&gt;=1,病棟!H5,"")</f>
        <v/>
      </c>
      <c r="I7" s="761" t="str">
        <f>IF(COUNTA(病棟!I5)&gt;=1,病棟!I5,"")</f>
        <v/>
      </c>
      <c r="J7" s="662" t="str">
        <f>IF(COUNTA(病棟!J5)&gt;=1,病棟!J5,"")</f>
        <v/>
      </c>
      <c r="K7" s="659" t="str">
        <f>IF(COUNTA(病棟!L5)&gt;=1,病棟!L5,"")</f>
        <v/>
      </c>
      <c r="L7" s="694" t="str">
        <f>IF(K7&lt;基本!$D$9,"非常勤","常勤")</f>
        <v>常勤</v>
      </c>
      <c r="M7" s="689">
        <f>IF(L7="非常勤",K7/基本!$D$9,1)</f>
        <v>1</v>
      </c>
      <c r="N7" s="694" t="e">
        <f>IF(DAYS360(P7,メイン!$N$3)&lt;500,"新"," ")</f>
        <v>#VALUE!</v>
      </c>
      <c r="O7" s="659"/>
      <c r="P7" s="773" t="str">
        <f>IF(COUNTA(病棟!K5)&gt;=1,病棟!K5,"")</f>
        <v/>
      </c>
      <c r="R7" s="735">
        <f t="shared" si="0"/>
        <v>0</v>
      </c>
      <c r="S7" s="735">
        <f t="shared" si="1"/>
        <v>0</v>
      </c>
      <c r="T7" s="735">
        <f t="shared" si="2"/>
        <v>0</v>
      </c>
      <c r="U7" s="735">
        <f t="shared" si="3"/>
        <v>0</v>
      </c>
      <c r="V7" s="735">
        <f t="shared" si="4"/>
        <v>0</v>
      </c>
      <c r="W7" s="735">
        <f t="shared" si="5"/>
        <v>0</v>
      </c>
      <c r="X7" s="735">
        <f t="shared" si="6"/>
        <v>0</v>
      </c>
      <c r="Y7" s="735">
        <f t="shared" si="7"/>
        <v>0</v>
      </c>
      <c r="Z7" s="735">
        <f t="shared" si="8"/>
        <v>0</v>
      </c>
      <c r="AA7" s="735">
        <f t="shared" si="9"/>
        <v>0</v>
      </c>
      <c r="AB7" s="735">
        <f t="shared" si="10"/>
        <v>0</v>
      </c>
      <c r="AC7" s="735">
        <f t="shared" si="11"/>
        <v>0</v>
      </c>
      <c r="AD7" s="735">
        <f t="shared" si="12"/>
        <v>0</v>
      </c>
      <c r="AE7" s="735">
        <f t="shared" si="13"/>
        <v>0</v>
      </c>
      <c r="AF7" s="736">
        <f t="shared" si="14"/>
        <v>0</v>
      </c>
      <c r="AH7" s="646" t="str">
        <f t="shared" si="15"/>
        <v/>
      </c>
      <c r="AI7" s="646" t="str">
        <f t="shared" si="16"/>
        <v>助産師常勤</v>
      </c>
      <c r="AJ7" s="646">
        <f t="shared" si="17"/>
        <v>1</v>
      </c>
      <c r="AK7" s="646" t="str">
        <f t="shared" si="18"/>
        <v>助産師</v>
      </c>
      <c r="AL7" s="646" t="str">
        <f t="shared" si="19"/>
        <v>常勤</v>
      </c>
    </row>
    <row r="8" spans="1:68" ht="13.5" customHeight="1">
      <c r="A8" s="659" t="str">
        <f>IF(COUNTA(病棟!A6)&gt;=1,病棟!A6,"")</f>
        <v/>
      </c>
      <c r="B8" s="740" t="str">
        <f>IF(COUNTA(病棟!B6)&gt;=1,病棟!B6,"")</f>
        <v/>
      </c>
      <c r="C8" s="745" t="str">
        <f>IF(COUNTA(病棟!C6)&gt;=1,病棟!C6,"")</f>
        <v/>
      </c>
      <c r="D8" s="750" t="str">
        <f>IF(COUNTA(病棟!D6)&gt;=1,病棟!D6,"")</f>
        <v/>
      </c>
      <c r="E8" s="750" t="str">
        <f>IF(COUNTA(病棟!E6)&gt;=1,病棟!E6,"")</f>
        <v/>
      </c>
      <c r="F8" s="750" t="str">
        <f>IF(COUNTA(病棟!F6)&gt;=1,病棟!F6,"")</f>
        <v/>
      </c>
      <c r="G8" s="755" t="str">
        <f>IF(COUNTA(病棟!G6)&gt;=1,病棟!G6,"")</f>
        <v/>
      </c>
      <c r="H8" s="745" t="str">
        <f>IF(COUNTA(病棟!H6)&gt;=1,病棟!H6,"")</f>
        <v/>
      </c>
      <c r="I8" s="761" t="str">
        <f>IF(COUNTA(病棟!I6)&gt;=1,病棟!I6,"")</f>
        <v/>
      </c>
      <c r="J8" s="662" t="str">
        <f>IF(COUNTA(病棟!J6)&gt;=1,病棟!J6,"")</f>
        <v/>
      </c>
      <c r="K8" s="659" t="str">
        <f>IF(COUNTA(病棟!L6)&gt;=1,病棟!L6,"")</f>
        <v/>
      </c>
      <c r="L8" s="694" t="str">
        <f>IF(K8&lt;基本!$D$9,"非常勤","常勤")</f>
        <v>常勤</v>
      </c>
      <c r="M8" s="689">
        <f>IF(L8="非常勤",K8/基本!$D$9,1)</f>
        <v>1</v>
      </c>
      <c r="N8" s="694" t="e">
        <f>IF(DAYS360(P8,メイン!$N$3)&lt;500,"新"," ")</f>
        <v>#VALUE!</v>
      </c>
      <c r="O8" s="659"/>
      <c r="P8" s="773" t="str">
        <f>IF(COUNTA(病棟!K6)&gt;=1,病棟!K6,"")</f>
        <v/>
      </c>
      <c r="R8" s="735">
        <f t="shared" si="0"/>
        <v>0</v>
      </c>
      <c r="S8" s="735">
        <f t="shared" si="1"/>
        <v>0</v>
      </c>
      <c r="T8" s="735">
        <f t="shared" si="2"/>
        <v>0</v>
      </c>
      <c r="U8" s="735">
        <f t="shared" si="3"/>
        <v>0</v>
      </c>
      <c r="V8" s="735">
        <f t="shared" si="4"/>
        <v>0</v>
      </c>
      <c r="W8" s="735">
        <f t="shared" si="5"/>
        <v>0</v>
      </c>
      <c r="X8" s="735">
        <f t="shared" si="6"/>
        <v>0</v>
      </c>
      <c r="Y8" s="735">
        <f t="shared" si="7"/>
        <v>0</v>
      </c>
      <c r="Z8" s="735">
        <f t="shared" si="8"/>
        <v>0</v>
      </c>
      <c r="AA8" s="735">
        <f t="shared" si="9"/>
        <v>0</v>
      </c>
      <c r="AB8" s="735">
        <f t="shared" si="10"/>
        <v>0</v>
      </c>
      <c r="AC8" s="735">
        <f t="shared" si="11"/>
        <v>0</v>
      </c>
      <c r="AD8" s="735">
        <f t="shared" si="12"/>
        <v>0</v>
      </c>
      <c r="AE8" s="735">
        <f t="shared" si="13"/>
        <v>0</v>
      </c>
      <c r="AF8" s="736">
        <f t="shared" si="14"/>
        <v>0</v>
      </c>
      <c r="AH8" s="646" t="str">
        <f t="shared" si="15"/>
        <v/>
      </c>
      <c r="AI8" s="646" t="str">
        <f t="shared" si="16"/>
        <v>助産師常勤</v>
      </c>
      <c r="AJ8" s="646">
        <f t="shared" si="17"/>
        <v>1</v>
      </c>
      <c r="AK8" s="646" t="str">
        <f t="shared" si="18"/>
        <v>助産師</v>
      </c>
      <c r="AL8" s="646" t="str">
        <f t="shared" si="19"/>
        <v>常勤</v>
      </c>
    </row>
    <row r="9" spans="1:68" ht="13.5" customHeight="1">
      <c r="A9" s="659" t="str">
        <f>IF(COUNTA(病棟!A7)&gt;=1,病棟!A7,"")</f>
        <v/>
      </c>
      <c r="B9" s="740" t="str">
        <f>IF(COUNTA(病棟!B7)&gt;=1,病棟!B7,"")</f>
        <v/>
      </c>
      <c r="C9" s="745" t="str">
        <f>IF(COUNTA(病棟!C7)&gt;=1,病棟!C7,"")</f>
        <v/>
      </c>
      <c r="D9" s="750" t="str">
        <f>IF(COUNTA(病棟!D7)&gt;=1,病棟!D7,"")</f>
        <v/>
      </c>
      <c r="E9" s="750" t="str">
        <f>IF(COUNTA(病棟!E7)&gt;=1,病棟!E7,"")</f>
        <v/>
      </c>
      <c r="F9" s="750" t="str">
        <f>IF(COUNTA(病棟!F7)&gt;=1,病棟!F7,"")</f>
        <v/>
      </c>
      <c r="G9" s="755" t="str">
        <f>IF(COUNTA(病棟!G7)&gt;=1,病棟!G7,"")</f>
        <v/>
      </c>
      <c r="H9" s="745" t="str">
        <f>IF(COUNTA(病棟!H7)&gt;=1,病棟!H7,"")</f>
        <v/>
      </c>
      <c r="I9" s="761" t="str">
        <f>IF(COUNTA(病棟!I7)&gt;=1,病棟!I7,"")</f>
        <v/>
      </c>
      <c r="J9" s="662" t="str">
        <f>IF(COUNTA(病棟!J7)&gt;=1,病棟!J7,"")</f>
        <v/>
      </c>
      <c r="K9" s="659" t="str">
        <f>IF(COUNTA(病棟!L7)&gt;=1,病棟!L7,"")</f>
        <v/>
      </c>
      <c r="L9" s="694" t="str">
        <f>IF(K9&lt;基本!$D$9,"非常勤","常勤")</f>
        <v>常勤</v>
      </c>
      <c r="M9" s="689">
        <f>IF(L9="非常勤",K9/基本!$D$9,1)</f>
        <v>1</v>
      </c>
      <c r="N9" s="694" t="e">
        <f>IF(DAYS360(P9,メイン!$N$3)&lt;500,"新"," ")</f>
        <v>#VALUE!</v>
      </c>
      <c r="O9" s="659"/>
      <c r="P9" s="773" t="str">
        <f>IF(COUNTA(病棟!K7)&gt;=1,病棟!K7,"")</f>
        <v/>
      </c>
      <c r="R9" s="735">
        <f t="shared" si="0"/>
        <v>0</v>
      </c>
      <c r="S9" s="735">
        <f t="shared" si="1"/>
        <v>0</v>
      </c>
      <c r="T9" s="735">
        <f t="shared" si="2"/>
        <v>0</v>
      </c>
      <c r="U9" s="735">
        <f t="shared" si="3"/>
        <v>0</v>
      </c>
      <c r="V9" s="735">
        <f t="shared" si="4"/>
        <v>0</v>
      </c>
      <c r="W9" s="735">
        <f t="shared" si="5"/>
        <v>0</v>
      </c>
      <c r="X9" s="735">
        <f t="shared" si="6"/>
        <v>0</v>
      </c>
      <c r="Y9" s="735">
        <f t="shared" si="7"/>
        <v>0</v>
      </c>
      <c r="Z9" s="735">
        <f t="shared" si="8"/>
        <v>0</v>
      </c>
      <c r="AA9" s="735">
        <f t="shared" si="9"/>
        <v>0</v>
      </c>
      <c r="AB9" s="735">
        <f t="shared" si="10"/>
        <v>0</v>
      </c>
      <c r="AC9" s="735">
        <f t="shared" si="11"/>
        <v>0</v>
      </c>
      <c r="AD9" s="735">
        <f t="shared" si="12"/>
        <v>0</v>
      </c>
      <c r="AE9" s="735">
        <f t="shared" si="13"/>
        <v>0</v>
      </c>
      <c r="AF9" s="736">
        <f t="shared" si="14"/>
        <v>0</v>
      </c>
      <c r="AH9" s="646" t="str">
        <f t="shared" si="15"/>
        <v/>
      </c>
      <c r="AI9" s="646" t="str">
        <f t="shared" si="16"/>
        <v>助産師常勤</v>
      </c>
      <c r="AJ9" s="646">
        <f t="shared" si="17"/>
        <v>1</v>
      </c>
      <c r="AK9" s="646" t="str">
        <f t="shared" si="18"/>
        <v>助産師</v>
      </c>
      <c r="AL9" s="646" t="str">
        <f t="shared" si="19"/>
        <v>常勤</v>
      </c>
    </row>
    <row r="10" spans="1:68" ht="13.5" customHeight="1">
      <c r="A10" s="659" t="str">
        <f>IF(COUNTA(病棟!A8)&gt;=1,病棟!A8,"")</f>
        <v/>
      </c>
      <c r="B10" s="740" t="str">
        <f>IF(COUNTA(病棟!B8)&gt;=1,病棟!B8,"")</f>
        <v/>
      </c>
      <c r="C10" s="745" t="str">
        <f>IF(COUNTA(病棟!C8)&gt;=1,病棟!C8,"")</f>
        <v/>
      </c>
      <c r="D10" s="750" t="str">
        <f>IF(COUNTA(病棟!D8)&gt;=1,病棟!D8,"")</f>
        <v/>
      </c>
      <c r="E10" s="750" t="str">
        <f>IF(COUNTA(病棟!E8)&gt;=1,病棟!E8,"")</f>
        <v/>
      </c>
      <c r="F10" s="750" t="str">
        <f>IF(COUNTA(病棟!F8)&gt;=1,病棟!F8,"")</f>
        <v/>
      </c>
      <c r="G10" s="755" t="str">
        <f>IF(COUNTA(病棟!G8)&gt;=1,病棟!G8,"")</f>
        <v/>
      </c>
      <c r="H10" s="745" t="str">
        <f>IF(COUNTA(病棟!H8)&gt;=1,病棟!H8,"")</f>
        <v/>
      </c>
      <c r="I10" s="761" t="str">
        <f>IF(COUNTA(病棟!I8)&gt;=1,病棟!I8,"")</f>
        <v/>
      </c>
      <c r="J10" s="662" t="str">
        <f>IF(COUNTA(病棟!J8)&gt;=1,病棟!J8,"")</f>
        <v/>
      </c>
      <c r="K10" s="659" t="str">
        <f>IF(COUNTA(病棟!L8)&gt;=1,病棟!L8,"")</f>
        <v/>
      </c>
      <c r="L10" s="694" t="str">
        <f>IF(K10&lt;基本!$D$9,"非常勤","常勤")</f>
        <v>常勤</v>
      </c>
      <c r="M10" s="689">
        <f>IF(L10="非常勤",K10/基本!$D$9,1)</f>
        <v>1</v>
      </c>
      <c r="N10" s="694" t="e">
        <f>IF(DAYS360(P10,メイン!$N$3)&lt;500,"新"," ")</f>
        <v>#VALUE!</v>
      </c>
      <c r="O10" s="659"/>
      <c r="P10" s="773" t="str">
        <f>IF(COUNTA(病棟!K8)&gt;=1,病棟!K8,"")</f>
        <v/>
      </c>
      <c r="R10" s="735">
        <f t="shared" si="0"/>
        <v>0</v>
      </c>
      <c r="S10" s="735">
        <f t="shared" si="1"/>
        <v>0</v>
      </c>
      <c r="T10" s="735">
        <f t="shared" si="2"/>
        <v>0</v>
      </c>
      <c r="U10" s="735">
        <f t="shared" si="3"/>
        <v>0</v>
      </c>
      <c r="V10" s="735">
        <f t="shared" si="4"/>
        <v>0</v>
      </c>
      <c r="W10" s="735">
        <f t="shared" si="5"/>
        <v>0</v>
      </c>
      <c r="X10" s="735">
        <f t="shared" si="6"/>
        <v>0</v>
      </c>
      <c r="Y10" s="735">
        <f t="shared" si="7"/>
        <v>0</v>
      </c>
      <c r="Z10" s="735">
        <f t="shared" si="8"/>
        <v>0</v>
      </c>
      <c r="AA10" s="735">
        <f t="shared" si="9"/>
        <v>0</v>
      </c>
      <c r="AB10" s="735">
        <f t="shared" si="10"/>
        <v>0</v>
      </c>
      <c r="AC10" s="735">
        <f t="shared" si="11"/>
        <v>0</v>
      </c>
      <c r="AD10" s="735">
        <f t="shared" si="12"/>
        <v>0</v>
      </c>
      <c r="AE10" s="735">
        <f t="shared" si="13"/>
        <v>0</v>
      </c>
      <c r="AF10" s="736">
        <f t="shared" si="14"/>
        <v>0</v>
      </c>
      <c r="AH10" s="646" t="str">
        <f t="shared" si="15"/>
        <v/>
      </c>
      <c r="AI10" s="646" t="str">
        <f t="shared" si="16"/>
        <v>助産師常勤</v>
      </c>
      <c r="AJ10" s="646">
        <f t="shared" si="17"/>
        <v>1</v>
      </c>
      <c r="AK10" s="646" t="str">
        <f t="shared" si="18"/>
        <v>助産師</v>
      </c>
      <c r="AL10" s="646" t="str">
        <f t="shared" si="19"/>
        <v>常勤</v>
      </c>
    </row>
    <row r="11" spans="1:68" ht="13.5" customHeight="1">
      <c r="A11" s="659" t="str">
        <f>IF(COUNTA(病棟!A9)&gt;=1,病棟!A9,"")</f>
        <v/>
      </c>
      <c r="B11" s="740" t="str">
        <f>IF(COUNTA(病棟!B9)&gt;=1,病棟!B9,"")</f>
        <v/>
      </c>
      <c r="C11" s="745" t="str">
        <f>IF(COUNTA(病棟!C9)&gt;=1,病棟!C9,"")</f>
        <v/>
      </c>
      <c r="D11" s="750" t="str">
        <f>IF(COUNTA(病棟!D9)&gt;=1,病棟!D9,"")</f>
        <v/>
      </c>
      <c r="E11" s="750" t="str">
        <f>IF(COUNTA(病棟!E9)&gt;=1,病棟!E9,"")</f>
        <v/>
      </c>
      <c r="F11" s="750" t="str">
        <f>IF(COUNTA(病棟!F9)&gt;=1,病棟!F9,"")</f>
        <v/>
      </c>
      <c r="G11" s="755" t="str">
        <f>IF(COUNTA(病棟!G9)&gt;=1,病棟!G9,"")</f>
        <v/>
      </c>
      <c r="H11" s="745" t="str">
        <f>IF(COUNTA(病棟!H9)&gt;=1,病棟!H9,"")</f>
        <v/>
      </c>
      <c r="I11" s="761" t="str">
        <f>IF(COUNTA(病棟!I9)&gt;=1,病棟!I9,"")</f>
        <v/>
      </c>
      <c r="J11" s="662" t="str">
        <f>IF(COUNTA(病棟!J9)&gt;=1,病棟!J9,"")</f>
        <v/>
      </c>
      <c r="K11" s="659" t="str">
        <f>IF(COUNTA(病棟!L9)&gt;=1,病棟!L9,"")</f>
        <v/>
      </c>
      <c r="L11" s="694" t="str">
        <f>IF(K11&lt;基本!$D$9,"非常勤","常勤")</f>
        <v>常勤</v>
      </c>
      <c r="M11" s="689">
        <f>IF(L11="非常勤",K11/基本!$D$9,1)</f>
        <v>1</v>
      </c>
      <c r="N11" s="694" t="e">
        <f>IF(DAYS360(P11,メイン!$N$3)&lt;500,"新"," ")</f>
        <v>#VALUE!</v>
      </c>
      <c r="O11" s="659"/>
      <c r="P11" s="773" t="str">
        <f>IF(COUNTA(病棟!K9)&gt;=1,病棟!K9,"")</f>
        <v/>
      </c>
      <c r="R11" s="735">
        <f t="shared" si="0"/>
        <v>0</v>
      </c>
      <c r="S11" s="735">
        <f t="shared" si="1"/>
        <v>0</v>
      </c>
      <c r="T11" s="735">
        <f t="shared" si="2"/>
        <v>0</v>
      </c>
      <c r="U11" s="735">
        <f t="shared" si="3"/>
        <v>0</v>
      </c>
      <c r="V11" s="735">
        <f t="shared" si="4"/>
        <v>0</v>
      </c>
      <c r="W11" s="735">
        <f t="shared" si="5"/>
        <v>0</v>
      </c>
      <c r="X11" s="735">
        <f t="shared" si="6"/>
        <v>0</v>
      </c>
      <c r="Y11" s="735">
        <f t="shared" si="7"/>
        <v>0</v>
      </c>
      <c r="Z11" s="735">
        <f t="shared" si="8"/>
        <v>0</v>
      </c>
      <c r="AA11" s="735">
        <f t="shared" si="9"/>
        <v>0</v>
      </c>
      <c r="AB11" s="735">
        <f t="shared" si="10"/>
        <v>0</v>
      </c>
      <c r="AC11" s="735">
        <f t="shared" si="11"/>
        <v>0</v>
      </c>
      <c r="AD11" s="735">
        <f t="shared" si="12"/>
        <v>0</v>
      </c>
      <c r="AE11" s="735">
        <f t="shared" si="13"/>
        <v>0</v>
      </c>
      <c r="AF11" s="736">
        <f t="shared" si="14"/>
        <v>0</v>
      </c>
      <c r="AH11" s="646" t="str">
        <f t="shared" si="15"/>
        <v/>
      </c>
      <c r="AI11" s="646" t="str">
        <f t="shared" si="16"/>
        <v>助産師常勤</v>
      </c>
      <c r="AJ11" s="646">
        <f t="shared" si="17"/>
        <v>1</v>
      </c>
      <c r="AK11" s="646" t="str">
        <f t="shared" si="18"/>
        <v>助産師</v>
      </c>
      <c r="AL11" s="646" t="str">
        <f t="shared" si="19"/>
        <v>常勤</v>
      </c>
    </row>
    <row r="12" spans="1:68" ht="13.5" customHeight="1">
      <c r="A12" s="659" t="str">
        <f>IF(COUNTA(病棟!A10)&gt;=1,病棟!A10,"")</f>
        <v/>
      </c>
      <c r="B12" s="740" t="str">
        <f>IF(COUNTA(病棟!B10)&gt;=1,病棟!B10,"")</f>
        <v/>
      </c>
      <c r="C12" s="745" t="str">
        <f>IF(COUNTA(病棟!C10)&gt;=1,病棟!C10,"")</f>
        <v/>
      </c>
      <c r="D12" s="750" t="str">
        <f>IF(COUNTA(病棟!D10)&gt;=1,病棟!D10,"")</f>
        <v/>
      </c>
      <c r="E12" s="750" t="str">
        <f>IF(COUNTA(病棟!E10)&gt;=1,病棟!E10,"")</f>
        <v/>
      </c>
      <c r="F12" s="750" t="str">
        <f>IF(COUNTA(病棟!F10)&gt;=1,病棟!F10,"")</f>
        <v/>
      </c>
      <c r="G12" s="755" t="str">
        <f>IF(COUNTA(病棟!G10)&gt;=1,病棟!G10,"")</f>
        <v/>
      </c>
      <c r="H12" s="745" t="str">
        <f>IF(COUNTA(病棟!H10)&gt;=1,病棟!H10,"")</f>
        <v/>
      </c>
      <c r="I12" s="761" t="str">
        <f>IF(COUNTA(病棟!I10)&gt;=1,病棟!I10,"")</f>
        <v/>
      </c>
      <c r="J12" s="662" t="str">
        <f>IF(COUNTA(病棟!J10)&gt;=1,病棟!J10,"")</f>
        <v/>
      </c>
      <c r="K12" s="659" t="str">
        <f>IF(COUNTA(病棟!L10)&gt;=1,病棟!L10,"")</f>
        <v/>
      </c>
      <c r="L12" s="694" t="str">
        <f>IF(K12&lt;基本!$D$9,"非常勤","常勤")</f>
        <v>常勤</v>
      </c>
      <c r="M12" s="689">
        <f>IF(L12="非常勤",K12/基本!$D$9,1)</f>
        <v>1</v>
      </c>
      <c r="N12" s="694" t="e">
        <f>IF(DAYS360(P12,メイン!$N$3)&lt;500,"新"," ")</f>
        <v>#VALUE!</v>
      </c>
      <c r="O12" s="659"/>
      <c r="P12" s="773" t="str">
        <f>IF(COUNTA(病棟!K10)&gt;=1,病棟!K10,"")</f>
        <v/>
      </c>
      <c r="R12" s="735">
        <f t="shared" si="0"/>
        <v>0</v>
      </c>
      <c r="S12" s="735">
        <f t="shared" si="1"/>
        <v>0</v>
      </c>
      <c r="T12" s="735">
        <f t="shared" si="2"/>
        <v>0</v>
      </c>
      <c r="U12" s="735">
        <f t="shared" si="3"/>
        <v>0</v>
      </c>
      <c r="V12" s="735">
        <f t="shared" si="4"/>
        <v>0</v>
      </c>
      <c r="W12" s="735">
        <f t="shared" si="5"/>
        <v>0</v>
      </c>
      <c r="X12" s="735">
        <f t="shared" si="6"/>
        <v>0</v>
      </c>
      <c r="Y12" s="735">
        <f t="shared" si="7"/>
        <v>0</v>
      </c>
      <c r="Z12" s="735">
        <f t="shared" si="8"/>
        <v>0</v>
      </c>
      <c r="AA12" s="735">
        <f t="shared" si="9"/>
        <v>0</v>
      </c>
      <c r="AB12" s="735">
        <f t="shared" si="10"/>
        <v>0</v>
      </c>
      <c r="AC12" s="735">
        <f t="shared" si="11"/>
        <v>0</v>
      </c>
      <c r="AD12" s="735">
        <f t="shared" si="12"/>
        <v>0</v>
      </c>
      <c r="AE12" s="735">
        <f t="shared" si="13"/>
        <v>0</v>
      </c>
      <c r="AF12" s="736">
        <f t="shared" si="14"/>
        <v>0</v>
      </c>
      <c r="AH12" s="646" t="str">
        <f t="shared" si="15"/>
        <v/>
      </c>
      <c r="AI12" s="646" t="str">
        <f t="shared" si="16"/>
        <v>助産師常勤</v>
      </c>
      <c r="AJ12" s="646">
        <f t="shared" si="17"/>
        <v>1</v>
      </c>
      <c r="AK12" s="646" t="str">
        <f t="shared" si="18"/>
        <v>助産師</v>
      </c>
      <c r="AL12" s="646" t="str">
        <f t="shared" si="19"/>
        <v>常勤</v>
      </c>
    </row>
    <row r="13" spans="1:68" ht="13.5" customHeight="1">
      <c r="A13" s="659" t="str">
        <f>IF(COUNTA(病棟!A11)&gt;=1,病棟!A11,"")</f>
        <v/>
      </c>
      <c r="B13" s="740" t="str">
        <f>IF(COUNTA(病棟!B11)&gt;=1,病棟!B11,"")</f>
        <v/>
      </c>
      <c r="C13" s="745" t="str">
        <f>IF(COUNTA(病棟!C11)&gt;=1,病棟!C11,"")</f>
        <v/>
      </c>
      <c r="D13" s="750" t="str">
        <f>IF(COUNTA(病棟!D11)&gt;=1,病棟!D11,"")</f>
        <v/>
      </c>
      <c r="E13" s="750" t="str">
        <f>IF(COUNTA(病棟!E11)&gt;=1,病棟!E11,"")</f>
        <v/>
      </c>
      <c r="F13" s="750" t="str">
        <f>IF(COUNTA(病棟!F11)&gt;=1,病棟!F11,"")</f>
        <v/>
      </c>
      <c r="G13" s="755" t="str">
        <f>IF(COUNTA(病棟!G11)&gt;=1,病棟!G11,"")</f>
        <v/>
      </c>
      <c r="H13" s="745" t="str">
        <f>IF(COUNTA(病棟!H11)&gt;=1,病棟!H11,"")</f>
        <v/>
      </c>
      <c r="I13" s="761" t="str">
        <f>IF(COUNTA(病棟!I11)&gt;=1,病棟!I11,"")</f>
        <v/>
      </c>
      <c r="J13" s="662" t="str">
        <f>IF(COUNTA(病棟!J11)&gt;=1,病棟!J11,"")</f>
        <v/>
      </c>
      <c r="K13" s="659" t="str">
        <f>IF(COUNTA(病棟!L11)&gt;=1,病棟!L11,"")</f>
        <v/>
      </c>
      <c r="L13" s="694" t="str">
        <f>IF(K13&lt;基本!$D$9,"非常勤","常勤")</f>
        <v>常勤</v>
      </c>
      <c r="M13" s="689">
        <f>IF(L13="非常勤",K13/基本!$D$9,1)</f>
        <v>1</v>
      </c>
      <c r="N13" s="694" t="e">
        <f>IF(DAYS360(P13,メイン!$N$3)&lt;500,"新"," ")</f>
        <v>#VALUE!</v>
      </c>
      <c r="O13" s="659"/>
      <c r="P13" s="773" t="str">
        <f>IF(COUNTA(病棟!K11)&gt;=1,病棟!K11,"")</f>
        <v/>
      </c>
      <c r="R13" s="735">
        <f t="shared" si="0"/>
        <v>0</v>
      </c>
      <c r="S13" s="735">
        <f t="shared" si="1"/>
        <v>0</v>
      </c>
      <c r="T13" s="735">
        <f t="shared" si="2"/>
        <v>0</v>
      </c>
      <c r="U13" s="735">
        <f t="shared" si="3"/>
        <v>0</v>
      </c>
      <c r="V13" s="735">
        <f t="shared" si="4"/>
        <v>0</v>
      </c>
      <c r="W13" s="735">
        <f t="shared" si="5"/>
        <v>0</v>
      </c>
      <c r="X13" s="735">
        <f t="shared" si="6"/>
        <v>0</v>
      </c>
      <c r="Y13" s="735">
        <f t="shared" si="7"/>
        <v>0</v>
      </c>
      <c r="Z13" s="735">
        <f t="shared" si="8"/>
        <v>0</v>
      </c>
      <c r="AA13" s="735">
        <f t="shared" si="9"/>
        <v>0</v>
      </c>
      <c r="AB13" s="735">
        <f t="shared" si="10"/>
        <v>0</v>
      </c>
      <c r="AC13" s="735">
        <f t="shared" si="11"/>
        <v>0</v>
      </c>
      <c r="AD13" s="735">
        <f t="shared" si="12"/>
        <v>0</v>
      </c>
      <c r="AE13" s="735">
        <f t="shared" si="13"/>
        <v>0</v>
      </c>
      <c r="AF13" s="736">
        <f t="shared" si="14"/>
        <v>0</v>
      </c>
      <c r="AH13" s="646" t="str">
        <f t="shared" si="15"/>
        <v/>
      </c>
      <c r="AI13" s="646" t="str">
        <f t="shared" si="16"/>
        <v>助産師常勤</v>
      </c>
      <c r="AJ13" s="646">
        <f t="shared" si="17"/>
        <v>1</v>
      </c>
      <c r="AK13" s="646" t="str">
        <f t="shared" si="18"/>
        <v>助産師</v>
      </c>
      <c r="AL13" s="646" t="str">
        <f t="shared" si="19"/>
        <v>常勤</v>
      </c>
    </row>
    <row r="14" spans="1:68" ht="13.5" customHeight="1">
      <c r="A14" s="659" t="str">
        <f>IF(COUNTA(病棟!A12)&gt;=1,病棟!A12,"")</f>
        <v/>
      </c>
      <c r="B14" s="740" t="str">
        <f>IF(COUNTA(病棟!B12)&gt;=1,病棟!B12,"")</f>
        <v/>
      </c>
      <c r="C14" s="745" t="str">
        <f>IF(COUNTA(病棟!C12)&gt;=1,病棟!C12,"")</f>
        <v/>
      </c>
      <c r="D14" s="750" t="str">
        <f>IF(COUNTA(病棟!D12)&gt;=1,病棟!D12,"")</f>
        <v/>
      </c>
      <c r="E14" s="750" t="str">
        <f>IF(COUNTA(病棟!E12)&gt;=1,病棟!E12,"")</f>
        <v/>
      </c>
      <c r="F14" s="750" t="str">
        <f>IF(COUNTA(病棟!F12)&gt;=1,病棟!F12,"")</f>
        <v/>
      </c>
      <c r="G14" s="755" t="str">
        <f>IF(COUNTA(病棟!G12)&gt;=1,病棟!G12,"")</f>
        <v/>
      </c>
      <c r="H14" s="745" t="str">
        <f>IF(COUNTA(病棟!H12)&gt;=1,病棟!H12,"")</f>
        <v/>
      </c>
      <c r="I14" s="761" t="str">
        <f>IF(COUNTA(病棟!I12)&gt;=1,病棟!I12,"")</f>
        <v/>
      </c>
      <c r="J14" s="662" t="str">
        <f>IF(COUNTA(病棟!J12)&gt;=1,病棟!J12,"")</f>
        <v/>
      </c>
      <c r="K14" s="659" t="str">
        <f>IF(COUNTA(病棟!L12)&gt;=1,病棟!L12,"")</f>
        <v/>
      </c>
      <c r="L14" s="694" t="str">
        <f>IF(K14&lt;基本!$D$9,"非常勤","常勤")</f>
        <v>常勤</v>
      </c>
      <c r="M14" s="689">
        <f>IF(L14="非常勤",K14/基本!$D$9,1)</f>
        <v>1</v>
      </c>
      <c r="N14" s="694" t="e">
        <f>IF(DAYS360(P14,メイン!$N$3)&lt;500,"新"," ")</f>
        <v>#VALUE!</v>
      </c>
      <c r="O14" s="659"/>
      <c r="P14" s="773" t="str">
        <f>IF(COUNTA(病棟!K12)&gt;=1,病棟!K12,"")</f>
        <v/>
      </c>
      <c r="R14" s="735">
        <f t="shared" si="0"/>
        <v>0</v>
      </c>
      <c r="S14" s="735">
        <f t="shared" si="1"/>
        <v>0</v>
      </c>
      <c r="T14" s="735">
        <f t="shared" si="2"/>
        <v>0</v>
      </c>
      <c r="U14" s="735">
        <f t="shared" si="3"/>
        <v>0</v>
      </c>
      <c r="V14" s="735">
        <f t="shared" si="4"/>
        <v>0</v>
      </c>
      <c r="W14" s="735">
        <f t="shared" si="5"/>
        <v>0</v>
      </c>
      <c r="X14" s="735">
        <f t="shared" si="6"/>
        <v>0</v>
      </c>
      <c r="Y14" s="735">
        <f t="shared" si="7"/>
        <v>0</v>
      </c>
      <c r="Z14" s="735">
        <f t="shared" si="8"/>
        <v>0</v>
      </c>
      <c r="AA14" s="735">
        <f t="shared" si="9"/>
        <v>0</v>
      </c>
      <c r="AB14" s="735">
        <f t="shared" si="10"/>
        <v>0</v>
      </c>
      <c r="AC14" s="735">
        <f t="shared" si="11"/>
        <v>0</v>
      </c>
      <c r="AD14" s="735">
        <f t="shared" si="12"/>
        <v>0</v>
      </c>
      <c r="AE14" s="735">
        <f t="shared" si="13"/>
        <v>0</v>
      </c>
      <c r="AF14" s="736">
        <f t="shared" si="14"/>
        <v>0</v>
      </c>
      <c r="AH14" s="646" t="str">
        <f t="shared" si="15"/>
        <v/>
      </c>
      <c r="AI14" s="646" t="str">
        <f t="shared" si="16"/>
        <v>助産師常勤</v>
      </c>
      <c r="AJ14" s="646">
        <f t="shared" si="17"/>
        <v>1</v>
      </c>
      <c r="AK14" s="646" t="str">
        <f t="shared" si="18"/>
        <v>助産師</v>
      </c>
      <c r="AL14" s="646" t="str">
        <f t="shared" si="19"/>
        <v>常勤</v>
      </c>
    </row>
    <row r="15" spans="1:68" ht="13.5" customHeight="1">
      <c r="A15" s="659" t="str">
        <f>IF(COUNTA(病棟!A13)&gt;=1,病棟!A13,"")</f>
        <v/>
      </c>
      <c r="B15" s="740" t="str">
        <f>IF(COUNTA(病棟!B13)&gt;=1,病棟!B13,"")</f>
        <v/>
      </c>
      <c r="C15" s="745" t="str">
        <f>IF(COUNTA(病棟!C13)&gt;=1,病棟!C13,"")</f>
        <v/>
      </c>
      <c r="D15" s="750" t="str">
        <f>IF(COUNTA(病棟!D13)&gt;=1,病棟!D13,"")</f>
        <v/>
      </c>
      <c r="E15" s="750" t="str">
        <f>IF(COUNTA(病棟!E13)&gt;=1,病棟!E13,"")</f>
        <v/>
      </c>
      <c r="F15" s="750" t="str">
        <f>IF(COUNTA(病棟!F13)&gt;=1,病棟!F13,"")</f>
        <v/>
      </c>
      <c r="G15" s="755" t="str">
        <f>IF(COUNTA(病棟!G13)&gt;=1,病棟!G13,"")</f>
        <v/>
      </c>
      <c r="H15" s="745" t="str">
        <f>IF(COUNTA(病棟!H13)&gt;=1,病棟!H13,"")</f>
        <v/>
      </c>
      <c r="I15" s="761" t="str">
        <f>IF(COUNTA(病棟!I13)&gt;=1,病棟!I13,"")</f>
        <v/>
      </c>
      <c r="J15" s="662" t="str">
        <f>IF(COUNTA(病棟!J13)&gt;=1,病棟!J13,"")</f>
        <v/>
      </c>
      <c r="K15" s="659" t="str">
        <f>IF(COUNTA(病棟!L13)&gt;=1,病棟!L13,"")</f>
        <v/>
      </c>
      <c r="L15" s="694" t="str">
        <f>IF(K15&lt;基本!$D$9,"非常勤","常勤")</f>
        <v>常勤</v>
      </c>
      <c r="M15" s="689">
        <f>IF(L15="非常勤",K15/基本!$D$9,1)</f>
        <v>1</v>
      </c>
      <c r="N15" s="694" t="e">
        <f>IF(DAYS360(P15,メイン!$N$3)&lt;500,"新"," ")</f>
        <v>#VALUE!</v>
      </c>
      <c r="O15" s="659"/>
      <c r="P15" s="773" t="str">
        <f>IF(COUNTA(病棟!K13)&gt;=1,病棟!K13,"")</f>
        <v/>
      </c>
      <c r="R15" s="735">
        <f t="shared" si="0"/>
        <v>0</v>
      </c>
      <c r="S15" s="735">
        <f t="shared" si="1"/>
        <v>0</v>
      </c>
      <c r="T15" s="735">
        <f t="shared" si="2"/>
        <v>0</v>
      </c>
      <c r="U15" s="735">
        <f t="shared" si="3"/>
        <v>0</v>
      </c>
      <c r="V15" s="735">
        <f t="shared" si="4"/>
        <v>0</v>
      </c>
      <c r="W15" s="735">
        <f t="shared" si="5"/>
        <v>0</v>
      </c>
      <c r="X15" s="735">
        <f t="shared" si="6"/>
        <v>0</v>
      </c>
      <c r="Y15" s="735">
        <f t="shared" si="7"/>
        <v>0</v>
      </c>
      <c r="Z15" s="735">
        <f t="shared" si="8"/>
        <v>0</v>
      </c>
      <c r="AA15" s="735">
        <f t="shared" si="9"/>
        <v>0</v>
      </c>
      <c r="AB15" s="735">
        <f t="shared" si="10"/>
        <v>0</v>
      </c>
      <c r="AC15" s="735">
        <f t="shared" si="11"/>
        <v>0</v>
      </c>
      <c r="AD15" s="735">
        <f t="shared" si="12"/>
        <v>0</v>
      </c>
      <c r="AE15" s="735">
        <f t="shared" si="13"/>
        <v>0</v>
      </c>
      <c r="AF15" s="736">
        <f t="shared" si="14"/>
        <v>0</v>
      </c>
      <c r="AH15" s="646" t="str">
        <f t="shared" si="15"/>
        <v/>
      </c>
      <c r="AI15" s="646" t="str">
        <f t="shared" si="16"/>
        <v>助産師常勤</v>
      </c>
      <c r="AJ15" s="646">
        <f t="shared" si="17"/>
        <v>1</v>
      </c>
      <c r="AK15" s="646" t="str">
        <f t="shared" si="18"/>
        <v>助産師</v>
      </c>
      <c r="AL15" s="646" t="str">
        <f t="shared" si="19"/>
        <v>常勤</v>
      </c>
    </row>
    <row r="16" spans="1:68" ht="13.5" customHeight="1">
      <c r="A16" s="659" t="str">
        <f>IF(COUNTA(病棟!A14)&gt;=1,病棟!A14,"")</f>
        <v/>
      </c>
      <c r="B16" s="740" t="str">
        <f>IF(COUNTA(病棟!B14)&gt;=1,病棟!B14,"")</f>
        <v/>
      </c>
      <c r="C16" s="745" t="str">
        <f>IF(COUNTA(病棟!C14)&gt;=1,病棟!C14,"")</f>
        <v/>
      </c>
      <c r="D16" s="750" t="str">
        <f>IF(COUNTA(病棟!D14)&gt;=1,病棟!D14,"")</f>
        <v/>
      </c>
      <c r="E16" s="750" t="str">
        <f>IF(COUNTA(病棟!E14)&gt;=1,病棟!E14,"")</f>
        <v/>
      </c>
      <c r="F16" s="750" t="str">
        <f>IF(COUNTA(病棟!F14)&gt;=1,病棟!F14,"")</f>
        <v/>
      </c>
      <c r="G16" s="755" t="str">
        <f>IF(COUNTA(病棟!G14)&gt;=1,病棟!G14,"")</f>
        <v/>
      </c>
      <c r="H16" s="745" t="str">
        <f>IF(COUNTA(病棟!H14)&gt;=1,病棟!H14,"")</f>
        <v/>
      </c>
      <c r="I16" s="761" t="str">
        <f>IF(COUNTA(病棟!I14)&gt;=1,病棟!I14,"")</f>
        <v/>
      </c>
      <c r="J16" s="662" t="str">
        <f>IF(COUNTA(病棟!J14)&gt;=1,病棟!J14,"")</f>
        <v/>
      </c>
      <c r="K16" s="659" t="str">
        <f>IF(COUNTA(病棟!L14)&gt;=1,病棟!L14,"")</f>
        <v/>
      </c>
      <c r="L16" s="694" t="str">
        <f>IF(K16&lt;基本!$D$9,"非常勤","常勤")</f>
        <v>常勤</v>
      </c>
      <c r="M16" s="689">
        <f>IF(L16="非常勤",K16/基本!$D$9,1)</f>
        <v>1</v>
      </c>
      <c r="N16" s="694" t="e">
        <f>IF(DAYS360(P16,メイン!$N$3)&lt;500,"新"," ")</f>
        <v>#VALUE!</v>
      </c>
      <c r="O16" s="659"/>
      <c r="P16" s="773" t="str">
        <f>IF(COUNTA(病棟!K14)&gt;=1,病棟!K14,"")</f>
        <v/>
      </c>
      <c r="R16" s="735">
        <f t="shared" si="0"/>
        <v>0</v>
      </c>
      <c r="S16" s="735">
        <f t="shared" si="1"/>
        <v>0</v>
      </c>
      <c r="T16" s="735">
        <f t="shared" si="2"/>
        <v>0</v>
      </c>
      <c r="U16" s="735">
        <f t="shared" si="3"/>
        <v>0</v>
      </c>
      <c r="V16" s="735">
        <f t="shared" si="4"/>
        <v>0</v>
      </c>
      <c r="W16" s="735">
        <f t="shared" si="5"/>
        <v>0</v>
      </c>
      <c r="X16" s="735">
        <f t="shared" si="6"/>
        <v>0</v>
      </c>
      <c r="Y16" s="735">
        <f t="shared" si="7"/>
        <v>0</v>
      </c>
      <c r="Z16" s="735">
        <f t="shared" si="8"/>
        <v>0</v>
      </c>
      <c r="AA16" s="735">
        <f t="shared" si="9"/>
        <v>0</v>
      </c>
      <c r="AB16" s="735">
        <f t="shared" si="10"/>
        <v>0</v>
      </c>
      <c r="AC16" s="735">
        <f t="shared" si="11"/>
        <v>0</v>
      </c>
      <c r="AD16" s="735">
        <f t="shared" si="12"/>
        <v>0</v>
      </c>
      <c r="AE16" s="735">
        <f t="shared" si="13"/>
        <v>0</v>
      </c>
      <c r="AF16" s="736">
        <f t="shared" si="14"/>
        <v>0</v>
      </c>
      <c r="AH16" s="646" t="str">
        <f t="shared" si="15"/>
        <v/>
      </c>
      <c r="AI16" s="646" t="str">
        <f t="shared" si="16"/>
        <v>助産師常勤</v>
      </c>
      <c r="AJ16" s="646">
        <f t="shared" si="17"/>
        <v>1</v>
      </c>
      <c r="AK16" s="646" t="str">
        <f t="shared" si="18"/>
        <v>助産師</v>
      </c>
      <c r="AL16" s="646" t="str">
        <f t="shared" si="19"/>
        <v>常勤</v>
      </c>
    </row>
    <row r="17" spans="1:38" ht="13.5" customHeight="1">
      <c r="A17" s="659" t="str">
        <f>IF(COUNTA(病棟!A15)&gt;=1,病棟!A15,"")</f>
        <v/>
      </c>
      <c r="B17" s="740" t="str">
        <f>IF(COUNTA(病棟!B15)&gt;=1,病棟!B15,"")</f>
        <v/>
      </c>
      <c r="C17" s="745" t="str">
        <f>IF(COUNTA(病棟!C15)&gt;=1,病棟!C15,"")</f>
        <v/>
      </c>
      <c r="D17" s="750" t="str">
        <f>IF(COUNTA(病棟!D15)&gt;=1,病棟!D15,"")</f>
        <v/>
      </c>
      <c r="E17" s="750" t="str">
        <f>IF(COUNTA(病棟!E15)&gt;=1,病棟!E15,"")</f>
        <v/>
      </c>
      <c r="F17" s="750" t="str">
        <f>IF(COUNTA(病棟!F15)&gt;=1,病棟!F15,"")</f>
        <v/>
      </c>
      <c r="G17" s="755" t="str">
        <f>IF(COUNTA(病棟!G15)&gt;=1,病棟!G15,"")</f>
        <v/>
      </c>
      <c r="H17" s="745" t="str">
        <f>IF(COUNTA(病棟!H15)&gt;=1,病棟!H15,"")</f>
        <v/>
      </c>
      <c r="I17" s="761" t="str">
        <f>IF(COUNTA(病棟!I15)&gt;=1,病棟!I15,"")</f>
        <v/>
      </c>
      <c r="J17" s="662" t="str">
        <f>IF(COUNTA(病棟!J15)&gt;=1,病棟!J15,"")</f>
        <v/>
      </c>
      <c r="K17" s="659" t="str">
        <f>IF(COUNTA(病棟!L15)&gt;=1,病棟!L15,"")</f>
        <v/>
      </c>
      <c r="L17" s="694" t="str">
        <f>IF(K17&lt;基本!$D$9,"非常勤","常勤")</f>
        <v>常勤</v>
      </c>
      <c r="M17" s="689">
        <f>IF(L17="非常勤",K17/基本!$D$9,1)</f>
        <v>1</v>
      </c>
      <c r="N17" s="694" t="e">
        <f>IF(DAYS360(P17,メイン!$N$3)&lt;500,"新"," ")</f>
        <v>#VALUE!</v>
      </c>
      <c r="O17" s="659"/>
      <c r="P17" s="773" t="str">
        <f>IF(COUNTA(病棟!K15)&gt;=1,病棟!K15,"")</f>
        <v/>
      </c>
      <c r="R17" s="735">
        <f t="shared" si="0"/>
        <v>0</v>
      </c>
      <c r="S17" s="735">
        <f t="shared" si="1"/>
        <v>0</v>
      </c>
      <c r="T17" s="735">
        <f t="shared" si="2"/>
        <v>0</v>
      </c>
      <c r="U17" s="735">
        <f t="shared" si="3"/>
        <v>0</v>
      </c>
      <c r="V17" s="735">
        <f t="shared" si="4"/>
        <v>0</v>
      </c>
      <c r="W17" s="735">
        <f t="shared" si="5"/>
        <v>0</v>
      </c>
      <c r="X17" s="735">
        <f t="shared" si="6"/>
        <v>0</v>
      </c>
      <c r="Y17" s="735">
        <f t="shared" si="7"/>
        <v>0</v>
      </c>
      <c r="Z17" s="735">
        <f t="shared" si="8"/>
        <v>0</v>
      </c>
      <c r="AA17" s="735">
        <f t="shared" si="9"/>
        <v>0</v>
      </c>
      <c r="AB17" s="735">
        <f t="shared" si="10"/>
        <v>0</v>
      </c>
      <c r="AC17" s="735">
        <f t="shared" si="11"/>
        <v>0</v>
      </c>
      <c r="AD17" s="735">
        <f t="shared" si="12"/>
        <v>0</v>
      </c>
      <c r="AE17" s="735">
        <f t="shared" si="13"/>
        <v>0</v>
      </c>
      <c r="AF17" s="736">
        <f t="shared" si="14"/>
        <v>0</v>
      </c>
      <c r="AH17" s="646" t="str">
        <f t="shared" si="15"/>
        <v/>
      </c>
      <c r="AI17" s="646" t="str">
        <f t="shared" si="16"/>
        <v>助産師常勤</v>
      </c>
      <c r="AJ17" s="646">
        <f t="shared" si="17"/>
        <v>1</v>
      </c>
      <c r="AK17" s="646" t="str">
        <f t="shared" si="18"/>
        <v>助産師</v>
      </c>
      <c r="AL17" s="646" t="str">
        <f t="shared" si="19"/>
        <v>常勤</v>
      </c>
    </row>
    <row r="18" spans="1:38" ht="13.5" customHeight="1">
      <c r="A18" s="659" t="str">
        <f>IF(COUNTA(病棟!A16)&gt;=1,病棟!A16,"")</f>
        <v/>
      </c>
      <c r="B18" s="740" t="str">
        <f>IF(COUNTA(病棟!B16)&gt;=1,病棟!B16,"")</f>
        <v/>
      </c>
      <c r="C18" s="745" t="str">
        <f>IF(COUNTA(病棟!C16)&gt;=1,病棟!C16,"")</f>
        <v/>
      </c>
      <c r="D18" s="750" t="str">
        <f>IF(COUNTA(病棟!D16)&gt;=1,病棟!D16,"")</f>
        <v/>
      </c>
      <c r="E18" s="750" t="str">
        <f>IF(COUNTA(病棟!E16)&gt;=1,病棟!E16,"")</f>
        <v/>
      </c>
      <c r="F18" s="750" t="str">
        <f>IF(COUNTA(病棟!F16)&gt;=1,病棟!F16,"")</f>
        <v/>
      </c>
      <c r="G18" s="755" t="str">
        <f>IF(COUNTA(病棟!G16)&gt;=1,病棟!G16,"")</f>
        <v/>
      </c>
      <c r="H18" s="745" t="str">
        <f>IF(COUNTA(病棟!H16)&gt;=1,病棟!H16,"")</f>
        <v/>
      </c>
      <c r="I18" s="761" t="str">
        <f>IF(COUNTA(病棟!I16)&gt;=1,病棟!I16,"")</f>
        <v/>
      </c>
      <c r="J18" s="662" t="str">
        <f>IF(COUNTA(病棟!J16)&gt;=1,病棟!J16,"")</f>
        <v/>
      </c>
      <c r="K18" s="659" t="str">
        <f>IF(COUNTA(病棟!L16)&gt;=1,病棟!L16,"")</f>
        <v/>
      </c>
      <c r="L18" s="694" t="str">
        <f>IF(K18&lt;基本!$D$9,"非常勤","常勤")</f>
        <v>常勤</v>
      </c>
      <c r="M18" s="689">
        <f>IF(L18="非常勤",K18/基本!$D$9,1)</f>
        <v>1</v>
      </c>
      <c r="N18" s="694" t="e">
        <f>IF(DAYS360(P18,メイン!$N$3)&lt;500,"新"," ")</f>
        <v>#VALUE!</v>
      </c>
      <c r="O18" s="659"/>
      <c r="P18" s="773" t="str">
        <f>IF(COUNTA(病棟!K16)&gt;=1,病棟!K16,"")</f>
        <v/>
      </c>
      <c r="R18" s="735">
        <f t="shared" si="0"/>
        <v>0</v>
      </c>
      <c r="S18" s="735">
        <f t="shared" si="1"/>
        <v>0</v>
      </c>
      <c r="T18" s="735">
        <f t="shared" si="2"/>
        <v>0</v>
      </c>
      <c r="U18" s="735">
        <f t="shared" si="3"/>
        <v>0</v>
      </c>
      <c r="V18" s="735">
        <f t="shared" si="4"/>
        <v>0</v>
      </c>
      <c r="W18" s="735">
        <f t="shared" si="5"/>
        <v>0</v>
      </c>
      <c r="X18" s="735">
        <f t="shared" si="6"/>
        <v>0</v>
      </c>
      <c r="Y18" s="735">
        <f t="shared" si="7"/>
        <v>0</v>
      </c>
      <c r="Z18" s="735">
        <f t="shared" si="8"/>
        <v>0</v>
      </c>
      <c r="AA18" s="735">
        <f t="shared" si="9"/>
        <v>0</v>
      </c>
      <c r="AB18" s="735">
        <f t="shared" si="10"/>
        <v>0</v>
      </c>
      <c r="AC18" s="735">
        <f t="shared" si="11"/>
        <v>0</v>
      </c>
      <c r="AD18" s="735">
        <f t="shared" si="12"/>
        <v>0</v>
      </c>
      <c r="AE18" s="735">
        <f t="shared" si="13"/>
        <v>0</v>
      </c>
      <c r="AF18" s="736">
        <f t="shared" si="14"/>
        <v>0</v>
      </c>
      <c r="AH18" s="646" t="str">
        <f t="shared" si="15"/>
        <v/>
      </c>
      <c r="AI18" s="646" t="str">
        <f t="shared" si="16"/>
        <v>助産師常勤</v>
      </c>
      <c r="AJ18" s="646">
        <f t="shared" si="17"/>
        <v>1</v>
      </c>
      <c r="AK18" s="646" t="str">
        <f t="shared" si="18"/>
        <v>助産師</v>
      </c>
      <c r="AL18" s="646" t="str">
        <f t="shared" si="19"/>
        <v>常勤</v>
      </c>
    </row>
    <row r="19" spans="1:38" ht="13.5" customHeight="1">
      <c r="A19" s="659" t="str">
        <f>IF(COUNTA(病棟!A17)&gt;=1,病棟!A17,"")</f>
        <v/>
      </c>
      <c r="B19" s="740" t="str">
        <f>IF(COUNTA(病棟!B17)&gt;=1,病棟!B17,"")</f>
        <v/>
      </c>
      <c r="C19" s="745" t="str">
        <f>IF(COUNTA(病棟!C17)&gt;=1,病棟!C17,"")</f>
        <v/>
      </c>
      <c r="D19" s="750" t="str">
        <f>IF(COUNTA(病棟!D17)&gt;=1,病棟!D17,"")</f>
        <v/>
      </c>
      <c r="E19" s="750" t="str">
        <f>IF(COUNTA(病棟!E17)&gt;=1,病棟!E17,"")</f>
        <v/>
      </c>
      <c r="F19" s="750" t="str">
        <f>IF(COUNTA(病棟!F17)&gt;=1,病棟!F17,"")</f>
        <v/>
      </c>
      <c r="G19" s="755" t="str">
        <f>IF(COUNTA(病棟!G17)&gt;=1,病棟!G17,"")</f>
        <v/>
      </c>
      <c r="H19" s="745" t="str">
        <f>IF(COUNTA(病棟!H17)&gt;=1,病棟!H17,"")</f>
        <v/>
      </c>
      <c r="I19" s="761" t="str">
        <f>IF(COUNTA(病棟!I17)&gt;=1,病棟!I17,"")</f>
        <v/>
      </c>
      <c r="J19" s="662" t="str">
        <f>IF(COUNTA(病棟!J17)&gt;=1,病棟!J17,"")</f>
        <v/>
      </c>
      <c r="K19" s="659" t="str">
        <f>IF(COUNTA(病棟!L17)&gt;=1,病棟!L17,"")</f>
        <v/>
      </c>
      <c r="L19" s="694" t="str">
        <f>IF(K19&lt;基本!$D$9,"非常勤","常勤")</f>
        <v>常勤</v>
      </c>
      <c r="M19" s="689">
        <f>IF(L19="非常勤",K19/基本!$D$9,1)</f>
        <v>1</v>
      </c>
      <c r="N19" s="694" t="e">
        <f>IF(DAYS360(P19,メイン!$N$3)&lt;500,"新"," ")</f>
        <v>#VALUE!</v>
      </c>
      <c r="O19" s="659"/>
      <c r="P19" s="773" t="str">
        <f>IF(COUNTA(病棟!K17)&gt;=1,病棟!K17,"")</f>
        <v/>
      </c>
      <c r="R19" s="735">
        <f t="shared" si="0"/>
        <v>0</v>
      </c>
      <c r="S19" s="735">
        <f t="shared" si="1"/>
        <v>0</v>
      </c>
      <c r="T19" s="735">
        <f t="shared" si="2"/>
        <v>0</v>
      </c>
      <c r="U19" s="735">
        <f t="shared" si="3"/>
        <v>0</v>
      </c>
      <c r="V19" s="735">
        <f t="shared" si="4"/>
        <v>0</v>
      </c>
      <c r="W19" s="735">
        <f t="shared" si="5"/>
        <v>0</v>
      </c>
      <c r="X19" s="735">
        <f t="shared" si="6"/>
        <v>0</v>
      </c>
      <c r="Y19" s="735">
        <f t="shared" si="7"/>
        <v>0</v>
      </c>
      <c r="Z19" s="735">
        <f t="shared" si="8"/>
        <v>0</v>
      </c>
      <c r="AA19" s="735">
        <f t="shared" si="9"/>
        <v>0</v>
      </c>
      <c r="AB19" s="735">
        <f t="shared" si="10"/>
        <v>0</v>
      </c>
      <c r="AC19" s="735">
        <f t="shared" si="11"/>
        <v>0</v>
      </c>
      <c r="AD19" s="735">
        <f t="shared" si="12"/>
        <v>0</v>
      </c>
      <c r="AE19" s="735">
        <f t="shared" si="13"/>
        <v>0</v>
      </c>
      <c r="AF19" s="736">
        <f t="shared" si="14"/>
        <v>0</v>
      </c>
      <c r="AH19" s="646" t="str">
        <f t="shared" si="15"/>
        <v/>
      </c>
      <c r="AI19" s="646" t="str">
        <f t="shared" si="16"/>
        <v>助産師常勤</v>
      </c>
      <c r="AJ19" s="646">
        <f t="shared" si="17"/>
        <v>1</v>
      </c>
      <c r="AK19" s="646" t="str">
        <f t="shared" si="18"/>
        <v>助産師</v>
      </c>
      <c r="AL19" s="646" t="str">
        <f t="shared" si="19"/>
        <v>常勤</v>
      </c>
    </row>
    <row r="20" spans="1:38" ht="13.5" customHeight="1">
      <c r="A20" s="659" t="str">
        <f>IF(COUNTA(病棟!A18)&gt;=1,病棟!A18,"")</f>
        <v/>
      </c>
      <c r="B20" s="740" t="str">
        <f>IF(COUNTA(病棟!B18)&gt;=1,病棟!B18,"")</f>
        <v/>
      </c>
      <c r="C20" s="745" t="str">
        <f>IF(COUNTA(病棟!C18)&gt;=1,病棟!C18,"")</f>
        <v/>
      </c>
      <c r="D20" s="750" t="str">
        <f>IF(COUNTA(病棟!D18)&gt;=1,病棟!D18,"")</f>
        <v/>
      </c>
      <c r="E20" s="750" t="str">
        <f>IF(COUNTA(病棟!E18)&gt;=1,病棟!E18,"")</f>
        <v/>
      </c>
      <c r="F20" s="750" t="str">
        <f>IF(COUNTA(病棟!F18)&gt;=1,病棟!F18,"")</f>
        <v/>
      </c>
      <c r="G20" s="755" t="str">
        <f>IF(COUNTA(病棟!G18)&gt;=1,病棟!G18,"")</f>
        <v/>
      </c>
      <c r="H20" s="745" t="str">
        <f>IF(COUNTA(病棟!H18)&gt;=1,病棟!H18,"")</f>
        <v/>
      </c>
      <c r="I20" s="761" t="str">
        <f>IF(COUNTA(病棟!I18)&gt;=1,病棟!I18,"")</f>
        <v/>
      </c>
      <c r="J20" s="662" t="str">
        <f>IF(COUNTA(病棟!J18)&gt;=1,病棟!J18,"")</f>
        <v/>
      </c>
      <c r="K20" s="659" t="str">
        <f>IF(COUNTA(病棟!L18)&gt;=1,病棟!L18,"")</f>
        <v/>
      </c>
      <c r="L20" s="694" t="str">
        <f>IF(K20&lt;基本!$D$9,"非常勤","常勤")</f>
        <v>常勤</v>
      </c>
      <c r="M20" s="689">
        <f>IF(L20="非常勤",K20/基本!$D$9,1)</f>
        <v>1</v>
      </c>
      <c r="N20" s="694" t="e">
        <f>IF(DAYS360(P20,メイン!$N$3)&lt;500,"新"," ")</f>
        <v>#VALUE!</v>
      </c>
      <c r="O20" s="659"/>
      <c r="P20" s="773" t="str">
        <f>IF(COUNTA(病棟!K18)&gt;=1,病棟!K18,"")</f>
        <v/>
      </c>
      <c r="R20" s="735">
        <f t="shared" si="0"/>
        <v>0</v>
      </c>
      <c r="S20" s="735">
        <f t="shared" si="1"/>
        <v>0</v>
      </c>
      <c r="T20" s="735">
        <f t="shared" si="2"/>
        <v>0</v>
      </c>
      <c r="U20" s="735">
        <f t="shared" si="3"/>
        <v>0</v>
      </c>
      <c r="V20" s="735">
        <f t="shared" si="4"/>
        <v>0</v>
      </c>
      <c r="W20" s="735">
        <f t="shared" si="5"/>
        <v>0</v>
      </c>
      <c r="X20" s="735">
        <f t="shared" si="6"/>
        <v>0</v>
      </c>
      <c r="Y20" s="735">
        <f t="shared" si="7"/>
        <v>0</v>
      </c>
      <c r="Z20" s="735">
        <f t="shared" si="8"/>
        <v>0</v>
      </c>
      <c r="AA20" s="735">
        <f t="shared" si="9"/>
        <v>0</v>
      </c>
      <c r="AB20" s="735">
        <f t="shared" si="10"/>
        <v>0</v>
      </c>
      <c r="AC20" s="735">
        <f t="shared" si="11"/>
        <v>0</v>
      </c>
      <c r="AD20" s="735">
        <f t="shared" si="12"/>
        <v>0</v>
      </c>
      <c r="AE20" s="735">
        <f t="shared" si="13"/>
        <v>0</v>
      </c>
      <c r="AF20" s="736">
        <f t="shared" si="14"/>
        <v>0</v>
      </c>
      <c r="AH20" s="646" t="str">
        <f t="shared" si="15"/>
        <v/>
      </c>
      <c r="AI20" s="646" t="str">
        <f t="shared" si="16"/>
        <v>助産師常勤</v>
      </c>
      <c r="AJ20" s="646">
        <f t="shared" si="17"/>
        <v>1</v>
      </c>
      <c r="AK20" s="646" t="str">
        <f t="shared" si="18"/>
        <v>助産師</v>
      </c>
      <c r="AL20" s="646" t="str">
        <f t="shared" si="19"/>
        <v>常勤</v>
      </c>
    </row>
    <row r="21" spans="1:38" ht="13.5" customHeight="1">
      <c r="A21" s="659" t="str">
        <f>IF(COUNTA(病棟!A19)&gt;=1,病棟!A19,"")</f>
        <v/>
      </c>
      <c r="B21" s="740" t="str">
        <f>IF(COUNTA(病棟!B19)&gt;=1,病棟!B19,"")</f>
        <v/>
      </c>
      <c r="C21" s="745" t="str">
        <f>IF(COUNTA(病棟!C19)&gt;=1,病棟!C19,"")</f>
        <v/>
      </c>
      <c r="D21" s="750" t="str">
        <f>IF(COUNTA(病棟!D19)&gt;=1,病棟!D19,"")</f>
        <v/>
      </c>
      <c r="E21" s="750" t="str">
        <f>IF(COUNTA(病棟!E19)&gt;=1,病棟!E19,"")</f>
        <v/>
      </c>
      <c r="F21" s="750" t="str">
        <f>IF(COUNTA(病棟!F19)&gt;=1,病棟!F19,"")</f>
        <v/>
      </c>
      <c r="G21" s="755" t="str">
        <f>IF(COUNTA(病棟!G19)&gt;=1,病棟!G19,"")</f>
        <v/>
      </c>
      <c r="H21" s="745" t="str">
        <f>IF(COUNTA(病棟!H19)&gt;=1,病棟!H19,"")</f>
        <v/>
      </c>
      <c r="I21" s="761" t="str">
        <f>IF(COUNTA(病棟!I19)&gt;=1,病棟!I19,"")</f>
        <v/>
      </c>
      <c r="J21" s="662" t="str">
        <f>IF(COUNTA(病棟!J19)&gt;=1,病棟!J19,"")</f>
        <v/>
      </c>
      <c r="K21" s="659" t="str">
        <f>IF(COUNTA(病棟!L19)&gt;=1,病棟!L19,"")</f>
        <v/>
      </c>
      <c r="L21" s="694" t="str">
        <f>IF(K21&lt;基本!$D$9,"非常勤","常勤")</f>
        <v>常勤</v>
      </c>
      <c r="M21" s="689">
        <f>IF(L21="非常勤",K21/基本!$D$9,1)</f>
        <v>1</v>
      </c>
      <c r="N21" s="694" t="e">
        <f>IF(DAYS360(P21,メイン!$N$3)&lt;500,"新"," ")</f>
        <v>#VALUE!</v>
      </c>
      <c r="O21" s="659"/>
      <c r="P21" s="773" t="str">
        <f>IF(COUNTA(病棟!K19)&gt;=1,病棟!K19,"")</f>
        <v/>
      </c>
      <c r="R21" s="735">
        <f t="shared" si="0"/>
        <v>0</v>
      </c>
      <c r="S21" s="735">
        <f t="shared" si="1"/>
        <v>0</v>
      </c>
      <c r="T21" s="735">
        <f t="shared" si="2"/>
        <v>0</v>
      </c>
      <c r="U21" s="735">
        <f t="shared" si="3"/>
        <v>0</v>
      </c>
      <c r="V21" s="735">
        <f t="shared" si="4"/>
        <v>0</v>
      </c>
      <c r="W21" s="735">
        <f t="shared" si="5"/>
        <v>0</v>
      </c>
      <c r="X21" s="735">
        <f t="shared" si="6"/>
        <v>0</v>
      </c>
      <c r="Y21" s="735">
        <f t="shared" si="7"/>
        <v>0</v>
      </c>
      <c r="Z21" s="735">
        <f t="shared" si="8"/>
        <v>0</v>
      </c>
      <c r="AA21" s="735">
        <f t="shared" si="9"/>
        <v>0</v>
      </c>
      <c r="AB21" s="735">
        <f t="shared" si="10"/>
        <v>0</v>
      </c>
      <c r="AC21" s="735">
        <f t="shared" si="11"/>
        <v>0</v>
      </c>
      <c r="AD21" s="735">
        <f t="shared" si="12"/>
        <v>0</v>
      </c>
      <c r="AE21" s="735">
        <f t="shared" si="13"/>
        <v>0</v>
      </c>
      <c r="AF21" s="736">
        <f t="shared" si="14"/>
        <v>0</v>
      </c>
      <c r="AH21" s="646" t="str">
        <f t="shared" si="15"/>
        <v/>
      </c>
      <c r="AI21" s="646" t="str">
        <f t="shared" si="16"/>
        <v>助産師常勤</v>
      </c>
      <c r="AJ21" s="646">
        <f t="shared" si="17"/>
        <v>1</v>
      </c>
      <c r="AK21" s="646" t="str">
        <f t="shared" si="18"/>
        <v>助産師</v>
      </c>
      <c r="AL21" s="646" t="str">
        <f t="shared" si="19"/>
        <v>常勤</v>
      </c>
    </row>
    <row r="22" spans="1:38" ht="13.5" customHeight="1">
      <c r="A22" s="659" t="str">
        <f>IF(COUNTA(病棟!A20)&gt;=1,病棟!A20,"")</f>
        <v/>
      </c>
      <c r="B22" s="740" t="str">
        <f>IF(COUNTA(病棟!B20)&gt;=1,病棟!B20,"")</f>
        <v/>
      </c>
      <c r="C22" s="745" t="str">
        <f>IF(COUNTA(病棟!C20)&gt;=1,病棟!C20,"")</f>
        <v/>
      </c>
      <c r="D22" s="750" t="str">
        <f>IF(COUNTA(病棟!D20)&gt;=1,病棟!D20,"")</f>
        <v/>
      </c>
      <c r="E22" s="750" t="str">
        <f>IF(COUNTA(病棟!E20)&gt;=1,病棟!E20,"")</f>
        <v/>
      </c>
      <c r="F22" s="750" t="str">
        <f>IF(COUNTA(病棟!F20)&gt;=1,病棟!F20,"")</f>
        <v/>
      </c>
      <c r="G22" s="755" t="str">
        <f>IF(COUNTA(病棟!G20)&gt;=1,病棟!G20,"")</f>
        <v/>
      </c>
      <c r="H22" s="745" t="str">
        <f>IF(COUNTA(病棟!H20)&gt;=1,病棟!H20,"")</f>
        <v/>
      </c>
      <c r="I22" s="761" t="str">
        <f>IF(COUNTA(病棟!I20)&gt;=1,病棟!I20,"")</f>
        <v/>
      </c>
      <c r="J22" s="662" t="str">
        <f>IF(COUNTA(病棟!J20)&gt;=1,病棟!J20,"")</f>
        <v/>
      </c>
      <c r="K22" s="659" t="str">
        <f>IF(COUNTA(病棟!L20)&gt;=1,病棟!L20,"")</f>
        <v/>
      </c>
      <c r="L22" s="694" t="str">
        <f>IF(K22&lt;基本!$D$9,"非常勤","常勤")</f>
        <v>常勤</v>
      </c>
      <c r="M22" s="689">
        <f>IF(L22="非常勤",K22/基本!$D$9,1)</f>
        <v>1</v>
      </c>
      <c r="N22" s="694" t="e">
        <f>IF(DAYS360(P22,メイン!$N$3)&lt;500,"新"," ")</f>
        <v>#VALUE!</v>
      </c>
      <c r="O22" s="659"/>
      <c r="P22" s="773" t="str">
        <f>IF(COUNTA(病棟!K20)&gt;=1,病棟!K20,"")</f>
        <v/>
      </c>
      <c r="R22" s="735">
        <f t="shared" si="0"/>
        <v>0</v>
      </c>
      <c r="S22" s="735">
        <f t="shared" si="1"/>
        <v>0</v>
      </c>
      <c r="T22" s="735">
        <f t="shared" si="2"/>
        <v>0</v>
      </c>
      <c r="U22" s="735">
        <f t="shared" si="3"/>
        <v>0</v>
      </c>
      <c r="V22" s="735">
        <f t="shared" si="4"/>
        <v>0</v>
      </c>
      <c r="W22" s="735">
        <f t="shared" si="5"/>
        <v>0</v>
      </c>
      <c r="X22" s="735">
        <f t="shared" si="6"/>
        <v>0</v>
      </c>
      <c r="Y22" s="735">
        <f t="shared" si="7"/>
        <v>0</v>
      </c>
      <c r="Z22" s="735">
        <f t="shared" si="8"/>
        <v>0</v>
      </c>
      <c r="AA22" s="735">
        <f t="shared" si="9"/>
        <v>0</v>
      </c>
      <c r="AB22" s="735">
        <f t="shared" si="10"/>
        <v>0</v>
      </c>
      <c r="AC22" s="735">
        <f t="shared" si="11"/>
        <v>0</v>
      </c>
      <c r="AD22" s="735">
        <f t="shared" si="12"/>
        <v>0</v>
      </c>
      <c r="AE22" s="735">
        <f t="shared" si="13"/>
        <v>0</v>
      </c>
      <c r="AF22" s="736">
        <f t="shared" si="14"/>
        <v>0</v>
      </c>
      <c r="AH22" s="646" t="str">
        <f t="shared" si="15"/>
        <v/>
      </c>
      <c r="AI22" s="646" t="str">
        <f t="shared" si="16"/>
        <v>助産師常勤</v>
      </c>
      <c r="AJ22" s="646">
        <f t="shared" si="17"/>
        <v>1</v>
      </c>
      <c r="AK22" s="646" t="str">
        <f t="shared" si="18"/>
        <v>助産師</v>
      </c>
      <c r="AL22" s="646" t="str">
        <f t="shared" si="19"/>
        <v>常勤</v>
      </c>
    </row>
    <row r="23" spans="1:38" ht="13.5" customHeight="1">
      <c r="A23" s="659" t="str">
        <f>IF(COUNTA(病棟!A21)&gt;=1,病棟!A21,"")</f>
        <v/>
      </c>
      <c r="B23" s="740" t="str">
        <f>IF(COUNTA(病棟!B21)&gt;=1,病棟!B21,"")</f>
        <v/>
      </c>
      <c r="C23" s="745" t="str">
        <f>IF(COUNTA(病棟!C21)&gt;=1,病棟!C21,"")</f>
        <v/>
      </c>
      <c r="D23" s="750" t="str">
        <f>IF(COUNTA(病棟!D21)&gt;=1,病棟!D21,"")</f>
        <v/>
      </c>
      <c r="E23" s="750" t="str">
        <f>IF(COUNTA(病棟!E21)&gt;=1,病棟!E21,"")</f>
        <v/>
      </c>
      <c r="F23" s="750" t="str">
        <f>IF(COUNTA(病棟!F21)&gt;=1,病棟!F21,"")</f>
        <v/>
      </c>
      <c r="G23" s="755" t="str">
        <f>IF(COUNTA(病棟!G21)&gt;=1,病棟!G21,"")</f>
        <v/>
      </c>
      <c r="H23" s="745" t="str">
        <f>IF(COUNTA(病棟!H21)&gt;=1,病棟!H21,"")</f>
        <v/>
      </c>
      <c r="I23" s="761" t="str">
        <f>IF(COUNTA(病棟!I21)&gt;=1,病棟!I21,"")</f>
        <v/>
      </c>
      <c r="J23" s="662" t="str">
        <f>IF(COUNTA(病棟!J21)&gt;=1,病棟!J21,"")</f>
        <v/>
      </c>
      <c r="K23" s="659" t="str">
        <f>IF(COUNTA(病棟!L21)&gt;=1,病棟!L21,"")</f>
        <v/>
      </c>
      <c r="L23" s="694" t="str">
        <f>IF(K23&lt;基本!$D$9,"非常勤","常勤")</f>
        <v>常勤</v>
      </c>
      <c r="M23" s="689">
        <f>IF(L23="非常勤",K23/基本!$D$9,1)</f>
        <v>1</v>
      </c>
      <c r="N23" s="694" t="e">
        <f>IF(DAYS360(P23,メイン!$N$3)&lt;500,"新"," ")</f>
        <v>#VALUE!</v>
      </c>
      <c r="O23" s="659"/>
      <c r="P23" s="773" t="str">
        <f>IF(COUNTA(病棟!K21)&gt;=1,病棟!K21,"")</f>
        <v/>
      </c>
      <c r="R23" s="735">
        <f t="shared" si="0"/>
        <v>0</v>
      </c>
      <c r="S23" s="735">
        <f t="shared" si="1"/>
        <v>0</v>
      </c>
      <c r="T23" s="735">
        <f t="shared" si="2"/>
        <v>0</v>
      </c>
      <c r="U23" s="735">
        <f t="shared" si="3"/>
        <v>0</v>
      </c>
      <c r="V23" s="735">
        <f t="shared" si="4"/>
        <v>0</v>
      </c>
      <c r="W23" s="735">
        <f t="shared" si="5"/>
        <v>0</v>
      </c>
      <c r="X23" s="735">
        <f t="shared" si="6"/>
        <v>0</v>
      </c>
      <c r="Y23" s="735">
        <f t="shared" si="7"/>
        <v>0</v>
      </c>
      <c r="Z23" s="735">
        <f t="shared" si="8"/>
        <v>0</v>
      </c>
      <c r="AA23" s="735">
        <f t="shared" si="9"/>
        <v>0</v>
      </c>
      <c r="AB23" s="735">
        <f t="shared" si="10"/>
        <v>0</v>
      </c>
      <c r="AC23" s="735">
        <f t="shared" si="11"/>
        <v>0</v>
      </c>
      <c r="AD23" s="735">
        <f t="shared" si="12"/>
        <v>0</v>
      </c>
      <c r="AE23" s="735">
        <f t="shared" si="13"/>
        <v>0</v>
      </c>
      <c r="AF23" s="736">
        <f t="shared" si="14"/>
        <v>0</v>
      </c>
      <c r="AH23" s="646" t="str">
        <f t="shared" si="15"/>
        <v/>
      </c>
      <c r="AI23" s="646" t="str">
        <f t="shared" si="16"/>
        <v>助産師常勤</v>
      </c>
      <c r="AJ23" s="646">
        <f t="shared" si="17"/>
        <v>1</v>
      </c>
      <c r="AK23" s="646" t="str">
        <f t="shared" si="18"/>
        <v>助産師</v>
      </c>
      <c r="AL23" s="646" t="str">
        <f t="shared" si="19"/>
        <v>常勤</v>
      </c>
    </row>
    <row r="24" spans="1:38" ht="13.5" customHeight="1">
      <c r="A24" s="659" t="str">
        <f>IF(COUNTA(病棟!A22)&gt;=1,病棟!A22,"")</f>
        <v/>
      </c>
      <c r="B24" s="740" t="str">
        <f>IF(COUNTA(病棟!B22)&gt;=1,病棟!B22,"")</f>
        <v/>
      </c>
      <c r="C24" s="745" t="str">
        <f>IF(COUNTA(病棟!C22)&gt;=1,病棟!C22,"")</f>
        <v/>
      </c>
      <c r="D24" s="750" t="str">
        <f>IF(COUNTA(病棟!D22)&gt;=1,病棟!D22,"")</f>
        <v/>
      </c>
      <c r="E24" s="750" t="str">
        <f>IF(COUNTA(病棟!E22)&gt;=1,病棟!E22,"")</f>
        <v/>
      </c>
      <c r="F24" s="750" t="str">
        <f>IF(COUNTA(病棟!F22)&gt;=1,病棟!F22,"")</f>
        <v/>
      </c>
      <c r="G24" s="755" t="str">
        <f>IF(COUNTA(病棟!G22)&gt;=1,病棟!G22,"")</f>
        <v/>
      </c>
      <c r="H24" s="745" t="str">
        <f>IF(COUNTA(病棟!H22)&gt;=1,病棟!H22,"")</f>
        <v/>
      </c>
      <c r="I24" s="761" t="str">
        <f>IF(COUNTA(病棟!I22)&gt;=1,病棟!I22,"")</f>
        <v/>
      </c>
      <c r="J24" s="662" t="str">
        <f>IF(COUNTA(病棟!J22)&gt;=1,病棟!J22,"")</f>
        <v/>
      </c>
      <c r="K24" s="659" t="str">
        <f>IF(COUNTA(病棟!L22)&gt;=1,病棟!L22,"")</f>
        <v/>
      </c>
      <c r="L24" s="694" t="str">
        <f>IF(K24&lt;基本!$D$9,"非常勤","常勤")</f>
        <v>常勤</v>
      </c>
      <c r="M24" s="689">
        <f>IF(L24="非常勤",K24/基本!$D$9,1)</f>
        <v>1</v>
      </c>
      <c r="N24" s="694" t="e">
        <f>IF(DAYS360(P24,メイン!$N$3)&lt;500,"新"," ")</f>
        <v>#VALUE!</v>
      </c>
      <c r="O24" s="659"/>
      <c r="P24" s="773" t="str">
        <f>IF(COUNTA(病棟!K22)&gt;=1,病棟!K22,"")</f>
        <v/>
      </c>
      <c r="R24" s="735">
        <f t="shared" si="0"/>
        <v>0</v>
      </c>
      <c r="S24" s="735">
        <f t="shared" si="1"/>
        <v>0</v>
      </c>
      <c r="T24" s="735">
        <f t="shared" si="2"/>
        <v>0</v>
      </c>
      <c r="U24" s="735">
        <f t="shared" si="3"/>
        <v>0</v>
      </c>
      <c r="V24" s="735">
        <f t="shared" si="4"/>
        <v>0</v>
      </c>
      <c r="W24" s="735">
        <f t="shared" si="5"/>
        <v>0</v>
      </c>
      <c r="X24" s="735">
        <f t="shared" si="6"/>
        <v>0</v>
      </c>
      <c r="Y24" s="735">
        <f t="shared" si="7"/>
        <v>0</v>
      </c>
      <c r="Z24" s="735">
        <f t="shared" si="8"/>
        <v>0</v>
      </c>
      <c r="AA24" s="735">
        <f t="shared" si="9"/>
        <v>0</v>
      </c>
      <c r="AB24" s="735">
        <f t="shared" si="10"/>
        <v>0</v>
      </c>
      <c r="AC24" s="735">
        <f t="shared" si="11"/>
        <v>0</v>
      </c>
      <c r="AD24" s="735">
        <f t="shared" si="12"/>
        <v>0</v>
      </c>
      <c r="AE24" s="735">
        <f t="shared" si="13"/>
        <v>0</v>
      </c>
      <c r="AF24" s="736">
        <f t="shared" si="14"/>
        <v>0</v>
      </c>
      <c r="AH24" s="646" t="str">
        <f t="shared" si="15"/>
        <v/>
      </c>
      <c r="AI24" s="646" t="str">
        <f t="shared" si="16"/>
        <v>助産師常勤</v>
      </c>
      <c r="AJ24" s="646">
        <f t="shared" si="17"/>
        <v>1</v>
      </c>
      <c r="AK24" s="646" t="str">
        <f t="shared" si="18"/>
        <v>助産師</v>
      </c>
      <c r="AL24" s="646" t="str">
        <f t="shared" si="19"/>
        <v>常勤</v>
      </c>
    </row>
    <row r="25" spans="1:38" ht="13.5" customHeight="1">
      <c r="A25" s="659" t="str">
        <f>IF(COUNTA(病棟!A23)&gt;=1,病棟!A23,"")</f>
        <v/>
      </c>
      <c r="B25" s="740" t="str">
        <f>IF(COUNTA(病棟!B23)&gt;=1,病棟!B23,"")</f>
        <v/>
      </c>
      <c r="C25" s="745" t="str">
        <f>IF(COUNTA(病棟!C23)&gt;=1,病棟!C23,"")</f>
        <v/>
      </c>
      <c r="D25" s="750" t="str">
        <f>IF(COUNTA(病棟!D23)&gt;=1,病棟!D23,"")</f>
        <v/>
      </c>
      <c r="E25" s="750" t="str">
        <f>IF(COUNTA(病棟!E23)&gt;=1,病棟!E23,"")</f>
        <v/>
      </c>
      <c r="F25" s="750" t="str">
        <f>IF(COUNTA(病棟!F23)&gt;=1,病棟!F23,"")</f>
        <v/>
      </c>
      <c r="G25" s="755" t="str">
        <f>IF(COUNTA(病棟!G23)&gt;=1,病棟!G23,"")</f>
        <v/>
      </c>
      <c r="H25" s="745" t="str">
        <f>IF(COUNTA(病棟!H23)&gt;=1,病棟!H23,"")</f>
        <v/>
      </c>
      <c r="I25" s="761" t="str">
        <f>IF(COUNTA(病棟!I23)&gt;=1,病棟!I23,"")</f>
        <v/>
      </c>
      <c r="J25" s="662" t="str">
        <f>IF(COUNTA(病棟!J23)&gt;=1,病棟!J23,"")</f>
        <v/>
      </c>
      <c r="K25" s="659" t="str">
        <f>IF(COUNTA(病棟!L23)&gt;=1,病棟!L23,"")</f>
        <v/>
      </c>
      <c r="L25" s="694" t="str">
        <f>IF(K25&lt;基本!$D$9,"非常勤","常勤")</f>
        <v>常勤</v>
      </c>
      <c r="M25" s="689">
        <f>IF(L25="非常勤",K25/基本!$D$9,1)</f>
        <v>1</v>
      </c>
      <c r="N25" s="694" t="e">
        <f>IF(DAYS360(P25,メイン!$N$3)&lt;500,"新"," ")</f>
        <v>#VALUE!</v>
      </c>
      <c r="O25" s="659"/>
      <c r="P25" s="773" t="str">
        <f>IF(COUNTA(病棟!K23)&gt;=1,病棟!K23,"")</f>
        <v/>
      </c>
      <c r="R25" s="735">
        <f t="shared" si="0"/>
        <v>0</v>
      </c>
      <c r="S25" s="735">
        <f t="shared" si="1"/>
        <v>0</v>
      </c>
      <c r="T25" s="735">
        <f t="shared" si="2"/>
        <v>0</v>
      </c>
      <c r="U25" s="735">
        <f t="shared" si="3"/>
        <v>0</v>
      </c>
      <c r="V25" s="735">
        <f t="shared" si="4"/>
        <v>0</v>
      </c>
      <c r="W25" s="735">
        <f t="shared" si="5"/>
        <v>0</v>
      </c>
      <c r="X25" s="735">
        <f t="shared" si="6"/>
        <v>0</v>
      </c>
      <c r="Y25" s="735">
        <f t="shared" si="7"/>
        <v>0</v>
      </c>
      <c r="Z25" s="735">
        <f t="shared" si="8"/>
        <v>0</v>
      </c>
      <c r="AA25" s="735">
        <f t="shared" si="9"/>
        <v>0</v>
      </c>
      <c r="AB25" s="735">
        <f t="shared" si="10"/>
        <v>0</v>
      </c>
      <c r="AC25" s="735">
        <f t="shared" si="11"/>
        <v>0</v>
      </c>
      <c r="AD25" s="735">
        <f t="shared" si="12"/>
        <v>0</v>
      </c>
      <c r="AE25" s="735">
        <f t="shared" si="13"/>
        <v>0</v>
      </c>
      <c r="AF25" s="736">
        <f t="shared" si="14"/>
        <v>0</v>
      </c>
      <c r="AH25" s="646" t="str">
        <f t="shared" si="15"/>
        <v/>
      </c>
      <c r="AI25" s="646" t="str">
        <f t="shared" si="16"/>
        <v>助産師常勤</v>
      </c>
      <c r="AJ25" s="646">
        <f t="shared" si="17"/>
        <v>1</v>
      </c>
      <c r="AK25" s="646" t="str">
        <f t="shared" si="18"/>
        <v>助産師</v>
      </c>
      <c r="AL25" s="646" t="str">
        <f t="shared" si="19"/>
        <v>常勤</v>
      </c>
    </row>
    <row r="26" spans="1:38" ht="13.5" customHeight="1">
      <c r="A26" s="659" t="str">
        <f>IF(COUNTA(病棟!A24)&gt;=1,病棟!A24,"")</f>
        <v/>
      </c>
      <c r="B26" s="740" t="str">
        <f>IF(COUNTA(病棟!B24)&gt;=1,病棟!B24,"")</f>
        <v/>
      </c>
      <c r="C26" s="745" t="str">
        <f>IF(COUNTA(病棟!C24)&gt;=1,病棟!C24,"")</f>
        <v/>
      </c>
      <c r="D26" s="750" t="str">
        <f>IF(COUNTA(病棟!D24)&gt;=1,病棟!D24,"")</f>
        <v/>
      </c>
      <c r="E26" s="750" t="str">
        <f>IF(COUNTA(病棟!E24)&gt;=1,病棟!E24,"")</f>
        <v/>
      </c>
      <c r="F26" s="750" t="str">
        <f>IF(COUNTA(病棟!F24)&gt;=1,病棟!F24,"")</f>
        <v/>
      </c>
      <c r="G26" s="755" t="str">
        <f>IF(COUNTA(病棟!G24)&gt;=1,病棟!G24,"")</f>
        <v/>
      </c>
      <c r="H26" s="745" t="str">
        <f>IF(COUNTA(病棟!H24)&gt;=1,病棟!H24,"")</f>
        <v/>
      </c>
      <c r="I26" s="761" t="str">
        <f>IF(COUNTA(病棟!I24)&gt;=1,病棟!I24,"")</f>
        <v/>
      </c>
      <c r="J26" s="662" t="str">
        <f>IF(COUNTA(病棟!J24)&gt;=1,病棟!J24,"")</f>
        <v/>
      </c>
      <c r="K26" s="659" t="str">
        <f>IF(COUNTA(病棟!L24)&gt;=1,病棟!L24,"")</f>
        <v/>
      </c>
      <c r="L26" s="694" t="str">
        <f>IF(K26&lt;基本!$D$9,"非常勤","常勤")</f>
        <v>常勤</v>
      </c>
      <c r="M26" s="689">
        <f>IF(L26="非常勤",K26/基本!$D$9,1)</f>
        <v>1</v>
      </c>
      <c r="N26" s="694" t="e">
        <f>IF(DAYS360(P26,メイン!$N$3)&lt;500,"新"," ")</f>
        <v>#VALUE!</v>
      </c>
      <c r="O26" s="659"/>
      <c r="P26" s="773" t="str">
        <f>IF(COUNTA(病棟!K24)&gt;=1,病棟!K24,"")</f>
        <v/>
      </c>
      <c r="R26" s="735">
        <f t="shared" si="0"/>
        <v>0</v>
      </c>
      <c r="S26" s="735">
        <f t="shared" si="1"/>
        <v>0</v>
      </c>
      <c r="T26" s="735">
        <f t="shared" si="2"/>
        <v>0</v>
      </c>
      <c r="U26" s="735">
        <f t="shared" si="3"/>
        <v>0</v>
      </c>
      <c r="V26" s="735">
        <f t="shared" si="4"/>
        <v>0</v>
      </c>
      <c r="W26" s="735">
        <f t="shared" si="5"/>
        <v>0</v>
      </c>
      <c r="X26" s="735">
        <f t="shared" si="6"/>
        <v>0</v>
      </c>
      <c r="Y26" s="735">
        <f t="shared" si="7"/>
        <v>0</v>
      </c>
      <c r="Z26" s="735">
        <f t="shared" si="8"/>
        <v>0</v>
      </c>
      <c r="AA26" s="735">
        <f t="shared" si="9"/>
        <v>0</v>
      </c>
      <c r="AB26" s="735">
        <f t="shared" si="10"/>
        <v>0</v>
      </c>
      <c r="AC26" s="735">
        <f t="shared" si="11"/>
        <v>0</v>
      </c>
      <c r="AD26" s="735">
        <f t="shared" si="12"/>
        <v>0</v>
      </c>
      <c r="AE26" s="735">
        <f t="shared" si="13"/>
        <v>0</v>
      </c>
      <c r="AF26" s="736">
        <f t="shared" si="14"/>
        <v>0</v>
      </c>
      <c r="AH26" s="646" t="str">
        <f t="shared" si="15"/>
        <v/>
      </c>
      <c r="AI26" s="646" t="str">
        <f t="shared" si="16"/>
        <v>助産師常勤</v>
      </c>
      <c r="AJ26" s="646">
        <f t="shared" si="17"/>
        <v>1</v>
      </c>
      <c r="AK26" s="646" t="str">
        <f t="shared" si="18"/>
        <v>助産師</v>
      </c>
      <c r="AL26" s="646" t="str">
        <f t="shared" si="19"/>
        <v>常勤</v>
      </c>
    </row>
    <row r="27" spans="1:38" ht="13.5" customHeight="1">
      <c r="A27" s="659" t="str">
        <f>IF(COUNTA(病棟!A25)&gt;=1,病棟!A25,"")</f>
        <v/>
      </c>
      <c r="B27" s="740" t="str">
        <f>IF(COUNTA(病棟!B25)&gt;=1,病棟!B25,"")</f>
        <v/>
      </c>
      <c r="C27" s="745" t="str">
        <f>IF(COUNTA(病棟!C25)&gt;=1,病棟!C25,"")</f>
        <v/>
      </c>
      <c r="D27" s="750" t="str">
        <f>IF(COUNTA(病棟!D25)&gt;=1,病棟!D25,"")</f>
        <v/>
      </c>
      <c r="E27" s="750" t="str">
        <f>IF(COUNTA(病棟!E25)&gt;=1,病棟!E25,"")</f>
        <v/>
      </c>
      <c r="F27" s="750" t="str">
        <f>IF(COUNTA(病棟!F25)&gt;=1,病棟!F25,"")</f>
        <v/>
      </c>
      <c r="G27" s="755" t="str">
        <f>IF(COUNTA(病棟!G25)&gt;=1,病棟!G25,"")</f>
        <v/>
      </c>
      <c r="H27" s="745" t="str">
        <f>IF(COUNTA(病棟!H25)&gt;=1,病棟!H25,"")</f>
        <v/>
      </c>
      <c r="I27" s="761" t="str">
        <f>IF(COUNTA(病棟!I25)&gt;=1,病棟!I25,"")</f>
        <v/>
      </c>
      <c r="J27" s="662" t="str">
        <f>IF(COUNTA(病棟!J25)&gt;=1,病棟!J25,"")</f>
        <v/>
      </c>
      <c r="K27" s="659" t="str">
        <f>IF(COUNTA(病棟!L25)&gt;=1,病棟!L25,"")</f>
        <v/>
      </c>
      <c r="L27" s="694" t="str">
        <f>IF(K27&lt;基本!$D$9,"非常勤","常勤")</f>
        <v>常勤</v>
      </c>
      <c r="M27" s="689">
        <f>IF(L27="非常勤",K27/基本!$D$9,1)</f>
        <v>1</v>
      </c>
      <c r="N27" s="694" t="e">
        <f>IF(DAYS360(P27,メイン!$N$3)&lt;500,"新"," ")</f>
        <v>#VALUE!</v>
      </c>
      <c r="O27" s="659"/>
      <c r="P27" s="773" t="str">
        <f>IF(COUNTA(病棟!K25)&gt;=1,病棟!K25,"")</f>
        <v/>
      </c>
      <c r="R27" s="735">
        <f t="shared" si="0"/>
        <v>0</v>
      </c>
      <c r="S27" s="735">
        <f t="shared" si="1"/>
        <v>0</v>
      </c>
      <c r="T27" s="735">
        <f t="shared" si="2"/>
        <v>0</v>
      </c>
      <c r="U27" s="735">
        <f t="shared" si="3"/>
        <v>0</v>
      </c>
      <c r="V27" s="735">
        <f t="shared" si="4"/>
        <v>0</v>
      </c>
      <c r="W27" s="735">
        <f t="shared" si="5"/>
        <v>0</v>
      </c>
      <c r="X27" s="735">
        <f t="shared" si="6"/>
        <v>0</v>
      </c>
      <c r="Y27" s="735">
        <f t="shared" si="7"/>
        <v>0</v>
      </c>
      <c r="Z27" s="735">
        <f t="shared" si="8"/>
        <v>0</v>
      </c>
      <c r="AA27" s="735">
        <f t="shared" si="9"/>
        <v>0</v>
      </c>
      <c r="AB27" s="735">
        <f t="shared" si="10"/>
        <v>0</v>
      </c>
      <c r="AC27" s="735">
        <f t="shared" si="11"/>
        <v>0</v>
      </c>
      <c r="AD27" s="735">
        <f t="shared" si="12"/>
        <v>0</v>
      </c>
      <c r="AE27" s="735">
        <f t="shared" si="13"/>
        <v>0</v>
      </c>
      <c r="AF27" s="736">
        <f t="shared" si="14"/>
        <v>0</v>
      </c>
      <c r="AH27" s="646" t="str">
        <f t="shared" si="15"/>
        <v/>
      </c>
      <c r="AI27" s="646" t="str">
        <f t="shared" si="16"/>
        <v>助産師常勤</v>
      </c>
      <c r="AJ27" s="646">
        <f t="shared" si="17"/>
        <v>1</v>
      </c>
      <c r="AK27" s="646" t="str">
        <f t="shared" si="18"/>
        <v>助産師</v>
      </c>
      <c r="AL27" s="646" t="str">
        <f t="shared" si="19"/>
        <v>常勤</v>
      </c>
    </row>
    <row r="28" spans="1:38" ht="13.5" customHeight="1">
      <c r="A28" s="659" t="str">
        <f>IF(COUNTA(病棟!A26)&gt;=1,病棟!A26,"")</f>
        <v/>
      </c>
      <c r="B28" s="740" t="str">
        <f>IF(COUNTA(病棟!B26)&gt;=1,病棟!B26,"")</f>
        <v/>
      </c>
      <c r="C28" s="745" t="str">
        <f>IF(COUNTA(病棟!C26)&gt;=1,病棟!C26,"")</f>
        <v/>
      </c>
      <c r="D28" s="750" t="str">
        <f>IF(COUNTA(病棟!D26)&gt;=1,病棟!D26,"")</f>
        <v/>
      </c>
      <c r="E28" s="750" t="str">
        <f>IF(COUNTA(病棟!E26)&gt;=1,病棟!E26,"")</f>
        <v/>
      </c>
      <c r="F28" s="750" t="str">
        <f>IF(COUNTA(病棟!F26)&gt;=1,病棟!F26,"")</f>
        <v/>
      </c>
      <c r="G28" s="755" t="str">
        <f>IF(COUNTA(病棟!G26)&gt;=1,病棟!G26,"")</f>
        <v/>
      </c>
      <c r="H28" s="745" t="str">
        <f>IF(COUNTA(病棟!H26)&gt;=1,病棟!H26,"")</f>
        <v/>
      </c>
      <c r="I28" s="761" t="str">
        <f>IF(COUNTA(病棟!I26)&gt;=1,病棟!I26,"")</f>
        <v/>
      </c>
      <c r="J28" s="662" t="str">
        <f>IF(COUNTA(病棟!J26)&gt;=1,病棟!J26,"")</f>
        <v/>
      </c>
      <c r="K28" s="659" t="str">
        <f>IF(COUNTA(病棟!L26)&gt;=1,病棟!L26,"")</f>
        <v/>
      </c>
      <c r="L28" s="694" t="str">
        <f>IF(K28&lt;基本!$D$9,"非常勤","常勤")</f>
        <v>常勤</v>
      </c>
      <c r="M28" s="689">
        <f>IF(L28="非常勤",K28/基本!$D$9,1)</f>
        <v>1</v>
      </c>
      <c r="N28" s="694" t="e">
        <f>IF(DAYS360(P28,メイン!$N$3)&lt;500,"新"," ")</f>
        <v>#VALUE!</v>
      </c>
      <c r="O28" s="659"/>
      <c r="P28" s="773" t="str">
        <f>IF(COUNTA(病棟!K26)&gt;=1,病棟!K26,"")</f>
        <v/>
      </c>
      <c r="R28" s="735">
        <f t="shared" si="0"/>
        <v>0</v>
      </c>
      <c r="S28" s="735">
        <f t="shared" si="1"/>
        <v>0</v>
      </c>
      <c r="T28" s="735">
        <f t="shared" si="2"/>
        <v>0</v>
      </c>
      <c r="U28" s="735">
        <f t="shared" si="3"/>
        <v>0</v>
      </c>
      <c r="V28" s="735">
        <f t="shared" si="4"/>
        <v>0</v>
      </c>
      <c r="W28" s="735">
        <f t="shared" si="5"/>
        <v>0</v>
      </c>
      <c r="X28" s="735">
        <f t="shared" si="6"/>
        <v>0</v>
      </c>
      <c r="Y28" s="735">
        <f t="shared" si="7"/>
        <v>0</v>
      </c>
      <c r="Z28" s="735">
        <f t="shared" si="8"/>
        <v>0</v>
      </c>
      <c r="AA28" s="735">
        <f t="shared" si="9"/>
        <v>0</v>
      </c>
      <c r="AB28" s="735">
        <f t="shared" si="10"/>
        <v>0</v>
      </c>
      <c r="AC28" s="735">
        <f t="shared" si="11"/>
        <v>0</v>
      </c>
      <c r="AD28" s="735">
        <f t="shared" si="12"/>
        <v>0</v>
      </c>
      <c r="AE28" s="735">
        <f t="shared" si="13"/>
        <v>0</v>
      </c>
      <c r="AF28" s="736">
        <f t="shared" si="14"/>
        <v>0</v>
      </c>
      <c r="AH28" s="646" t="str">
        <f t="shared" si="15"/>
        <v/>
      </c>
      <c r="AI28" s="646" t="str">
        <f t="shared" si="16"/>
        <v>助産師常勤</v>
      </c>
      <c r="AJ28" s="646">
        <f t="shared" si="17"/>
        <v>1</v>
      </c>
      <c r="AK28" s="646" t="str">
        <f t="shared" si="18"/>
        <v>助産師</v>
      </c>
      <c r="AL28" s="646" t="str">
        <f t="shared" si="19"/>
        <v>常勤</v>
      </c>
    </row>
    <row r="29" spans="1:38" ht="13.5" customHeight="1">
      <c r="A29" s="659" t="str">
        <f>IF(COUNTA(病棟!A27)&gt;=1,病棟!A27,"")</f>
        <v/>
      </c>
      <c r="B29" s="740" t="str">
        <f>IF(COUNTA(病棟!B27)&gt;=1,病棟!B27,"")</f>
        <v/>
      </c>
      <c r="C29" s="745" t="str">
        <f>IF(COUNTA(病棟!C27)&gt;=1,病棟!C27,"")</f>
        <v/>
      </c>
      <c r="D29" s="750" t="str">
        <f>IF(COUNTA(病棟!D27)&gt;=1,病棟!D27,"")</f>
        <v/>
      </c>
      <c r="E29" s="750" t="str">
        <f>IF(COUNTA(病棟!E27)&gt;=1,病棟!E27,"")</f>
        <v/>
      </c>
      <c r="F29" s="750" t="str">
        <f>IF(COUNTA(病棟!F27)&gt;=1,病棟!F27,"")</f>
        <v/>
      </c>
      <c r="G29" s="755" t="str">
        <f>IF(COUNTA(病棟!G27)&gt;=1,病棟!G27,"")</f>
        <v/>
      </c>
      <c r="H29" s="745" t="str">
        <f>IF(COUNTA(病棟!H27)&gt;=1,病棟!H27,"")</f>
        <v/>
      </c>
      <c r="I29" s="761" t="str">
        <f>IF(COUNTA(病棟!I27)&gt;=1,病棟!I27,"")</f>
        <v/>
      </c>
      <c r="J29" s="662" t="str">
        <f>IF(COUNTA(病棟!J27)&gt;=1,病棟!J27,"")</f>
        <v/>
      </c>
      <c r="K29" s="659" t="str">
        <f>IF(COUNTA(病棟!L27)&gt;=1,病棟!L27,"")</f>
        <v/>
      </c>
      <c r="L29" s="694" t="str">
        <f>IF(K29&lt;基本!$D$9,"非常勤","常勤")</f>
        <v>常勤</v>
      </c>
      <c r="M29" s="689">
        <f>IF(L29="非常勤",K29/基本!$D$9,1)</f>
        <v>1</v>
      </c>
      <c r="N29" s="694" t="e">
        <f>IF(DAYS360(P29,メイン!$N$3)&lt;500,"新"," ")</f>
        <v>#VALUE!</v>
      </c>
      <c r="O29" s="659"/>
      <c r="P29" s="773" t="str">
        <f>IF(COUNTA(病棟!K27)&gt;=1,病棟!K27,"")</f>
        <v/>
      </c>
      <c r="R29" s="735">
        <f t="shared" si="0"/>
        <v>0</v>
      </c>
      <c r="S29" s="735">
        <f t="shared" si="1"/>
        <v>0</v>
      </c>
      <c r="T29" s="735">
        <f t="shared" si="2"/>
        <v>0</v>
      </c>
      <c r="U29" s="735">
        <f t="shared" si="3"/>
        <v>0</v>
      </c>
      <c r="V29" s="735">
        <f t="shared" si="4"/>
        <v>0</v>
      </c>
      <c r="W29" s="735">
        <f t="shared" si="5"/>
        <v>0</v>
      </c>
      <c r="X29" s="735">
        <f t="shared" si="6"/>
        <v>0</v>
      </c>
      <c r="Y29" s="735">
        <f t="shared" si="7"/>
        <v>0</v>
      </c>
      <c r="Z29" s="735">
        <f t="shared" si="8"/>
        <v>0</v>
      </c>
      <c r="AA29" s="735">
        <f t="shared" si="9"/>
        <v>0</v>
      </c>
      <c r="AB29" s="735">
        <f t="shared" si="10"/>
        <v>0</v>
      </c>
      <c r="AC29" s="735">
        <f t="shared" si="11"/>
        <v>0</v>
      </c>
      <c r="AD29" s="735">
        <f t="shared" si="12"/>
        <v>0</v>
      </c>
      <c r="AE29" s="735">
        <f t="shared" si="13"/>
        <v>0</v>
      </c>
      <c r="AF29" s="736">
        <f t="shared" si="14"/>
        <v>0</v>
      </c>
      <c r="AH29" s="646" t="str">
        <f t="shared" si="15"/>
        <v/>
      </c>
      <c r="AI29" s="646" t="str">
        <f t="shared" si="16"/>
        <v>助産師常勤</v>
      </c>
      <c r="AJ29" s="646">
        <f t="shared" si="17"/>
        <v>1</v>
      </c>
      <c r="AK29" s="646" t="str">
        <f t="shared" si="18"/>
        <v>助産師</v>
      </c>
      <c r="AL29" s="646" t="str">
        <f t="shared" si="19"/>
        <v>常勤</v>
      </c>
    </row>
    <row r="30" spans="1:38" ht="13.5" customHeight="1">
      <c r="A30" s="659" t="str">
        <f>IF(COUNTA(病棟!A28)&gt;=1,病棟!A28,"")</f>
        <v/>
      </c>
      <c r="B30" s="740" t="str">
        <f>IF(COUNTA(病棟!B28)&gt;=1,病棟!B28,"")</f>
        <v/>
      </c>
      <c r="C30" s="745" t="str">
        <f>IF(COUNTA(病棟!C28)&gt;=1,病棟!C28,"")</f>
        <v/>
      </c>
      <c r="D30" s="750" t="str">
        <f>IF(COUNTA(病棟!D28)&gt;=1,病棟!D28,"")</f>
        <v/>
      </c>
      <c r="E30" s="750" t="str">
        <f>IF(COUNTA(病棟!E28)&gt;=1,病棟!E28,"")</f>
        <v/>
      </c>
      <c r="F30" s="750" t="str">
        <f>IF(COUNTA(病棟!F28)&gt;=1,病棟!F28,"")</f>
        <v/>
      </c>
      <c r="G30" s="755" t="str">
        <f>IF(COUNTA(病棟!G28)&gt;=1,病棟!G28,"")</f>
        <v/>
      </c>
      <c r="H30" s="745" t="str">
        <f>IF(COUNTA(病棟!H28)&gt;=1,病棟!H28,"")</f>
        <v/>
      </c>
      <c r="I30" s="761" t="str">
        <f>IF(COUNTA(病棟!I28)&gt;=1,病棟!I28,"")</f>
        <v/>
      </c>
      <c r="J30" s="662" t="str">
        <f>IF(COUNTA(病棟!J28)&gt;=1,病棟!J28,"")</f>
        <v/>
      </c>
      <c r="K30" s="659" t="str">
        <f>IF(COUNTA(病棟!L28)&gt;=1,病棟!L28,"")</f>
        <v/>
      </c>
      <c r="L30" s="694" t="str">
        <f>IF(K30&lt;基本!$D$9,"非常勤","常勤")</f>
        <v>常勤</v>
      </c>
      <c r="M30" s="689">
        <f>IF(L30="非常勤",K30/基本!$D$9,1)</f>
        <v>1</v>
      </c>
      <c r="N30" s="694" t="e">
        <f>IF(DAYS360(P30,メイン!$N$3)&lt;500,"新"," ")</f>
        <v>#VALUE!</v>
      </c>
      <c r="O30" s="659"/>
      <c r="P30" s="773" t="str">
        <f>IF(COUNTA(病棟!K28)&gt;=1,病棟!K28,"")</f>
        <v/>
      </c>
      <c r="R30" s="735">
        <f t="shared" si="0"/>
        <v>0</v>
      </c>
      <c r="S30" s="735">
        <f t="shared" si="1"/>
        <v>0</v>
      </c>
      <c r="T30" s="735">
        <f t="shared" si="2"/>
        <v>0</v>
      </c>
      <c r="U30" s="735">
        <f t="shared" si="3"/>
        <v>0</v>
      </c>
      <c r="V30" s="735">
        <f t="shared" si="4"/>
        <v>0</v>
      </c>
      <c r="W30" s="735">
        <f t="shared" si="5"/>
        <v>0</v>
      </c>
      <c r="X30" s="735">
        <f t="shared" si="6"/>
        <v>0</v>
      </c>
      <c r="Y30" s="735">
        <f t="shared" si="7"/>
        <v>0</v>
      </c>
      <c r="Z30" s="735">
        <f t="shared" si="8"/>
        <v>0</v>
      </c>
      <c r="AA30" s="735">
        <f t="shared" si="9"/>
        <v>0</v>
      </c>
      <c r="AB30" s="735">
        <f t="shared" si="10"/>
        <v>0</v>
      </c>
      <c r="AC30" s="735">
        <f t="shared" si="11"/>
        <v>0</v>
      </c>
      <c r="AD30" s="735">
        <f t="shared" si="12"/>
        <v>0</v>
      </c>
      <c r="AE30" s="735">
        <f t="shared" si="13"/>
        <v>0</v>
      </c>
      <c r="AF30" s="736">
        <f t="shared" si="14"/>
        <v>0</v>
      </c>
      <c r="AH30" s="646" t="str">
        <f t="shared" si="15"/>
        <v/>
      </c>
      <c r="AI30" s="646" t="str">
        <f t="shared" si="16"/>
        <v>助産師常勤</v>
      </c>
      <c r="AJ30" s="646">
        <f t="shared" si="17"/>
        <v>1</v>
      </c>
      <c r="AK30" s="646" t="str">
        <f t="shared" si="18"/>
        <v>助産師</v>
      </c>
      <c r="AL30" s="646" t="str">
        <f t="shared" si="19"/>
        <v>常勤</v>
      </c>
    </row>
    <row r="31" spans="1:38" ht="13.5" customHeight="1">
      <c r="A31" s="659" t="str">
        <f>IF(COUNTA(病棟!A29)&gt;=1,病棟!A29,"")</f>
        <v/>
      </c>
      <c r="B31" s="740" t="str">
        <f>IF(COUNTA(病棟!B29)&gt;=1,病棟!B29,"")</f>
        <v/>
      </c>
      <c r="C31" s="745" t="str">
        <f>IF(COUNTA(病棟!C29)&gt;=1,病棟!C29,"")</f>
        <v/>
      </c>
      <c r="D31" s="750" t="str">
        <f>IF(COUNTA(病棟!D29)&gt;=1,病棟!D29,"")</f>
        <v/>
      </c>
      <c r="E31" s="750" t="str">
        <f>IF(COUNTA(病棟!E29)&gt;=1,病棟!E29,"")</f>
        <v/>
      </c>
      <c r="F31" s="750" t="str">
        <f>IF(COUNTA(病棟!F29)&gt;=1,病棟!F29,"")</f>
        <v/>
      </c>
      <c r="G31" s="755" t="str">
        <f>IF(COUNTA(病棟!G29)&gt;=1,病棟!G29,"")</f>
        <v/>
      </c>
      <c r="H31" s="745" t="str">
        <f>IF(COUNTA(病棟!H29)&gt;=1,病棟!H29,"")</f>
        <v/>
      </c>
      <c r="I31" s="761" t="str">
        <f>IF(COUNTA(病棟!I29)&gt;=1,病棟!I29,"")</f>
        <v/>
      </c>
      <c r="J31" s="662" t="str">
        <f>IF(COUNTA(病棟!J29)&gt;=1,病棟!J29,"")</f>
        <v/>
      </c>
      <c r="K31" s="659" t="str">
        <f>IF(COUNTA(病棟!L29)&gt;=1,病棟!L29,"")</f>
        <v/>
      </c>
      <c r="L31" s="694" t="str">
        <f>IF(K31&lt;基本!$D$9,"非常勤","常勤")</f>
        <v>常勤</v>
      </c>
      <c r="M31" s="689">
        <f>IF(L31="非常勤",K31/基本!$D$9,1)</f>
        <v>1</v>
      </c>
      <c r="N31" s="694" t="e">
        <f>IF(DAYS360(P31,メイン!$N$3)&lt;500,"新"," ")</f>
        <v>#VALUE!</v>
      </c>
      <c r="O31" s="659"/>
      <c r="P31" s="773" t="str">
        <f>IF(COUNTA(病棟!K29)&gt;=1,病棟!K29,"")</f>
        <v/>
      </c>
      <c r="R31" s="735">
        <f t="shared" si="0"/>
        <v>0</v>
      </c>
      <c r="S31" s="735">
        <f t="shared" si="1"/>
        <v>0</v>
      </c>
      <c r="T31" s="735">
        <f t="shared" si="2"/>
        <v>0</v>
      </c>
      <c r="U31" s="735">
        <f t="shared" si="3"/>
        <v>0</v>
      </c>
      <c r="V31" s="735">
        <f t="shared" si="4"/>
        <v>0</v>
      </c>
      <c r="W31" s="735">
        <f t="shared" si="5"/>
        <v>0</v>
      </c>
      <c r="X31" s="735">
        <f t="shared" si="6"/>
        <v>0</v>
      </c>
      <c r="Y31" s="735">
        <f t="shared" si="7"/>
        <v>0</v>
      </c>
      <c r="Z31" s="735">
        <f t="shared" si="8"/>
        <v>0</v>
      </c>
      <c r="AA31" s="735">
        <f t="shared" si="9"/>
        <v>0</v>
      </c>
      <c r="AB31" s="735">
        <f t="shared" si="10"/>
        <v>0</v>
      </c>
      <c r="AC31" s="735">
        <f t="shared" si="11"/>
        <v>0</v>
      </c>
      <c r="AD31" s="735">
        <f t="shared" si="12"/>
        <v>0</v>
      </c>
      <c r="AE31" s="735">
        <f t="shared" si="13"/>
        <v>0</v>
      </c>
      <c r="AF31" s="736">
        <f t="shared" si="14"/>
        <v>0</v>
      </c>
      <c r="AH31" s="646" t="str">
        <f t="shared" si="15"/>
        <v/>
      </c>
      <c r="AI31" s="646" t="str">
        <f t="shared" si="16"/>
        <v>助産師常勤</v>
      </c>
      <c r="AJ31" s="646">
        <f t="shared" si="17"/>
        <v>1</v>
      </c>
      <c r="AK31" s="646" t="str">
        <f t="shared" si="18"/>
        <v>助産師</v>
      </c>
      <c r="AL31" s="646" t="str">
        <f t="shared" si="19"/>
        <v>常勤</v>
      </c>
    </row>
    <row r="32" spans="1:38" ht="13.5" customHeight="1">
      <c r="A32" s="659" t="str">
        <f>IF(COUNTA(病棟!A30)&gt;=1,病棟!A30,"")</f>
        <v/>
      </c>
      <c r="B32" s="740" t="str">
        <f>IF(COUNTA(病棟!B30)&gt;=1,病棟!B30,"")</f>
        <v/>
      </c>
      <c r="C32" s="745" t="str">
        <f>IF(COUNTA(病棟!C30)&gt;=1,病棟!C30,"")</f>
        <v/>
      </c>
      <c r="D32" s="750" t="str">
        <f>IF(COUNTA(病棟!D30)&gt;=1,病棟!D30,"")</f>
        <v/>
      </c>
      <c r="E32" s="750" t="str">
        <f>IF(COUNTA(病棟!E30)&gt;=1,病棟!E30,"")</f>
        <v/>
      </c>
      <c r="F32" s="750" t="str">
        <f>IF(COUNTA(病棟!F30)&gt;=1,病棟!F30,"")</f>
        <v/>
      </c>
      <c r="G32" s="755" t="str">
        <f>IF(COUNTA(病棟!G30)&gt;=1,病棟!G30,"")</f>
        <v/>
      </c>
      <c r="H32" s="745" t="str">
        <f>IF(COUNTA(病棟!H30)&gt;=1,病棟!H30,"")</f>
        <v/>
      </c>
      <c r="I32" s="761" t="str">
        <f>IF(COUNTA(病棟!I30)&gt;=1,病棟!I30,"")</f>
        <v/>
      </c>
      <c r="J32" s="662" t="str">
        <f>IF(COUNTA(病棟!J30)&gt;=1,病棟!J30,"")</f>
        <v/>
      </c>
      <c r="K32" s="659" t="str">
        <f>IF(COUNTA(病棟!L30)&gt;=1,病棟!L30,"")</f>
        <v/>
      </c>
      <c r="L32" s="694" t="str">
        <f>IF(K32&lt;基本!$D$9,"非常勤","常勤")</f>
        <v>常勤</v>
      </c>
      <c r="M32" s="689">
        <f>IF(L32="非常勤",K32/基本!$D$9,1)</f>
        <v>1</v>
      </c>
      <c r="N32" s="694" t="e">
        <f>IF(DAYS360(P32,メイン!$N$3)&lt;500,"新"," ")</f>
        <v>#VALUE!</v>
      </c>
      <c r="O32" s="659"/>
      <c r="P32" s="773" t="str">
        <f>IF(COUNTA(病棟!K30)&gt;=1,病棟!K30,"")</f>
        <v/>
      </c>
      <c r="R32" s="735">
        <f t="shared" si="0"/>
        <v>0</v>
      </c>
      <c r="S32" s="735">
        <f t="shared" si="1"/>
        <v>0</v>
      </c>
      <c r="T32" s="735">
        <f t="shared" si="2"/>
        <v>0</v>
      </c>
      <c r="U32" s="735">
        <f t="shared" si="3"/>
        <v>0</v>
      </c>
      <c r="V32" s="735">
        <f t="shared" si="4"/>
        <v>0</v>
      </c>
      <c r="W32" s="735">
        <f t="shared" si="5"/>
        <v>0</v>
      </c>
      <c r="X32" s="735">
        <f t="shared" si="6"/>
        <v>0</v>
      </c>
      <c r="Y32" s="735">
        <f t="shared" si="7"/>
        <v>0</v>
      </c>
      <c r="Z32" s="735">
        <f t="shared" si="8"/>
        <v>0</v>
      </c>
      <c r="AA32" s="735">
        <f t="shared" si="9"/>
        <v>0</v>
      </c>
      <c r="AB32" s="735">
        <f t="shared" si="10"/>
        <v>0</v>
      </c>
      <c r="AC32" s="735">
        <f t="shared" si="11"/>
        <v>0</v>
      </c>
      <c r="AD32" s="735">
        <f t="shared" si="12"/>
        <v>0</v>
      </c>
      <c r="AE32" s="735">
        <f t="shared" si="13"/>
        <v>0</v>
      </c>
      <c r="AF32" s="736">
        <f t="shared" si="14"/>
        <v>0</v>
      </c>
      <c r="AH32" s="646" t="str">
        <f t="shared" si="15"/>
        <v/>
      </c>
      <c r="AI32" s="646" t="str">
        <f t="shared" si="16"/>
        <v>助産師常勤</v>
      </c>
      <c r="AJ32" s="646">
        <f t="shared" si="17"/>
        <v>1</v>
      </c>
      <c r="AK32" s="646" t="str">
        <f t="shared" si="18"/>
        <v>助産師</v>
      </c>
      <c r="AL32" s="646" t="str">
        <f t="shared" si="19"/>
        <v>常勤</v>
      </c>
    </row>
    <row r="33" spans="1:38" ht="13.5" customHeight="1">
      <c r="A33" s="659" t="str">
        <f>IF(COUNTA(病棟!A31)&gt;=1,病棟!A31,"")</f>
        <v/>
      </c>
      <c r="B33" s="740" t="str">
        <f>IF(COUNTA(病棟!B31)&gt;=1,病棟!B31,"")</f>
        <v/>
      </c>
      <c r="C33" s="745" t="str">
        <f>IF(COUNTA(病棟!C31)&gt;=1,病棟!C31,"")</f>
        <v/>
      </c>
      <c r="D33" s="750" t="str">
        <f>IF(COUNTA(病棟!D31)&gt;=1,病棟!D31,"")</f>
        <v/>
      </c>
      <c r="E33" s="750" t="str">
        <f>IF(COUNTA(病棟!E31)&gt;=1,病棟!E31,"")</f>
        <v/>
      </c>
      <c r="F33" s="750" t="str">
        <f>IF(COUNTA(病棟!F31)&gt;=1,病棟!F31,"")</f>
        <v/>
      </c>
      <c r="G33" s="755" t="str">
        <f>IF(COUNTA(病棟!G31)&gt;=1,病棟!G31,"")</f>
        <v/>
      </c>
      <c r="H33" s="745" t="str">
        <f>IF(COUNTA(病棟!H31)&gt;=1,病棟!H31,"")</f>
        <v/>
      </c>
      <c r="I33" s="761" t="str">
        <f>IF(COUNTA(病棟!I31)&gt;=1,病棟!I31,"")</f>
        <v/>
      </c>
      <c r="J33" s="662" t="str">
        <f>IF(COUNTA(病棟!J31)&gt;=1,病棟!J31,"")</f>
        <v/>
      </c>
      <c r="K33" s="659" t="str">
        <f>IF(COUNTA(病棟!L31)&gt;=1,病棟!L31,"")</f>
        <v/>
      </c>
      <c r="L33" s="694" t="str">
        <f>IF(K33&lt;基本!$D$9,"非常勤","常勤")</f>
        <v>常勤</v>
      </c>
      <c r="M33" s="689">
        <f>IF(L33="非常勤",K33/基本!$D$9,1)</f>
        <v>1</v>
      </c>
      <c r="N33" s="694" t="e">
        <f>IF(DAYS360(P33,メイン!$N$3)&lt;500,"新"," ")</f>
        <v>#VALUE!</v>
      </c>
      <c r="O33" s="659"/>
      <c r="P33" s="773" t="str">
        <f>IF(COUNTA(病棟!K31)&gt;=1,病棟!K31,"")</f>
        <v/>
      </c>
      <c r="R33" s="735">
        <f t="shared" si="0"/>
        <v>0</v>
      </c>
      <c r="S33" s="735">
        <f t="shared" si="1"/>
        <v>0</v>
      </c>
      <c r="T33" s="735">
        <f t="shared" si="2"/>
        <v>0</v>
      </c>
      <c r="U33" s="735">
        <f t="shared" si="3"/>
        <v>0</v>
      </c>
      <c r="V33" s="735">
        <f t="shared" si="4"/>
        <v>0</v>
      </c>
      <c r="W33" s="735">
        <f t="shared" si="5"/>
        <v>0</v>
      </c>
      <c r="X33" s="735">
        <f t="shared" si="6"/>
        <v>0</v>
      </c>
      <c r="Y33" s="735">
        <f t="shared" si="7"/>
        <v>0</v>
      </c>
      <c r="Z33" s="735">
        <f t="shared" si="8"/>
        <v>0</v>
      </c>
      <c r="AA33" s="735">
        <f t="shared" si="9"/>
        <v>0</v>
      </c>
      <c r="AB33" s="735">
        <f t="shared" si="10"/>
        <v>0</v>
      </c>
      <c r="AC33" s="735">
        <f t="shared" si="11"/>
        <v>0</v>
      </c>
      <c r="AD33" s="735">
        <f t="shared" si="12"/>
        <v>0</v>
      </c>
      <c r="AE33" s="735">
        <f t="shared" si="13"/>
        <v>0</v>
      </c>
      <c r="AF33" s="736">
        <f t="shared" si="14"/>
        <v>0</v>
      </c>
      <c r="AH33" s="646" t="str">
        <f t="shared" si="15"/>
        <v/>
      </c>
      <c r="AI33" s="646" t="str">
        <f t="shared" si="16"/>
        <v>助産師常勤</v>
      </c>
      <c r="AJ33" s="646">
        <f t="shared" si="17"/>
        <v>1</v>
      </c>
      <c r="AK33" s="646" t="str">
        <f t="shared" si="18"/>
        <v>助産師</v>
      </c>
      <c r="AL33" s="646" t="str">
        <f t="shared" si="19"/>
        <v>常勤</v>
      </c>
    </row>
    <row r="34" spans="1:38" ht="13.5" customHeight="1">
      <c r="A34" s="659" t="str">
        <f>IF(COUNTA(病棟!A32)&gt;=1,病棟!A32,"")</f>
        <v/>
      </c>
      <c r="B34" s="740" t="str">
        <f>IF(COUNTA(病棟!B32)&gt;=1,病棟!B32,"")</f>
        <v/>
      </c>
      <c r="C34" s="745" t="str">
        <f>IF(COUNTA(病棟!C32)&gt;=1,病棟!C32,"")</f>
        <v/>
      </c>
      <c r="D34" s="750" t="str">
        <f>IF(COUNTA(病棟!D32)&gt;=1,病棟!D32,"")</f>
        <v/>
      </c>
      <c r="E34" s="750" t="str">
        <f>IF(COUNTA(病棟!E32)&gt;=1,病棟!E32,"")</f>
        <v/>
      </c>
      <c r="F34" s="750" t="str">
        <f>IF(COUNTA(病棟!F32)&gt;=1,病棟!F32,"")</f>
        <v/>
      </c>
      <c r="G34" s="755" t="str">
        <f>IF(COUNTA(病棟!G32)&gt;=1,病棟!G32,"")</f>
        <v/>
      </c>
      <c r="H34" s="745" t="str">
        <f>IF(COUNTA(病棟!H32)&gt;=1,病棟!H32,"")</f>
        <v/>
      </c>
      <c r="I34" s="761" t="str">
        <f>IF(COUNTA(病棟!I32)&gt;=1,病棟!I32,"")</f>
        <v/>
      </c>
      <c r="J34" s="662" t="str">
        <f>IF(COUNTA(病棟!J32)&gt;=1,病棟!J32,"")</f>
        <v/>
      </c>
      <c r="K34" s="659" t="str">
        <f>IF(COUNTA(病棟!L32)&gt;=1,病棟!L32,"")</f>
        <v/>
      </c>
      <c r="L34" s="694" t="str">
        <f>IF(K34&lt;基本!$D$9,"非常勤","常勤")</f>
        <v>常勤</v>
      </c>
      <c r="M34" s="689">
        <f>IF(L34="非常勤",K34/基本!$D$9,1)</f>
        <v>1</v>
      </c>
      <c r="N34" s="694" t="e">
        <f>IF(DAYS360(P34,メイン!$N$3)&lt;500,"新"," ")</f>
        <v>#VALUE!</v>
      </c>
      <c r="O34" s="659"/>
      <c r="P34" s="773" t="str">
        <f>IF(COUNTA(病棟!K32)&gt;=1,病棟!K32,"")</f>
        <v/>
      </c>
      <c r="R34" s="735">
        <f t="shared" si="0"/>
        <v>0</v>
      </c>
      <c r="S34" s="735">
        <f t="shared" si="1"/>
        <v>0</v>
      </c>
      <c r="T34" s="735">
        <f t="shared" si="2"/>
        <v>0</v>
      </c>
      <c r="U34" s="735">
        <f t="shared" si="3"/>
        <v>0</v>
      </c>
      <c r="V34" s="735">
        <f t="shared" si="4"/>
        <v>0</v>
      </c>
      <c r="W34" s="735">
        <f t="shared" si="5"/>
        <v>0</v>
      </c>
      <c r="X34" s="735">
        <f t="shared" si="6"/>
        <v>0</v>
      </c>
      <c r="Y34" s="735">
        <f t="shared" si="7"/>
        <v>0</v>
      </c>
      <c r="Z34" s="735">
        <f t="shared" si="8"/>
        <v>0</v>
      </c>
      <c r="AA34" s="735">
        <f t="shared" si="9"/>
        <v>0</v>
      </c>
      <c r="AB34" s="735">
        <f t="shared" si="10"/>
        <v>0</v>
      </c>
      <c r="AC34" s="735">
        <f t="shared" si="11"/>
        <v>0</v>
      </c>
      <c r="AD34" s="735">
        <f t="shared" si="12"/>
        <v>0</v>
      </c>
      <c r="AE34" s="735">
        <f t="shared" si="13"/>
        <v>0</v>
      </c>
      <c r="AF34" s="736">
        <f t="shared" si="14"/>
        <v>0</v>
      </c>
      <c r="AH34" s="646" t="str">
        <f t="shared" si="15"/>
        <v/>
      </c>
      <c r="AI34" s="646" t="str">
        <f t="shared" si="16"/>
        <v>助産師常勤</v>
      </c>
      <c r="AJ34" s="646">
        <f t="shared" si="17"/>
        <v>1</v>
      </c>
      <c r="AK34" s="646" t="str">
        <f t="shared" si="18"/>
        <v>助産師</v>
      </c>
      <c r="AL34" s="646" t="str">
        <f t="shared" si="19"/>
        <v>常勤</v>
      </c>
    </row>
    <row r="35" spans="1:38" ht="13.5" customHeight="1">
      <c r="A35" s="659" t="str">
        <f>IF(COUNTA(病棟!A33)&gt;=1,病棟!A33,"")</f>
        <v/>
      </c>
      <c r="B35" s="740" t="str">
        <f>IF(COUNTA(病棟!B33)&gt;=1,病棟!B33,"")</f>
        <v/>
      </c>
      <c r="C35" s="745" t="str">
        <f>IF(COUNTA(病棟!C33)&gt;=1,病棟!C33,"")</f>
        <v/>
      </c>
      <c r="D35" s="750" t="str">
        <f>IF(COUNTA(病棟!D33)&gt;=1,病棟!D33,"")</f>
        <v/>
      </c>
      <c r="E35" s="750" t="str">
        <f>IF(COUNTA(病棟!E33)&gt;=1,病棟!E33,"")</f>
        <v/>
      </c>
      <c r="F35" s="750" t="str">
        <f>IF(COUNTA(病棟!F33)&gt;=1,病棟!F33,"")</f>
        <v/>
      </c>
      <c r="G35" s="755" t="str">
        <f>IF(COUNTA(病棟!G33)&gt;=1,病棟!G33,"")</f>
        <v/>
      </c>
      <c r="H35" s="745" t="str">
        <f>IF(COUNTA(病棟!H33)&gt;=1,病棟!H33,"")</f>
        <v/>
      </c>
      <c r="I35" s="761" t="str">
        <f>IF(COUNTA(病棟!I33)&gt;=1,病棟!I33,"")</f>
        <v/>
      </c>
      <c r="J35" s="662" t="str">
        <f>IF(COUNTA(病棟!J33)&gt;=1,病棟!J33,"")</f>
        <v/>
      </c>
      <c r="K35" s="659" t="str">
        <f>IF(COUNTA(病棟!L33)&gt;=1,病棟!L33,"")</f>
        <v/>
      </c>
      <c r="L35" s="694" t="str">
        <f>IF(K35&lt;基本!$D$9,"非常勤","常勤")</f>
        <v>常勤</v>
      </c>
      <c r="M35" s="689">
        <f>IF(L35="非常勤",K35/基本!$D$9,1)</f>
        <v>1</v>
      </c>
      <c r="N35" s="694" t="e">
        <f>IF(DAYS360(P35,メイン!$N$3)&lt;500,"新"," ")</f>
        <v>#VALUE!</v>
      </c>
      <c r="O35" s="659"/>
      <c r="P35" s="773" t="str">
        <f>IF(COUNTA(病棟!K33)&gt;=1,病棟!K33,"")</f>
        <v/>
      </c>
      <c r="R35" s="735">
        <f t="shared" si="0"/>
        <v>0</v>
      </c>
      <c r="S35" s="735">
        <f t="shared" si="1"/>
        <v>0</v>
      </c>
      <c r="T35" s="735">
        <f t="shared" si="2"/>
        <v>0</v>
      </c>
      <c r="U35" s="735">
        <f t="shared" si="3"/>
        <v>0</v>
      </c>
      <c r="V35" s="735">
        <f t="shared" si="4"/>
        <v>0</v>
      </c>
      <c r="W35" s="735">
        <f t="shared" si="5"/>
        <v>0</v>
      </c>
      <c r="X35" s="735">
        <f t="shared" si="6"/>
        <v>0</v>
      </c>
      <c r="Y35" s="735">
        <f t="shared" si="7"/>
        <v>0</v>
      </c>
      <c r="Z35" s="735">
        <f t="shared" si="8"/>
        <v>0</v>
      </c>
      <c r="AA35" s="735">
        <f t="shared" si="9"/>
        <v>0</v>
      </c>
      <c r="AB35" s="735">
        <f t="shared" si="10"/>
        <v>0</v>
      </c>
      <c r="AC35" s="735">
        <f t="shared" si="11"/>
        <v>0</v>
      </c>
      <c r="AD35" s="735">
        <f t="shared" si="12"/>
        <v>0</v>
      </c>
      <c r="AE35" s="735">
        <f t="shared" si="13"/>
        <v>0</v>
      </c>
      <c r="AF35" s="736">
        <f t="shared" si="14"/>
        <v>0</v>
      </c>
      <c r="AH35" s="646" t="str">
        <f t="shared" si="15"/>
        <v/>
      </c>
      <c r="AI35" s="646" t="str">
        <f t="shared" si="16"/>
        <v>助産師常勤</v>
      </c>
      <c r="AJ35" s="646">
        <f t="shared" si="17"/>
        <v>1</v>
      </c>
      <c r="AK35" s="646" t="str">
        <f t="shared" si="18"/>
        <v>助産師</v>
      </c>
      <c r="AL35" s="646" t="str">
        <f t="shared" si="19"/>
        <v>常勤</v>
      </c>
    </row>
    <row r="36" spans="1:38" ht="13.5" customHeight="1">
      <c r="A36" s="659" t="str">
        <f>IF(COUNTA(病棟!A34)&gt;=1,病棟!A34,"")</f>
        <v/>
      </c>
      <c r="B36" s="740" t="str">
        <f>IF(COUNTA(病棟!B34)&gt;=1,病棟!B34,"")</f>
        <v/>
      </c>
      <c r="C36" s="745" t="str">
        <f>IF(COUNTA(病棟!C34)&gt;=1,病棟!C34,"")</f>
        <v/>
      </c>
      <c r="D36" s="750" t="str">
        <f>IF(COUNTA(病棟!D34)&gt;=1,病棟!D34,"")</f>
        <v/>
      </c>
      <c r="E36" s="750" t="str">
        <f>IF(COUNTA(病棟!E34)&gt;=1,病棟!E34,"")</f>
        <v/>
      </c>
      <c r="F36" s="750" t="str">
        <f>IF(COUNTA(病棟!F34)&gt;=1,病棟!F34,"")</f>
        <v/>
      </c>
      <c r="G36" s="755" t="str">
        <f>IF(COUNTA(病棟!G34)&gt;=1,病棟!G34,"")</f>
        <v/>
      </c>
      <c r="H36" s="745" t="str">
        <f>IF(COUNTA(病棟!H34)&gt;=1,病棟!H34,"")</f>
        <v/>
      </c>
      <c r="I36" s="761" t="str">
        <f>IF(COUNTA(病棟!I34)&gt;=1,病棟!I34,"")</f>
        <v/>
      </c>
      <c r="J36" s="662" t="str">
        <f>IF(COUNTA(病棟!J34)&gt;=1,病棟!J34,"")</f>
        <v/>
      </c>
      <c r="K36" s="659" t="str">
        <f>IF(COUNTA(病棟!L34)&gt;=1,病棟!L34,"")</f>
        <v/>
      </c>
      <c r="L36" s="694" t="str">
        <f>IF(K36&lt;基本!$D$9,"非常勤","常勤")</f>
        <v>常勤</v>
      </c>
      <c r="M36" s="689">
        <f>IF(L36="非常勤",K36/基本!$D$9,1)</f>
        <v>1</v>
      </c>
      <c r="N36" s="694" t="e">
        <f>IF(DAYS360(P36,メイン!$N$3)&lt;500,"新"," ")</f>
        <v>#VALUE!</v>
      </c>
      <c r="O36" s="659"/>
      <c r="P36" s="773" t="str">
        <f>IF(COUNTA(病棟!K34)&gt;=1,病棟!K34,"")</f>
        <v/>
      </c>
      <c r="R36" s="735">
        <f t="shared" si="0"/>
        <v>0</v>
      </c>
      <c r="S36" s="735">
        <f t="shared" si="1"/>
        <v>0</v>
      </c>
      <c r="T36" s="735">
        <f t="shared" si="2"/>
        <v>0</v>
      </c>
      <c r="U36" s="735">
        <f t="shared" si="3"/>
        <v>0</v>
      </c>
      <c r="V36" s="735">
        <f t="shared" si="4"/>
        <v>0</v>
      </c>
      <c r="W36" s="735">
        <f t="shared" si="5"/>
        <v>0</v>
      </c>
      <c r="X36" s="735">
        <f t="shared" si="6"/>
        <v>0</v>
      </c>
      <c r="Y36" s="735">
        <f t="shared" si="7"/>
        <v>0</v>
      </c>
      <c r="Z36" s="735">
        <f t="shared" si="8"/>
        <v>0</v>
      </c>
      <c r="AA36" s="735">
        <f t="shared" si="9"/>
        <v>0</v>
      </c>
      <c r="AB36" s="735">
        <f t="shared" si="10"/>
        <v>0</v>
      </c>
      <c r="AC36" s="735">
        <f t="shared" si="11"/>
        <v>0</v>
      </c>
      <c r="AD36" s="735">
        <f t="shared" si="12"/>
        <v>0</v>
      </c>
      <c r="AE36" s="735">
        <f t="shared" si="13"/>
        <v>0</v>
      </c>
      <c r="AF36" s="736">
        <f t="shared" si="14"/>
        <v>0</v>
      </c>
      <c r="AH36" s="646" t="str">
        <f t="shared" si="15"/>
        <v/>
      </c>
      <c r="AI36" s="646" t="str">
        <f t="shared" si="16"/>
        <v>助産師常勤</v>
      </c>
      <c r="AJ36" s="646">
        <f t="shared" si="17"/>
        <v>1</v>
      </c>
      <c r="AK36" s="646" t="str">
        <f t="shared" si="18"/>
        <v>助産師</v>
      </c>
      <c r="AL36" s="646" t="str">
        <f t="shared" si="19"/>
        <v>常勤</v>
      </c>
    </row>
    <row r="37" spans="1:38" ht="13.5" customHeight="1">
      <c r="A37" s="659" t="str">
        <f>IF(COUNTA(病棟!A35)&gt;=1,病棟!A35,"")</f>
        <v/>
      </c>
      <c r="B37" s="740" t="str">
        <f>IF(COUNTA(病棟!B35)&gt;=1,病棟!B35,"")</f>
        <v/>
      </c>
      <c r="C37" s="745" t="str">
        <f>IF(COUNTA(病棟!C35)&gt;=1,病棟!C35,"")</f>
        <v/>
      </c>
      <c r="D37" s="750" t="str">
        <f>IF(COUNTA(病棟!D35)&gt;=1,病棟!D35,"")</f>
        <v/>
      </c>
      <c r="E37" s="750" t="str">
        <f>IF(COUNTA(病棟!E35)&gt;=1,病棟!E35,"")</f>
        <v/>
      </c>
      <c r="F37" s="750" t="str">
        <f>IF(COUNTA(病棟!F35)&gt;=1,病棟!F35,"")</f>
        <v/>
      </c>
      <c r="G37" s="755" t="str">
        <f>IF(COUNTA(病棟!G35)&gt;=1,病棟!G35,"")</f>
        <v/>
      </c>
      <c r="H37" s="745" t="str">
        <f>IF(COUNTA(病棟!H35)&gt;=1,病棟!H35,"")</f>
        <v/>
      </c>
      <c r="I37" s="761" t="str">
        <f>IF(COUNTA(病棟!I35)&gt;=1,病棟!I35,"")</f>
        <v/>
      </c>
      <c r="J37" s="662" t="str">
        <f>IF(COUNTA(病棟!J35)&gt;=1,病棟!J35,"")</f>
        <v/>
      </c>
      <c r="K37" s="659" t="str">
        <f>IF(COUNTA(病棟!L35)&gt;=1,病棟!L35,"")</f>
        <v/>
      </c>
      <c r="L37" s="694" t="str">
        <f>IF(K37&lt;基本!$D$9,"非常勤","常勤")</f>
        <v>常勤</v>
      </c>
      <c r="M37" s="689">
        <f>IF(L37="非常勤",K37/基本!$D$9,1)</f>
        <v>1</v>
      </c>
      <c r="N37" s="694" t="e">
        <f>IF(DAYS360(P37,メイン!$N$3)&lt;500,"新"," ")</f>
        <v>#VALUE!</v>
      </c>
      <c r="O37" s="659"/>
      <c r="P37" s="773" t="str">
        <f>IF(COUNTA(病棟!K35)&gt;=1,病棟!K35,"")</f>
        <v/>
      </c>
      <c r="R37" s="735">
        <f t="shared" si="0"/>
        <v>0</v>
      </c>
      <c r="S37" s="735">
        <f t="shared" si="1"/>
        <v>0</v>
      </c>
      <c r="T37" s="735">
        <f t="shared" si="2"/>
        <v>0</v>
      </c>
      <c r="U37" s="735">
        <f t="shared" si="3"/>
        <v>0</v>
      </c>
      <c r="V37" s="735">
        <f t="shared" si="4"/>
        <v>0</v>
      </c>
      <c r="W37" s="735">
        <f t="shared" si="5"/>
        <v>0</v>
      </c>
      <c r="X37" s="735">
        <f t="shared" si="6"/>
        <v>0</v>
      </c>
      <c r="Y37" s="735">
        <f t="shared" si="7"/>
        <v>0</v>
      </c>
      <c r="Z37" s="735">
        <f t="shared" si="8"/>
        <v>0</v>
      </c>
      <c r="AA37" s="735">
        <f t="shared" si="9"/>
        <v>0</v>
      </c>
      <c r="AB37" s="735">
        <f t="shared" si="10"/>
        <v>0</v>
      </c>
      <c r="AC37" s="735">
        <f t="shared" si="11"/>
        <v>0</v>
      </c>
      <c r="AD37" s="735">
        <f t="shared" si="12"/>
        <v>0</v>
      </c>
      <c r="AE37" s="735">
        <f t="shared" si="13"/>
        <v>0</v>
      </c>
      <c r="AF37" s="736">
        <f t="shared" si="14"/>
        <v>0</v>
      </c>
      <c r="AH37" s="646" t="str">
        <f t="shared" si="15"/>
        <v/>
      </c>
      <c r="AI37" s="646" t="str">
        <f t="shared" si="16"/>
        <v>助産師常勤</v>
      </c>
      <c r="AJ37" s="646">
        <f t="shared" si="17"/>
        <v>1</v>
      </c>
      <c r="AK37" s="646" t="str">
        <f t="shared" si="18"/>
        <v>助産師</v>
      </c>
      <c r="AL37" s="646" t="str">
        <f t="shared" si="19"/>
        <v>常勤</v>
      </c>
    </row>
    <row r="38" spans="1:38" ht="13.5" customHeight="1">
      <c r="A38" s="659" t="str">
        <f>IF(COUNTA(病棟!A36)&gt;=1,病棟!A36,"")</f>
        <v/>
      </c>
      <c r="B38" s="740" t="str">
        <f>IF(COUNTA(病棟!B36)&gt;=1,病棟!B36,"")</f>
        <v/>
      </c>
      <c r="C38" s="745" t="str">
        <f>IF(COUNTA(病棟!C36)&gt;=1,病棟!C36,"")</f>
        <v/>
      </c>
      <c r="D38" s="750" t="str">
        <f>IF(COUNTA(病棟!D36)&gt;=1,病棟!D36,"")</f>
        <v/>
      </c>
      <c r="E38" s="750" t="str">
        <f>IF(COUNTA(病棟!E36)&gt;=1,病棟!E36,"")</f>
        <v/>
      </c>
      <c r="F38" s="750" t="str">
        <f>IF(COUNTA(病棟!F36)&gt;=1,病棟!F36,"")</f>
        <v/>
      </c>
      <c r="G38" s="755" t="str">
        <f>IF(COUNTA(病棟!G36)&gt;=1,病棟!G36,"")</f>
        <v/>
      </c>
      <c r="H38" s="745" t="str">
        <f>IF(COUNTA(病棟!H36)&gt;=1,病棟!H36,"")</f>
        <v/>
      </c>
      <c r="I38" s="761" t="str">
        <f>IF(COUNTA(病棟!I36)&gt;=1,病棟!I36,"")</f>
        <v/>
      </c>
      <c r="J38" s="662" t="str">
        <f>IF(COUNTA(病棟!J36)&gt;=1,病棟!J36,"")</f>
        <v/>
      </c>
      <c r="K38" s="659" t="str">
        <f>IF(COUNTA(病棟!L36)&gt;=1,病棟!L36,"")</f>
        <v/>
      </c>
      <c r="L38" s="694" t="str">
        <f>IF(K38&lt;基本!$D$9,"非常勤","常勤")</f>
        <v>常勤</v>
      </c>
      <c r="M38" s="689">
        <f>IF(L38="非常勤",K38/基本!$D$9,1)</f>
        <v>1</v>
      </c>
      <c r="N38" s="694" t="e">
        <f>IF(DAYS360(P38,メイン!$N$3)&lt;500,"新"," ")</f>
        <v>#VALUE!</v>
      </c>
      <c r="O38" s="659"/>
      <c r="P38" s="773" t="str">
        <f>IF(COUNTA(病棟!K36)&gt;=1,病棟!K36,"")</f>
        <v/>
      </c>
      <c r="R38" s="735">
        <f t="shared" si="0"/>
        <v>0</v>
      </c>
      <c r="S38" s="735">
        <f t="shared" si="1"/>
        <v>0</v>
      </c>
      <c r="T38" s="735">
        <f t="shared" si="2"/>
        <v>0</v>
      </c>
      <c r="U38" s="735">
        <f t="shared" si="3"/>
        <v>0</v>
      </c>
      <c r="V38" s="735">
        <f t="shared" si="4"/>
        <v>0</v>
      </c>
      <c r="W38" s="735">
        <f t="shared" si="5"/>
        <v>0</v>
      </c>
      <c r="X38" s="735">
        <f t="shared" si="6"/>
        <v>0</v>
      </c>
      <c r="Y38" s="735">
        <f t="shared" si="7"/>
        <v>0</v>
      </c>
      <c r="Z38" s="735">
        <f t="shared" si="8"/>
        <v>0</v>
      </c>
      <c r="AA38" s="735">
        <f t="shared" si="9"/>
        <v>0</v>
      </c>
      <c r="AB38" s="735">
        <f t="shared" si="10"/>
        <v>0</v>
      </c>
      <c r="AC38" s="735">
        <f t="shared" si="11"/>
        <v>0</v>
      </c>
      <c r="AD38" s="735">
        <f t="shared" si="12"/>
        <v>0</v>
      </c>
      <c r="AE38" s="735">
        <f t="shared" si="13"/>
        <v>0</v>
      </c>
      <c r="AF38" s="736">
        <f t="shared" si="14"/>
        <v>0</v>
      </c>
      <c r="AH38" s="646" t="str">
        <f t="shared" si="15"/>
        <v/>
      </c>
      <c r="AI38" s="646" t="str">
        <f t="shared" si="16"/>
        <v>助産師常勤</v>
      </c>
      <c r="AJ38" s="646">
        <f t="shared" si="17"/>
        <v>1</v>
      </c>
      <c r="AK38" s="646" t="str">
        <f t="shared" si="18"/>
        <v>助産師</v>
      </c>
      <c r="AL38" s="646" t="str">
        <f t="shared" si="19"/>
        <v>常勤</v>
      </c>
    </row>
    <row r="39" spans="1:38" ht="13.5" customHeight="1">
      <c r="A39" s="659" t="str">
        <f>IF(COUNTA(病棟!A37)&gt;=1,病棟!A37,"")</f>
        <v/>
      </c>
      <c r="B39" s="740" t="str">
        <f>IF(COUNTA(病棟!B37)&gt;=1,病棟!B37,"")</f>
        <v/>
      </c>
      <c r="C39" s="745" t="str">
        <f>IF(COUNTA(病棟!C37)&gt;=1,病棟!C37,"")</f>
        <v/>
      </c>
      <c r="D39" s="750" t="str">
        <f>IF(COUNTA(病棟!D37)&gt;=1,病棟!D37,"")</f>
        <v/>
      </c>
      <c r="E39" s="750" t="str">
        <f>IF(COUNTA(病棟!E37)&gt;=1,病棟!E37,"")</f>
        <v/>
      </c>
      <c r="F39" s="750" t="str">
        <f>IF(COUNTA(病棟!F37)&gt;=1,病棟!F37,"")</f>
        <v/>
      </c>
      <c r="G39" s="755" t="str">
        <f>IF(COUNTA(病棟!G37)&gt;=1,病棟!G37,"")</f>
        <v/>
      </c>
      <c r="H39" s="745" t="str">
        <f>IF(COUNTA(病棟!H37)&gt;=1,病棟!H37,"")</f>
        <v/>
      </c>
      <c r="I39" s="761" t="str">
        <f>IF(COUNTA(病棟!I37)&gt;=1,病棟!I37,"")</f>
        <v/>
      </c>
      <c r="J39" s="662" t="str">
        <f>IF(COUNTA(病棟!J37)&gt;=1,病棟!J37,"")</f>
        <v/>
      </c>
      <c r="K39" s="659" t="str">
        <f>IF(COUNTA(病棟!L37)&gt;=1,病棟!L37,"")</f>
        <v/>
      </c>
      <c r="L39" s="694" t="str">
        <f>IF(K39&lt;基本!$D$9,"非常勤","常勤")</f>
        <v>常勤</v>
      </c>
      <c r="M39" s="689">
        <f>IF(L39="非常勤",K39/基本!$D$9,1)</f>
        <v>1</v>
      </c>
      <c r="N39" s="694" t="e">
        <f>IF(DAYS360(P39,メイン!$N$3)&lt;500,"新"," ")</f>
        <v>#VALUE!</v>
      </c>
      <c r="O39" s="659"/>
      <c r="P39" s="773" t="str">
        <f>IF(COUNTA(病棟!K37)&gt;=1,病棟!K37,"")</f>
        <v/>
      </c>
      <c r="R39" s="735">
        <f t="shared" si="0"/>
        <v>0</v>
      </c>
      <c r="S39" s="735">
        <f t="shared" si="1"/>
        <v>0</v>
      </c>
      <c r="T39" s="735">
        <f t="shared" si="2"/>
        <v>0</v>
      </c>
      <c r="U39" s="735">
        <f t="shared" si="3"/>
        <v>0</v>
      </c>
      <c r="V39" s="735">
        <f t="shared" si="4"/>
        <v>0</v>
      </c>
      <c r="W39" s="735">
        <f t="shared" si="5"/>
        <v>0</v>
      </c>
      <c r="X39" s="735">
        <f t="shared" si="6"/>
        <v>0</v>
      </c>
      <c r="Y39" s="735">
        <f t="shared" si="7"/>
        <v>0</v>
      </c>
      <c r="Z39" s="735">
        <f t="shared" si="8"/>
        <v>0</v>
      </c>
      <c r="AA39" s="735">
        <f t="shared" si="9"/>
        <v>0</v>
      </c>
      <c r="AB39" s="735">
        <f t="shared" si="10"/>
        <v>0</v>
      </c>
      <c r="AC39" s="735">
        <f t="shared" si="11"/>
        <v>0</v>
      </c>
      <c r="AD39" s="735">
        <f t="shared" si="12"/>
        <v>0</v>
      </c>
      <c r="AE39" s="735">
        <f t="shared" si="13"/>
        <v>0</v>
      </c>
      <c r="AF39" s="736">
        <f t="shared" si="14"/>
        <v>0</v>
      </c>
      <c r="AH39" s="646" t="str">
        <f t="shared" si="15"/>
        <v/>
      </c>
      <c r="AI39" s="646" t="str">
        <f t="shared" si="16"/>
        <v>助産師常勤</v>
      </c>
      <c r="AJ39" s="646">
        <f t="shared" si="17"/>
        <v>1</v>
      </c>
      <c r="AK39" s="646" t="str">
        <f t="shared" si="18"/>
        <v>助産師</v>
      </c>
      <c r="AL39" s="646" t="str">
        <f t="shared" si="19"/>
        <v>常勤</v>
      </c>
    </row>
    <row r="40" spans="1:38" ht="13.5" customHeight="1">
      <c r="A40" s="659" t="str">
        <f>IF(COUNTA(病棟!A38)&gt;=1,病棟!A38,"")</f>
        <v/>
      </c>
      <c r="B40" s="740" t="str">
        <f>IF(COUNTA(病棟!B38)&gt;=1,病棟!B38,"")</f>
        <v/>
      </c>
      <c r="C40" s="745" t="str">
        <f>IF(COUNTA(病棟!C38)&gt;=1,病棟!C38,"")</f>
        <v/>
      </c>
      <c r="D40" s="750" t="str">
        <f>IF(COUNTA(病棟!D38)&gt;=1,病棟!D38,"")</f>
        <v/>
      </c>
      <c r="E40" s="750" t="str">
        <f>IF(COUNTA(病棟!E38)&gt;=1,病棟!E38,"")</f>
        <v/>
      </c>
      <c r="F40" s="750" t="str">
        <f>IF(COUNTA(病棟!F38)&gt;=1,病棟!F38,"")</f>
        <v/>
      </c>
      <c r="G40" s="755" t="str">
        <f>IF(COUNTA(病棟!G38)&gt;=1,病棟!G38,"")</f>
        <v/>
      </c>
      <c r="H40" s="745" t="str">
        <f>IF(COUNTA(病棟!H38)&gt;=1,病棟!H38,"")</f>
        <v/>
      </c>
      <c r="I40" s="761" t="str">
        <f>IF(COUNTA(病棟!I38)&gt;=1,病棟!I38,"")</f>
        <v/>
      </c>
      <c r="J40" s="662" t="str">
        <f>IF(COUNTA(病棟!J38)&gt;=1,病棟!J38,"")</f>
        <v/>
      </c>
      <c r="K40" s="659" t="str">
        <f>IF(COUNTA(病棟!L38)&gt;=1,病棟!L38,"")</f>
        <v/>
      </c>
      <c r="L40" s="694" t="str">
        <f>IF(K40&lt;基本!$D$9,"非常勤","常勤")</f>
        <v>常勤</v>
      </c>
      <c r="M40" s="689">
        <f>IF(L40="非常勤",K40/基本!$D$9,1)</f>
        <v>1</v>
      </c>
      <c r="N40" s="694" t="e">
        <f>IF(DAYS360(P40,メイン!$N$3)&lt;500,"新"," ")</f>
        <v>#VALUE!</v>
      </c>
      <c r="O40" s="659"/>
      <c r="P40" s="773" t="str">
        <f>IF(COUNTA(病棟!K38)&gt;=1,病棟!K38,"")</f>
        <v/>
      </c>
      <c r="R40" s="735">
        <f t="shared" si="0"/>
        <v>0</v>
      </c>
      <c r="S40" s="735">
        <f t="shared" si="1"/>
        <v>0</v>
      </c>
      <c r="T40" s="735">
        <f t="shared" si="2"/>
        <v>0</v>
      </c>
      <c r="U40" s="735">
        <f t="shared" si="3"/>
        <v>0</v>
      </c>
      <c r="V40" s="735">
        <f t="shared" si="4"/>
        <v>0</v>
      </c>
      <c r="W40" s="735">
        <f t="shared" si="5"/>
        <v>0</v>
      </c>
      <c r="X40" s="735">
        <f t="shared" si="6"/>
        <v>0</v>
      </c>
      <c r="Y40" s="735">
        <f t="shared" si="7"/>
        <v>0</v>
      </c>
      <c r="Z40" s="735">
        <f t="shared" si="8"/>
        <v>0</v>
      </c>
      <c r="AA40" s="735">
        <f t="shared" si="9"/>
        <v>0</v>
      </c>
      <c r="AB40" s="735">
        <f t="shared" si="10"/>
        <v>0</v>
      </c>
      <c r="AC40" s="735">
        <f t="shared" si="11"/>
        <v>0</v>
      </c>
      <c r="AD40" s="735">
        <f t="shared" si="12"/>
        <v>0</v>
      </c>
      <c r="AE40" s="735">
        <f t="shared" si="13"/>
        <v>0</v>
      </c>
      <c r="AF40" s="736">
        <f t="shared" si="14"/>
        <v>0</v>
      </c>
      <c r="AH40" s="646" t="str">
        <f t="shared" si="15"/>
        <v/>
      </c>
      <c r="AI40" s="646" t="str">
        <f t="shared" si="16"/>
        <v>助産師常勤</v>
      </c>
      <c r="AJ40" s="646">
        <f t="shared" si="17"/>
        <v>1</v>
      </c>
      <c r="AK40" s="646" t="str">
        <f t="shared" si="18"/>
        <v>助産師</v>
      </c>
      <c r="AL40" s="646" t="str">
        <f t="shared" si="19"/>
        <v>常勤</v>
      </c>
    </row>
    <row r="41" spans="1:38" ht="13.5" customHeight="1">
      <c r="A41" s="659" t="str">
        <f>IF(COUNTA(病棟!A39)&gt;=1,病棟!A39,"")</f>
        <v/>
      </c>
      <c r="B41" s="740" t="str">
        <f>IF(COUNTA(病棟!B39)&gt;=1,病棟!B39,"")</f>
        <v/>
      </c>
      <c r="C41" s="745" t="str">
        <f>IF(COUNTA(病棟!C39)&gt;=1,病棟!C39,"")</f>
        <v/>
      </c>
      <c r="D41" s="750" t="str">
        <f>IF(COUNTA(病棟!D39)&gt;=1,病棟!D39,"")</f>
        <v/>
      </c>
      <c r="E41" s="750" t="str">
        <f>IF(COUNTA(病棟!E39)&gt;=1,病棟!E39,"")</f>
        <v/>
      </c>
      <c r="F41" s="750" t="str">
        <f>IF(COUNTA(病棟!F39)&gt;=1,病棟!F39,"")</f>
        <v/>
      </c>
      <c r="G41" s="755" t="str">
        <f>IF(COUNTA(病棟!G39)&gt;=1,病棟!G39,"")</f>
        <v/>
      </c>
      <c r="H41" s="745" t="str">
        <f>IF(COUNTA(病棟!H39)&gt;=1,病棟!H39,"")</f>
        <v/>
      </c>
      <c r="I41" s="761" t="str">
        <f>IF(COUNTA(病棟!I39)&gt;=1,病棟!I39,"")</f>
        <v/>
      </c>
      <c r="J41" s="662" t="str">
        <f>IF(COUNTA(病棟!J39)&gt;=1,病棟!J39,"")</f>
        <v/>
      </c>
      <c r="K41" s="659" t="str">
        <f>IF(COUNTA(病棟!L39)&gt;=1,病棟!L39,"")</f>
        <v/>
      </c>
      <c r="L41" s="694" t="str">
        <f>IF(K41&lt;基本!$D$9,"非常勤","常勤")</f>
        <v>常勤</v>
      </c>
      <c r="M41" s="689">
        <f>IF(L41="非常勤",K41/基本!$D$9,1)</f>
        <v>1</v>
      </c>
      <c r="N41" s="694" t="e">
        <f>IF(DAYS360(P41,メイン!$N$3)&lt;500,"新"," ")</f>
        <v>#VALUE!</v>
      </c>
      <c r="O41" s="659"/>
      <c r="P41" s="773" t="str">
        <f>IF(COUNTA(病棟!K39)&gt;=1,病棟!K39,"")</f>
        <v/>
      </c>
      <c r="R41" s="735">
        <f t="shared" si="0"/>
        <v>0</v>
      </c>
      <c r="S41" s="735">
        <f t="shared" si="1"/>
        <v>0</v>
      </c>
      <c r="T41" s="735">
        <f t="shared" si="2"/>
        <v>0</v>
      </c>
      <c r="U41" s="735">
        <f t="shared" si="3"/>
        <v>0</v>
      </c>
      <c r="V41" s="735">
        <f t="shared" si="4"/>
        <v>0</v>
      </c>
      <c r="W41" s="735">
        <f t="shared" si="5"/>
        <v>0</v>
      </c>
      <c r="X41" s="735">
        <f t="shared" si="6"/>
        <v>0</v>
      </c>
      <c r="Y41" s="735">
        <f t="shared" si="7"/>
        <v>0</v>
      </c>
      <c r="Z41" s="735">
        <f t="shared" si="8"/>
        <v>0</v>
      </c>
      <c r="AA41" s="735">
        <f t="shared" si="9"/>
        <v>0</v>
      </c>
      <c r="AB41" s="735">
        <f t="shared" si="10"/>
        <v>0</v>
      </c>
      <c r="AC41" s="735">
        <f t="shared" si="11"/>
        <v>0</v>
      </c>
      <c r="AD41" s="735">
        <f t="shared" si="12"/>
        <v>0</v>
      </c>
      <c r="AE41" s="735">
        <f t="shared" si="13"/>
        <v>0</v>
      </c>
      <c r="AF41" s="736">
        <f t="shared" si="14"/>
        <v>0</v>
      </c>
      <c r="AH41" s="646" t="str">
        <f t="shared" si="15"/>
        <v/>
      </c>
      <c r="AI41" s="646" t="str">
        <f t="shared" si="16"/>
        <v>助産師常勤</v>
      </c>
      <c r="AJ41" s="646">
        <f t="shared" si="17"/>
        <v>1</v>
      </c>
      <c r="AK41" s="646" t="str">
        <f t="shared" si="18"/>
        <v>助産師</v>
      </c>
      <c r="AL41" s="646" t="str">
        <f t="shared" si="19"/>
        <v>常勤</v>
      </c>
    </row>
    <row r="42" spans="1:38" ht="13.5" customHeight="1">
      <c r="A42" s="659" t="str">
        <f>IF(COUNTA(病棟!A40)&gt;=1,病棟!A40,"")</f>
        <v/>
      </c>
      <c r="B42" s="740" t="str">
        <f>IF(COUNTA(病棟!B40)&gt;=1,病棟!B40,"")</f>
        <v/>
      </c>
      <c r="C42" s="745" t="str">
        <f>IF(COUNTA(病棟!C40)&gt;=1,病棟!C40,"")</f>
        <v/>
      </c>
      <c r="D42" s="750" t="str">
        <f>IF(COUNTA(病棟!D40)&gt;=1,病棟!D40,"")</f>
        <v/>
      </c>
      <c r="E42" s="750" t="str">
        <f>IF(COUNTA(病棟!E40)&gt;=1,病棟!E40,"")</f>
        <v/>
      </c>
      <c r="F42" s="750" t="str">
        <f>IF(COUNTA(病棟!F40)&gt;=1,病棟!F40,"")</f>
        <v/>
      </c>
      <c r="G42" s="755" t="str">
        <f>IF(COUNTA(病棟!G40)&gt;=1,病棟!G40,"")</f>
        <v/>
      </c>
      <c r="H42" s="745" t="str">
        <f>IF(COUNTA(病棟!H40)&gt;=1,病棟!H40,"")</f>
        <v/>
      </c>
      <c r="I42" s="761" t="str">
        <f>IF(COUNTA(病棟!I40)&gt;=1,病棟!I40,"")</f>
        <v/>
      </c>
      <c r="J42" s="662" t="str">
        <f>IF(COUNTA(病棟!J40)&gt;=1,病棟!J40,"")</f>
        <v/>
      </c>
      <c r="K42" s="659" t="str">
        <f>IF(COUNTA(病棟!L40)&gt;=1,病棟!L40,"")</f>
        <v/>
      </c>
      <c r="L42" s="694" t="str">
        <f>IF(K42&lt;基本!$D$9,"非常勤","常勤")</f>
        <v>常勤</v>
      </c>
      <c r="M42" s="689">
        <f>IF(L42="非常勤",K42/基本!$D$9,1)</f>
        <v>1</v>
      </c>
      <c r="N42" s="694" t="e">
        <f>IF(DAYS360(P42,メイン!$N$3)&lt;500,"新"," ")</f>
        <v>#VALUE!</v>
      </c>
      <c r="O42" s="659"/>
      <c r="P42" s="773" t="str">
        <f>IF(COUNTA(病棟!K40)&gt;=1,病棟!K40,"")</f>
        <v/>
      </c>
      <c r="R42" s="735">
        <f t="shared" si="0"/>
        <v>0</v>
      </c>
      <c r="S42" s="735">
        <f t="shared" si="1"/>
        <v>0</v>
      </c>
      <c r="T42" s="735">
        <f t="shared" si="2"/>
        <v>0</v>
      </c>
      <c r="U42" s="735">
        <f t="shared" si="3"/>
        <v>0</v>
      </c>
      <c r="V42" s="735">
        <f t="shared" si="4"/>
        <v>0</v>
      </c>
      <c r="W42" s="735">
        <f t="shared" si="5"/>
        <v>0</v>
      </c>
      <c r="X42" s="735">
        <f t="shared" si="6"/>
        <v>0</v>
      </c>
      <c r="Y42" s="735">
        <f t="shared" si="7"/>
        <v>0</v>
      </c>
      <c r="Z42" s="735">
        <f t="shared" si="8"/>
        <v>0</v>
      </c>
      <c r="AA42" s="735">
        <f t="shared" si="9"/>
        <v>0</v>
      </c>
      <c r="AB42" s="735">
        <f t="shared" si="10"/>
        <v>0</v>
      </c>
      <c r="AC42" s="735">
        <f t="shared" si="11"/>
        <v>0</v>
      </c>
      <c r="AD42" s="735">
        <f t="shared" si="12"/>
        <v>0</v>
      </c>
      <c r="AE42" s="735">
        <f t="shared" si="13"/>
        <v>0</v>
      </c>
      <c r="AF42" s="736">
        <f t="shared" si="14"/>
        <v>0</v>
      </c>
      <c r="AH42" s="646" t="str">
        <f t="shared" si="15"/>
        <v/>
      </c>
      <c r="AI42" s="646" t="str">
        <f t="shared" si="16"/>
        <v>助産師常勤</v>
      </c>
      <c r="AJ42" s="646">
        <f t="shared" si="17"/>
        <v>1</v>
      </c>
      <c r="AK42" s="646" t="str">
        <f t="shared" si="18"/>
        <v>助産師</v>
      </c>
      <c r="AL42" s="646" t="str">
        <f t="shared" si="19"/>
        <v>常勤</v>
      </c>
    </row>
    <row r="43" spans="1:38" ht="13.5" customHeight="1">
      <c r="A43" s="659" t="str">
        <f>IF(COUNTA(病棟!A41)&gt;=1,病棟!A41,"")</f>
        <v/>
      </c>
      <c r="B43" s="740" t="str">
        <f>IF(COUNTA(病棟!B41)&gt;=1,病棟!B41,"")</f>
        <v/>
      </c>
      <c r="C43" s="745" t="str">
        <f>IF(COUNTA(病棟!C41)&gt;=1,病棟!C41,"")</f>
        <v/>
      </c>
      <c r="D43" s="750" t="str">
        <f>IF(COUNTA(病棟!D41)&gt;=1,病棟!D41,"")</f>
        <v/>
      </c>
      <c r="E43" s="750" t="str">
        <f>IF(COUNTA(病棟!E41)&gt;=1,病棟!E41,"")</f>
        <v/>
      </c>
      <c r="F43" s="750" t="str">
        <f>IF(COUNTA(病棟!F41)&gt;=1,病棟!F41,"")</f>
        <v/>
      </c>
      <c r="G43" s="755" t="str">
        <f>IF(COUNTA(病棟!G41)&gt;=1,病棟!G41,"")</f>
        <v/>
      </c>
      <c r="H43" s="745" t="str">
        <f>IF(COUNTA(病棟!H41)&gt;=1,病棟!H41,"")</f>
        <v/>
      </c>
      <c r="I43" s="761" t="str">
        <f>IF(COUNTA(病棟!I41)&gt;=1,病棟!I41,"")</f>
        <v/>
      </c>
      <c r="J43" s="662" t="str">
        <f>IF(COUNTA(病棟!J41)&gt;=1,病棟!J41,"")</f>
        <v/>
      </c>
      <c r="K43" s="659" t="str">
        <f>IF(COUNTA(病棟!L41)&gt;=1,病棟!L41,"")</f>
        <v/>
      </c>
      <c r="L43" s="694" t="str">
        <f>IF(K43&lt;基本!$D$9,"非常勤","常勤")</f>
        <v>常勤</v>
      </c>
      <c r="M43" s="689">
        <f>IF(L43="非常勤",K43/基本!$D$9,1)</f>
        <v>1</v>
      </c>
      <c r="N43" s="694" t="e">
        <f>IF(DAYS360(P43,メイン!$N$3)&lt;500,"新"," ")</f>
        <v>#VALUE!</v>
      </c>
      <c r="O43" s="659"/>
      <c r="P43" s="773" t="str">
        <f>IF(COUNTA(病棟!K41)&gt;=1,病棟!K41,"")</f>
        <v/>
      </c>
      <c r="R43" s="735">
        <f t="shared" si="0"/>
        <v>0</v>
      </c>
      <c r="S43" s="735">
        <f t="shared" si="1"/>
        <v>0</v>
      </c>
      <c r="T43" s="735">
        <f t="shared" si="2"/>
        <v>0</v>
      </c>
      <c r="U43" s="735">
        <f t="shared" si="3"/>
        <v>0</v>
      </c>
      <c r="V43" s="735">
        <f t="shared" si="4"/>
        <v>0</v>
      </c>
      <c r="W43" s="735">
        <f t="shared" si="5"/>
        <v>0</v>
      </c>
      <c r="X43" s="735">
        <f t="shared" si="6"/>
        <v>0</v>
      </c>
      <c r="Y43" s="735">
        <f t="shared" si="7"/>
        <v>0</v>
      </c>
      <c r="Z43" s="735">
        <f t="shared" si="8"/>
        <v>0</v>
      </c>
      <c r="AA43" s="735">
        <f t="shared" si="9"/>
        <v>0</v>
      </c>
      <c r="AB43" s="735">
        <f t="shared" si="10"/>
        <v>0</v>
      </c>
      <c r="AC43" s="735">
        <f t="shared" si="11"/>
        <v>0</v>
      </c>
      <c r="AD43" s="735">
        <f t="shared" si="12"/>
        <v>0</v>
      </c>
      <c r="AE43" s="735">
        <f t="shared" si="13"/>
        <v>0</v>
      </c>
      <c r="AF43" s="736">
        <f t="shared" si="14"/>
        <v>0</v>
      </c>
      <c r="AH43" s="646" t="str">
        <f t="shared" si="15"/>
        <v/>
      </c>
      <c r="AI43" s="646" t="str">
        <f t="shared" si="16"/>
        <v>助産師常勤</v>
      </c>
      <c r="AJ43" s="646">
        <f t="shared" si="17"/>
        <v>1</v>
      </c>
      <c r="AK43" s="646" t="str">
        <f t="shared" si="18"/>
        <v>助産師</v>
      </c>
      <c r="AL43" s="646" t="str">
        <f t="shared" si="19"/>
        <v>常勤</v>
      </c>
    </row>
    <row r="44" spans="1:38" ht="13.5" customHeight="1">
      <c r="A44" s="659" t="str">
        <f>IF(COUNTA(病棟!A42)&gt;=1,病棟!A42,"")</f>
        <v/>
      </c>
      <c r="B44" s="740" t="str">
        <f>IF(COUNTA(病棟!B42)&gt;=1,病棟!B42,"")</f>
        <v/>
      </c>
      <c r="C44" s="745" t="str">
        <f>IF(COUNTA(病棟!C42)&gt;=1,病棟!C42,"")</f>
        <v/>
      </c>
      <c r="D44" s="750" t="str">
        <f>IF(COUNTA(病棟!D42)&gt;=1,病棟!D42,"")</f>
        <v/>
      </c>
      <c r="E44" s="750" t="str">
        <f>IF(COUNTA(病棟!E42)&gt;=1,病棟!E42,"")</f>
        <v/>
      </c>
      <c r="F44" s="750" t="str">
        <f>IF(COUNTA(病棟!F42)&gt;=1,病棟!F42,"")</f>
        <v/>
      </c>
      <c r="G44" s="755" t="str">
        <f>IF(COUNTA(病棟!G42)&gt;=1,病棟!G42,"")</f>
        <v/>
      </c>
      <c r="H44" s="745" t="str">
        <f>IF(COUNTA(病棟!H42)&gt;=1,病棟!H42,"")</f>
        <v/>
      </c>
      <c r="I44" s="761" t="str">
        <f>IF(COUNTA(病棟!I42)&gt;=1,病棟!I42,"")</f>
        <v/>
      </c>
      <c r="J44" s="662" t="str">
        <f>IF(COUNTA(病棟!J42)&gt;=1,病棟!J42,"")</f>
        <v/>
      </c>
      <c r="K44" s="659" t="str">
        <f>IF(COUNTA(病棟!L42)&gt;=1,病棟!L42,"")</f>
        <v/>
      </c>
      <c r="L44" s="694" t="str">
        <f>IF(K44&lt;基本!$D$9,"非常勤","常勤")</f>
        <v>常勤</v>
      </c>
      <c r="M44" s="689">
        <f>IF(L44="非常勤",K44/基本!$D$9,1)</f>
        <v>1</v>
      </c>
      <c r="N44" s="694" t="e">
        <f>IF(DAYS360(P44,メイン!$N$3)&lt;500,"新"," ")</f>
        <v>#VALUE!</v>
      </c>
      <c r="O44" s="659"/>
      <c r="P44" s="773" t="str">
        <f>IF(COUNTA(病棟!K42)&gt;=1,病棟!K42,"")</f>
        <v/>
      </c>
      <c r="R44" s="735">
        <f t="shared" si="0"/>
        <v>0</v>
      </c>
      <c r="S44" s="735">
        <f t="shared" si="1"/>
        <v>0</v>
      </c>
      <c r="T44" s="735">
        <f t="shared" si="2"/>
        <v>0</v>
      </c>
      <c r="U44" s="735">
        <f t="shared" si="3"/>
        <v>0</v>
      </c>
      <c r="V44" s="735">
        <f t="shared" si="4"/>
        <v>0</v>
      </c>
      <c r="W44" s="735">
        <f t="shared" si="5"/>
        <v>0</v>
      </c>
      <c r="X44" s="735">
        <f t="shared" si="6"/>
        <v>0</v>
      </c>
      <c r="Y44" s="735">
        <f t="shared" si="7"/>
        <v>0</v>
      </c>
      <c r="Z44" s="735">
        <f t="shared" si="8"/>
        <v>0</v>
      </c>
      <c r="AA44" s="735">
        <f t="shared" si="9"/>
        <v>0</v>
      </c>
      <c r="AB44" s="735">
        <f t="shared" si="10"/>
        <v>0</v>
      </c>
      <c r="AC44" s="735">
        <f t="shared" si="11"/>
        <v>0</v>
      </c>
      <c r="AD44" s="735">
        <f t="shared" si="12"/>
        <v>0</v>
      </c>
      <c r="AE44" s="735">
        <f t="shared" si="13"/>
        <v>0</v>
      </c>
      <c r="AF44" s="736">
        <f t="shared" si="14"/>
        <v>0</v>
      </c>
      <c r="AH44" s="646" t="str">
        <f t="shared" si="15"/>
        <v/>
      </c>
      <c r="AI44" s="646" t="str">
        <f t="shared" si="16"/>
        <v>助産師常勤</v>
      </c>
      <c r="AJ44" s="646">
        <f t="shared" si="17"/>
        <v>1</v>
      </c>
      <c r="AK44" s="646" t="str">
        <f t="shared" si="18"/>
        <v>助産師</v>
      </c>
      <c r="AL44" s="646" t="str">
        <f t="shared" si="19"/>
        <v>常勤</v>
      </c>
    </row>
    <row r="45" spans="1:38" ht="13.5" customHeight="1">
      <c r="A45" s="659" t="str">
        <f>IF(COUNTA(病棟!A43)&gt;=1,病棟!A43,"")</f>
        <v/>
      </c>
      <c r="B45" s="740" t="str">
        <f>IF(COUNTA(病棟!B43)&gt;=1,病棟!B43,"")</f>
        <v/>
      </c>
      <c r="C45" s="745" t="str">
        <f>IF(COUNTA(病棟!C43)&gt;=1,病棟!C43,"")</f>
        <v/>
      </c>
      <c r="D45" s="750" t="str">
        <f>IF(COUNTA(病棟!D43)&gt;=1,病棟!D43,"")</f>
        <v/>
      </c>
      <c r="E45" s="750" t="str">
        <f>IF(COUNTA(病棟!E43)&gt;=1,病棟!E43,"")</f>
        <v/>
      </c>
      <c r="F45" s="750" t="str">
        <f>IF(COUNTA(病棟!F43)&gt;=1,病棟!F43,"")</f>
        <v/>
      </c>
      <c r="G45" s="755" t="str">
        <f>IF(COUNTA(病棟!G43)&gt;=1,病棟!G43,"")</f>
        <v/>
      </c>
      <c r="H45" s="745" t="str">
        <f>IF(COUNTA(病棟!H43)&gt;=1,病棟!H43,"")</f>
        <v/>
      </c>
      <c r="I45" s="761" t="str">
        <f>IF(COUNTA(病棟!I43)&gt;=1,病棟!I43,"")</f>
        <v/>
      </c>
      <c r="J45" s="662" t="str">
        <f>IF(COUNTA(病棟!J43)&gt;=1,病棟!J43,"")</f>
        <v/>
      </c>
      <c r="K45" s="659" t="str">
        <f>IF(COUNTA(病棟!L43)&gt;=1,病棟!L43,"")</f>
        <v/>
      </c>
      <c r="L45" s="694" t="str">
        <f>IF(K45&lt;基本!$D$9,"非常勤","常勤")</f>
        <v>常勤</v>
      </c>
      <c r="M45" s="689">
        <f>IF(L45="非常勤",K45/基本!$D$9,1)</f>
        <v>1</v>
      </c>
      <c r="N45" s="694" t="e">
        <f>IF(DAYS360(P45,メイン!$N$3)&lt;500,"新"," ")</f>
        <v>#VALUE!</v>
      </c>
      <c r="O45" s="659"/>
      <c r="P45" s="773" t="str">
        <f>IF(COUNTA(病棟!K43)&gt;=1,病棟!K43,"")</f>
        <v/>
      </c>
      <c r="R45" s="735">
        <f t="shared" si="0"/>
        <v>0</v>
      </c>
      <c r="S45" s="735">
        <f t="shared" si="1"/>
        <v>0</v>
      </c>
      <c r="T45" s="735">
        <f t="shared" si="2"/>
        <v>0</v>
      </c>
      <c r="U45" s="735">
        <f t="shared" si="3"/>
        <v>0</v>
      </c>
      <c r="V45" s="735">
        <f t="shared" si="4"/>
        <v>0</v>
      </c>
      <c r="W45" s="735">
        <f t="shared" si="5"/>
        <v>0</v>
      </c>
      <c r="X45" s="735">
        <f t="shared" si="6"/>
        <v>0</v>
      </c>
      <c r="Y45" s="735">
        <f t="shared" si="7"/>
        <v>0</v>
      </c>
      <c r="Z45" s="735">
        <f t="shared" si="8"/>
        <v>0</v>
      </c>
      <c r="AA45" s="735">
        <f t="shared" si="9"/>
        <v>0</v>
      </c>
      <c r="AB45" s="735">
        <f t="shared" si="10"/>
        <v>0</v>
      </c>
      <c r="AC45" s="735">
        <f t="shared" si="11"/>
        <v>0</v>
      </c>
      <c r="AD45" s="735">
        <f t="shared" si="12"/>
        <v>0</v>
      </c>
      <c r="AE45" s="735">
        <f t="shared" si="13"/>
        <v>0</v>
      </c>
      <c r="AF45" s="736">
        <f t="shared" si="14"/>
        <v>0</v>
      </c>
      <c r="AH45" s="646" t="str">
        <f t="shared" si="15"/>
        <v/>
      </c>
      <c r="AI45" s="646" t="str">
        <f t="shared" si="16"/>
        <v>助産師常勤</v>
      </c>
      <c r="AJ45" s="646">
        <f t="shared" si="17"/>
        <v>1</v>
      </c>
      <c r="AK45" s="646" t="str">
        <f t="shared" si="18"/>
        <v>助産師</v>
      </c>
      <c r="AL45" s="646" t="str">
        <f t="shared" si="19"/>
        <v>常勤</v>
      </c>
    </row>
    <row r="46" spans="1:38" ht="13.5" customHeight="1">
      <c r="A46" s="659" t="str">
        <f>IF(COUNTA(病棟!A44)&gt;=1,病棟!A44,"")</f>
        <v/>
      </c>
      <c r="B46" s="740" t="str">
        <f>IF(COUNTA(病棟!B44)&gt;=1,病棟!B44,"")</f>
        <v/>
      </c>
      <c r="C46" s="745" t="str">
        <f>IF(COUNTA(病棟!C44)&gt;=1,病棟!C44,"")</f>
        <v/>
      </c>
      <c r="D46" s="750" t="str">
        <f>IF(COUNTA(病棟!D44)&gt;=1,病棟!D44,"")</f>
        <v/>
      </c>
      <c r="E46" s="750" t="str">
        <f>IF(COUNTA(病棟!E44)&gt;=1,病棟!E44,"")</f>
        <v/>
      </c>
      <c r="F46" s="750" t="str">
        <f>IF(COUNTA(病棟!F44)&gt;=1,病棟!F44,"")</f>
        <v/>
      </c>
      <c r="G46" s="755" t="str">
        <f>IF(COUNTA(病棟!G44)&gt;=1,病棟!G44,"")</f>
        <v/>
      </c>
      <c r="H46" s="745" t="str">
        <f>IF(COUNTA(病棟!H44)&gt;=1,病棟!H44,"")</f>
        <v/>
      </c>
      <c r="I46" s="761" t="str">
        <f>IF(COUNTA(病棟!I44)&gt;=1,病棟!I44,"")</f>
        <v/>
      </c>
      <c r="J46" s="662" t="str">
        <f>IF(COUNTA(病棟!J44)&gt;=1,病棟!J44,"")</f>
        <v/>
      </c>
      <c r="K46" s="659" t="str">
        <f>IF(COUNTA(病棟!L44)&gt;=1,病棟!L44,"")</f>
        <v/>
      </c>
      <c r="L46" s="694" t="str">
        <f>IF(K46&lt;基本!$D$9,"非常勤","常勤")</f>
        <v>常勤</v>
      </c>
      <c r="M46" s="689">
        <f>IF(L46="非常勤",K46/基本!$D$9,1)</f>
        <v>1</v>
      </c>
      <c r="N46" s="694" t="e">
        <f>IF(DAYS360(P46,メイン!$N$3)&lt;500,"新"," ")</f>
        <v>#VALUE!</v>
      </c>
      <c r="O46" s="659"/>
      <c r="P46" s="773" t="str">
        <f>IF(COUNTA(病棟!K44)&gt;=1,病棟!K44,"")</f>
        <v/>
      </c>
      <c r="R46" s="735">
        <f t="shared" si="0"/>
        <v>0</v>
      </c>
      <c r="S46" s="735">
        <f t="shared" si="1"/>
        <v>0</v>
      </c>
      <c r="T46" s="735">
        <f t="shared" si="2"/>
        <v>0</v>
      </c>
      <c r="U46" s="735">
        <f t="shared" si="3"/>
        <v>0</v>
      </c>
      <c r="V46" s="735">
        <f t="shared" si="4"/>
        <v>0</v>
      </c>
      <c r="W46" s="735">
        <f t="shared" si="5"/>
        <v>0</v>
      </c>
      <c r="X46" s="735">
        <f t="shared" si="6"/>
        <v>0</v>
      </c>
      <c r="Y46" s="735">
        <f t="shared" si="7"/>
        <v>0</v>
      </c>
      <c r="Z46" s="735">
        <f t="shared" si="8"/>
        <v>0</v>
      </c>
      <c r="AA46" s="735">
        <f t="shared" si="9"/>
        <v>0</v>
      </c>
      <c r="AB46" s="735">
        <f t="shared" si="10"/>
        <v>0</v>
      </c>
      <c r="AC46" s="735">
        <f t="shared" si="11"/>
        <v>0</v>
      </c>
      <c r="AD46" s="735">
        <f t="shared" si="12"/>
        <v>0</v>
      </c>
      <c r="AE46" s="735">
        <f t="shared" si="13"/>
        <v>0</v>
      </c>
      <c r="AF46" s="736">
        <f t="shared" si="14"/>
        <v>0</v>
      </c>
      <c r="AH46" s="646" t="str">
        <f t="shared" si="15"/>
        <v/>
      </c>
      <c r="AI46" s="646" t="str">
        <f t="shared" si="16"/>
        <v>助産師常勤</v>
      </c>
      <c r="AJ46" s="646">
        <f t="shared" si="17"/>
        <v>1</v>
      </c>
      <c r="AK46" s="646" t="str">
        <f t="shared" si="18"/>
        <v>助産師</v>
      </c>
      <c r="AL46" s="646" t="str">
        <f t="shared" si="19"/>
        <v>常勤</v>
      </c>
    </row>
    <row r="47" spans="1:38" ht="13.5" customHeight="1">
      <c r="A47" s="659" t="str">
        <f>IF(COUNTA(病棟!A45)&gt;=1,病棟!A45,"")</f>
        <v/>
      </c>
      <c r="B47" s="740" t="str">
        <f>IF(COUNTA(病棟!B45)&gt;=1,病棟!B45,"")</f>
        <v/>
      </c>
      <c r="C47" s="745" t="str">
        <f>IF(COUNTA(病棟!C45)&gt;=1,病棟!C45,"")</f>
        <v/>
      </c>
      <c r="D47" s="750" t="str">
        <f>IF(COUNTA(病棟!D45)&gt;=1,病棟!D45,"")</f>
        <v/>
      </c>
      <c r="E47" s="750" t="str">
        <f>IF(COUNTA(病棟!E45)&gt;=1,病棟!E45,"")</f>
        <v/>
      </c>
      <c r="F47" s="750" t="str">
        <f>IF(COUNTA(病棟!F45)&gt;=1,病棟!F45,"")</f>
        <v/>
      </c>
      <c r="G47" s="755" t="str">
        <f>IF(COUNTA(病棟!G45)&gt;=1,病棟!G45,"")</f>
        <v/>
      </c>
      <c r="H47" s="745" t="str">
        <f>IF(COUNTA(病棟!H45)&gt;=1,病棟!H45,"")</f>
        <v/>
      </c>
      <c r="I47" s="761" t="str">
        <f>IF(COUNTA(病棟!I45)&gt;=1,病棟!I45,"")</f>
        <v/>
      </c>
      <c r="J47" s="662" t="str">
        <f>IF(COUNTA(病棟!J45)&gt;=1,病棟!J45,"")</f>
        <v/>
      </c>
      <c r="K47" s="659" t="str">
        <f>IF(COUNTA(病棟!L45)&gt;=1,病棟!L45,"")</f>
        <v/>
      </c>
      <c r="L47" s="694" t="str">
        <f>IF(K47&lt;基本!$D$9,"非常勤","常勤")</f>
        <v>常勤</v>
      </c>
      <c r="M47" s="689">
        <f>IF(L47="非常勤",K47/基本!$D$9,1)</f>
        <v>1</v>
      </c>
      <c r="N47" s="694" t="e">
        <f>IF(DAYS360(P47,メイン!$N$3)&lt;500,"新"," ")</f>
        <v>#VALUE!</v>
      </c>
      <c r="O47" s="659"/>
      <c r="P47" s="773" t="str">
        <f>IF(COUNTA(病棟!K45)&gt;=1,病棟!K45,"")</f>
        <v/>
      </c>
      <c r="R47" s="735">
        <f t="shared" si="0"/>
        <v>0</v>
      </c>
      <c r="S47" s="735">
        <f t="shared" si="1"/>
        <v>0</v>
      </c>
      <c r="T47" s="735">
        <f t="shared" si="2"/>
        <v>0</v>
      </c>
      <c r="U47" s="735">
        <f t="shared" si="3"/>
        <v>0</v>
      </c>
      <c r="V47" s="735">
        <f t="shared" si="4"/>
        <v>0</v>
      </c>
      <c r="W47" s="735">
        <f t="shared" si="5"/>
        <v>0</v>
      </c>
      <c r="X47" s="735">
        <f t="shared" si="6"/>
        <v>0</v>
      </c>
      <c r="Y47" s="735">
        <f t="shared" si="7"/>
        <v>0</v>
      </c>
      <c r="Z47" s="735">
        <f t="shared" si="8"/>
        <v>0</v>
      </c>
      <c r="AA47" s="735">
        <f t="shared" si="9"/>
        <v>0</v>
      </c>
      <c r="AB47" s="735">
        <f t="shared" si="10"/>
        <v>0</v>
      </c>
      <c r="AC47" s="735">
        <f t="shared" si="11"/>
        <v>0</v>
      </c>
      <c r="AD47" s="735">
        <f t="shared" si="12"/>
        <v>0</v>
      </c>
      <c r="AE47" s="735">
        <f t="shared" si="13"/>
        <v>0</v>
      </c>
      <c r="AF47" s="736">
        <f t="shared" si="14"/>
        <v>0</v>
      </c>
      <c r="AH47" s="646" t="str">
        <f t="shared" si="15"/>
        <v/>
      </c>
      <c r="AI47" s="646" t="str">
        <f t="shared" si="16"/>
        <v>助産師常勤</v>
      </c>
      <c r="AJ47" s="646">
        <f t="shared" si="17"/>
        <v>1</v>
      </c>
      <c r="AK47" s="646" t="str">
        <f t="shared" si="18"/>
        <v>助産師</v>
      </c>
      <c r="AL47" s="646" t="str">
        <f t="shared" si="19"/>
        <v>常勤</v>
      </c>
    </row>
    <row r="48" spans="1:38" ht="13.5" customHeight="1">
      <c r="A48" s="659" t="str">
        <f>IF(COUNTA(病棟!A46)&gt;=1,病棟!A46,"")</f>
        <v/>
      </c>
      <c r="B48" s="740" t="str">
        <f>IF(COUNTA(病棟!B46)&gt;=1,病棟!B46,"")</f>
        <v/>
      </c>
      <c r="C48" s="745" t="str">
        <f>IF(COUNTA(病棟!C46)&gt;=1,病棟!C46,"")</f>
        <v/>
      </c>
      <c r="D48" s="750" t="str">
        <f>IF(COUNTA(病棟!D46)&gt;=1,病棟!D46,"")</f>
        <v/>
      </c>
      <c r="E48" s="750" t="str">
        <f>IF(COUNTA(病棟!E46)&gt;=1,病棟!E46,"")</f>
        <v/>
      </c>
      <c r="F48" s="750" t="str">
        <f>IF(COUNTA(病棟!F46)&gt;=1,病棟!F46,"")</f>
        <v/>
      </c>
      <c r="G48" s="755" t="str">
        <f>IF(COUNTA(病棟!G46)&gt;=1,病棟!G46,"")</f>
        <v/>
      </c>
      <c r="H48" s="745" t="str">
        <f>IF(COUNTA(病棟!H46)&gt;=1,病棟!H46,"")</f>
        <v/>
      </c>
      <c r="I48" s="761" t="str">
        <f>IF(COUNTA(病棟!I46)&gt;=1,病棟!I46,"")</f>
        <v/>
      </c>
      <c r="J48" s="662" t="str">
        <f>IF(COUNTA(病棟!J46)&gt;=1,病棟!J46,"")</f>
        <v/>
      </c>
      <c r="K48" s="659" t="str">
        <f>IF(COUNTA(病棟!L46)&gt;=1,病棟!L46,"")</f>
        <v/>
      </c>
      <c r="L48" s="694" t="str">
        <f>IF(K48&lt;基本!$D$9,"非常勤","常勤")</f>
        <v>常勤</v>
      </c>
      <c r="M48" s="689">
        <f>IF(L48="非常勤",K48/基本!$D$9,1)</f>
        <v>1</v>
      </c>
      <c r="N48" s="694" t="e">
        <f>IF(DAYS360(P48,メイン!$N$3)&lt;500,"新"," ")</f>
        <v>#VALUE!</v>
      </c>
      <c r="O48" s="659"/>
      <c r="P48" s="773" t="str">
        <f>IF(COUNTA(病棟!K46)&gt;=1,病棟!K46,"")</f>
        <v/>
      </c>
      <c r="R48" s="735">
        <f t="shared" si="0"/>
        <v>0</v>
      </c>
      <c r="S48" s="735">
        <f t="shared" si="1"/>
        <v>0</v>
      </c>
      <c r="T48" s="735">
        <f t="shared" si="2"/>
        <v>0</v>
      </c>
      <c r="U48" s="735">
        <f t="shared" si="3"/>
        <v>0</v>
      </c>
      <c r="V48" s="735">
        <f t="shared" si="4"/>
        <v>0</v>
      </c>
      <c r="W48" s="735">
        <f t="shared" si="5"/>
        <v>0</v>
      </c>
      <c r="X48" s="735">
        <f t="shared" si="6"/>
        <v>0</v>
      </c>
      <c r="Y48" s="735">
        <f t="shared" si="7"/>
        <v>0</v>
      </c>
      <c r="Z48" s="735">
        <f t="shared" si="8"/>
        <v>0</v>
      </c>
      <c r="AA48" s="735">
        <f t="shared" si="9"/>
        <v>0</v>
      </c>
      <c r="AB48" s="735">
        <f t="shared" si="10"/>
        <v>0</v>
      </c>
      <c r="AC48" s="735">
        <f t="shared" si="11"/>
        <v>0</v>
      </c>
      <c r="AD48" s="735">
        <f t="shared" si="12"/>
        <v>0</v>
      </c>
      <c r="AE48" s="735">
        <f t="shared" si="13"/>
        <v>0</v>
      </c>
      <c r="AF48" s="736">
        <f t="shared" si="14"/>
        <v>0</v>
      </c>
      <c r="AH48" s="646" t="str">
        <f t="shared" si="15"/>
        <v/>
      </c>
      <c r="AI48" s="646" t="str">
        <f t="shared" si="16"/>
        <v>助産師常勤</v>
      </c>
      <c r="AJ48" s="646">
        <f t="shared" si="17"/>
        <v>1</v>
      </c>
      <c r="AK48" s="646" t="str">
        <f t="shared" si="18"/>
        <v>助産師</v>
      </c>
      <c r="AL48" s="646" t="str">
        <f t="shared" si="19"/>
        <v>常勤</v>
      </c>
    </row>
    <row r="49" spans="1:38" ht="13.5" customHeight="1">
      <c r="A49" s="659" t="str">
        <f>IF(COUNTA(病棟!A47)&gt;=1,病棟!A47,"")</f>
        <v/>
      </c>
      <c r="B49" s="740" t="str">
        <f>IF(COUNTA(病棟!B47)&gt;=1,病棟!B47,"")</f>
        <v/>
      </c>
      <c r="C49" s="745" t="str">
        <f>IF(COUNTA(病棟!C47)&gt;=1,病棟!C47,"")</f>
        <v/>
      </c>
      <c r="D49" s="750" t="str">
        <f>IF(COUNTA(病棟!D47)&gt;=1,病棟!D47,"")</f>
        <v/>
      </c>
      <c r="E49" s="750" t="str">
        <f>IF(COUNTA(病棟!E47)&gt;=1,病棟!E47,"")</f>
        <v/>
      </c>
      <c r="F49" s="750" t="str">
        <f>IF(COUNTA(病棟!F47)&gt;=1,病棟!F47,"")</f>
        <v/>
      </c>
      <c r="G49" s="755" t="str">
        <f>IF(COUNTA(病棟!G47)&gt;=1,病棟!G47,"")</f>
        <v/>
      </c>
      <c r="H49" s="745" t="str">
        <f>IF(COUNTA(病棟!H47)&gt;=1,病棟!H47,"")</f>
        <v/>
      </c>
      <c r="I49" s="761" t="str">
        <f>IF(COUNTA(病棟!I47)&gt;=1,病棟!I47,"")</f>
        <v/>
      </c>
      <c r="J49" s="662" t="str">
        <f>IF(COUNTA(病棟!J47)&gt;=1,病棟!J47,"")</f>
        <v/>
      </c>
      <c r="K49" s="659" t="str">
        <f>IF(COUNTA(病棟!L47)&gt;=1,病棟!L47,"")</f>
        <v/>
      </c>
      <c r="L49" s="694" t="str">
        <f>IF(K49&lt;基本!$D$9,"非常勤","常勤")</f>
        <v>常勤</v>
      </c>
      <c r="M49" s="689">
        <f>IF(L49="非常勤",K49/基本!$D$9,1)</f>
        <v>1</v>
      </c>
      <c r="N49" s="694" t="e">
        <f>IF(DAYS360(P49,メイン!$N$3)&lt;500,"新"," ")</f>
        <v>#VALUE!</v>
      </c>
      <c r="O49" s="659"/>
      <c r="P49" s="773" t="str">
        <f>IF(COUNTA(病棟!K47)&gt;=1,病棟!K47,"")</f>
        <v/>
      </c>
      <c r="R49" s="735">
        <f t="shared" si="0"/>
        <v>0</v>
      </c>
      <c r="S49" s="735">
        <f t="shared" si="1"/>
        <v>0</v>
      </c>
      <c r="T49" s="735">
        <f t="shared" si="2"/>
        <v>0</v>
      </c>
      <c r="U49" s="735">
        <f t="shared" si="3"/>
        <v>0</v>
      </c>
      <c r="V49" s="735">
        <f t="shared" si="4"/>
        <v>0</v>
      </c>
      <c r="W49" s="735">
        <f t="shared" si="5"/>
        <v>0</v>
      </c>
      <c r="X49" s="735">
        <f t="shared" si="6"/>
        <v>0</v>
      </c>
      <c r="Y49" s="735">
        <f t="shared" si="7"/>
        <v>0</v>
      </c>
      <c r="Z49" s="735">
        <f t="shared" si="8"/>
        <v>0</v>
      </c>
      <c r="AA49" s="735">
        <f t="shared" si="9"/>
        <v>0</v>
      </c>
      <c r="AB49" s="735">
        <f t="shared" si="10"/>
        <v>0</v>
      </c>
      <c r="AC49" s="735">
        <f t="shared" si="11"/>
        <v>0</v>
      </c>
      <c r="AD49" s="735">
        <f t="shared" si="12"/>
        <v>0</v>
      </c>
      <c r="AE49" s="735">
        <f t="shared" si="13"/>
        <v>0</v>
      </c>
      <c r="AF49" s="736">
        <f t="shared" si="14"/>
        <v>0</v>
      </c>
      <c r="AH49" s="646" t="str">
        <f t="shared" si="15"/>
        <v/>
      </c>
      <c r="AI49" s="646" t="str">
        <f t="shared" si="16"/>
        <v>助産師常勤</v>
      </c>
      <c r="AJ49" s="646">
        <f t="shared" si="17"/>
        <v>1</v>
      </c>
      <c r="AK49" s="646" t="str">
        <f t="shared" si="18"/>
        <v>助産師</v>
      </c>
      <c r="AL49" s="646" t="str">
        <f t="shared" si="19"/>
        <v>常勤</v>
      </c>
    </row>
    <row r="50" spans="1:38" ht="13.5" customHeight="1">
      <c r="A50" s="659" t="str">
        <f>IF(COUNTA(病棟!A48)&gt;=1,病棟!A48,"")</f>
        <v/>
      </c>
      <c r="B50" s="740" t="str">
        <f>IF(COUNTA(病棟!B48)&gt;=1,病棟!B48,"")</f>
        <v/>
      </c>
      <c r="C50" s="745" t="str">
        <f>IF(COUNTA(病棟!C48)&gt;=1,病棟!C48,"")</f>
        <v/>
      </c>
      <c r="D50" s="750" t="str">
        <f>IF(COUNTA(病棟!D48)&gt;=1,病棟!D48,"")</f>
        <v/>
      </c>
      <c r="E50" s="750" t="str">
        <f>IF(COUNTA(病棟!E48)&gt;=1,病棟!E48,"")</f>
        <v/>
      </c>
      <c r="F50" s="750" t="str">
        <f>IF(COUNTA(病棟!F48)&gt;=1,病棟!F48,"")</f>
        <v/>
      </c>
      <c r="G50" s="755" t="str">
        <f>IF(COUNTA(病棟!G48)&gt;=1,病棟!G48,"")</f>
        <v/>
      </c>
      <c r="H50" s="745" t="str">
        <f>IF(COUNTA(病棟!H48)&gt;=1,病棟!H48,"")</f>
        <v/>
      </c>
      <c r="I50" s="761" t="str">
        <f>IF(COUNTA(病棟!I48)&gt;=1,病棟!I48,"")</f>
        <v/>
      </c>
      <c r="J50" s="662" t="str">
        <f>IF(COUNTA(病棟!J48)&gt;=1,病棟!J48,"")</f>
        <v/>
      </c>
      <c r="K50" s="659" t="str">
        <f>IF(COUNTA(病棟!L48)&gt;=1,病棟!L48,"")</f>
        <v/>
      </c>
      <c r="L50" s="694" t="str">
        <f>IF(K50&lt;基本!$D$9,"非常勤","常勤")</f>
        <v>常勤</v>
      </c>
      <c r="M50" s="689">
        <f>IF(L50="非常勤",K50/基本!$D$9,1)</f>
        <v>1</v>
      </c>
      <c r="N50" s="694" t="e">
        <f>IF(DAYS360(P50,メイン!$N$3)&lt;500,"新"," ")</f>
        <v>#VALUE!</v>
      </c>
      <c r="O50" s="659"/>
      <c r="P50" s="773" t="str">
        <f>IF(COUNTA(病棟!K48)&gt;=1,病棟!K48,"")</f>
        <v/>
      </c>
      <c r="R50" s="735">
        <f t="shared" si="0"/>
        <v>0</v>
      </c>
      <c r="S50" s="735">
        <f t="shared" si="1"/>
        <v>0</v>
      </c>
      <c r="T50" s="735">
        <f t="shared" si="2"/>
        <v>0</v>
      </c>
      <c r="U50" s="735">
        <f t="shared" si="3"/>
        <v>0</v>
      </c>
      <c r="V50" s="735">
        <f t="shared" si="4"/>
        <v>0</v>
      </c>
      <c r="W50" s="735">
        <f t="shared" si="5"/>
        <v>0</v>
      </c>
      <c r="X50" s="735">
        <f t="shared" si="6"/>
        <v>0</v>
      </c>
      <c r="Y50" s="735">
        <f t="shared" si="7"/>
        <v>0</v>
      </c>
      <c r="Z50" s="735">
        <f t="shared" si="8"/>
        <v>0</v>
      </c>
      <c r="AA50" s="735">
        <f t="shared" si="9"/>
        <v>0</v>
      </c>
      <c r="AB50" s="735">
        <f t="shared" si="10"/>
        <v>0</v>
      </c>
      <c r="AC50" s="735">
        <f t="shared" si="11"/>
        <v>0</v>
      </c>
      <c r="AD50" s="735">
        <f t="shared" si="12"/>
        <v>0</v>
      </c>
      <c r="AE50" s="735">
        <f t="shared" si="13"/>
        <v>0</v>
      </c>
      <c r="AF50" s="736">
        <f t="shared" si="14"/>
        <v>0</v>
      </c>
      <c r="AH50" s="646" t="str">
        <f t="shared" si="15"/>
        <v/>
      </c>
      <c r="AI50" s="646" t="str">
        <f t="shared" si="16"/>
        <v>助産師常勤</v>
      </c>
      <c r="AJ50" s="646">
        <f t="shared" si="17"/>
        <v>1</v>
      </c>
      <c r="AK50" s="646" t="str">
        <f t="shared" si="18"/>
        <v>助産師</v>
      </c>
      <c r="AL50" s="646" t="str">
        <f t="shared" si="19"/>
        <v>常勤</v>
      </c>
    </row>
    <row r="51" spans="1:38" ht="13.5" customHeight="1">
      <c r="A51" s="659" t="str">
        <f>IF(COUNTA(病棟!A49)&gt;=1,病棟!A49,"")</f>
        <v/>
      </c>
      <c r="B51" s="740" t="str">
        <f>IF(COUNTA(病棟!B49)&gt;=1,病棟!B49,"")</f>
        <v/>
      </c>
      <c r="C51" s="745" t="str">
        <f>IF(COUNTA(病棟!C49)&gt;=1,病棟!C49,"")</f>
        <v/>
      </c>
      <c r="D51" s="750" t="str">
        <f>IF(COUNTA(病棟!D49)&gt;=1,病棟!D49,"")</f>
        <v/>
      </c>
      <c r="E51" s="750" t="str">
        <f>IF(COUNTA(病棟!E49)&gt;=1,病棟!E49,"")</f>
        <v/>
      </c>
      <c r="F51" s="750" t="str">
        <f>IF(COUNTA(病棟!F49)&gt;=1,病棟!F49,"")</f>
        <v/>
      </c>
      <c r="G51" s="755" t="str">
        <f>IF(COUNTA(病棟!G49)&gt;=1,病棟!G49,"")</f>
        <v/>
      </c>
      <c r="H51" s="745" t="str">
        <f>IF(COUNTA(病棟!H49)&gt;=1,病棟!H49,"")</f>
        <v/>
      </c>
      <c r="I51" s="761" t="str">
        <f>IF(COUNTA(病棟!I49)&gt;=1,病棟!I49,"")</f>
        <v/>
      </c>
      <c r="J51" s="662" t="str">
        <f>IF(COUNTA(病棟!J49)&gt;=1,病棟!J49,"")</f>
        <v/>
      </c>
      <c r="K51" s="659" t="str">
        <f>IF(COUNTA(病棟!L49)&gt;=1,病棟!L49,"")</f>
        <v/>
      </c>
      <c r="L51" s="694" t="str">
        <f>IF(K51&lt;基本!$D$9,"非常勤","常勤")</f>
        <v>常勤</v>
      </c>
      <c r="M51" s="689">
        <f>IF(L51="非常勤",K51/基本!$D$9,1)</f>
        <v>1</v>
      </c>
      <c r="N51" s="694" t="e">
        <f>IF(DAYS360(P51,メイン!$N$3)&lt;500,"新"," ")</f>
        <v>#VALUE!</v>
      </c>
      <c r="O51" s="659"/>
      <c r="P51" s="773" t="str">
        <f>IF(COUNTA(病棟!K49)&gt;=1,病棟!K49,"")</f>
        <v/>
      </c>
      <c r="R51" s="735">
        <f t="shared" si="0"/>
        <v>0</v>
      </c>
      <c r="S51" s="735">
        <f t="shared" si="1"/>
        <v>0</v>
      </c>
      <c r="T51" s="735">
        <f t="shared" si="2"/>
        <v>0</v>
      </c>
      <c r="U51" s="735">
        <f t="shared" si="3"/>
        <v>0</v>
      </c>
      <c r="V51" s="735">
        <f t="shared" si="4"/>
        <v>0</v>
      </c>
      <c r="W51" s="735">
        <f t="shared" si="5"/>
        <v>0</v>
      </c>
      <c r="X51" s="735">
        <f t="shared" si="6"/>
        <v>0</v>
      </c>
      <c r="Y51" s="735">
        <f t="shared" si="7"/>
        <v>0</v>
      </c>
      <c r="Z51" s="735">
        <f t="shared" si="8"/>
        <v>0</v>
      </c>
      <c r="AA51" s="735">
        <f t="shared" si="9"/>
        <v>0</v>
      </c>
      <c r="AB51" s="735">
        <f t="shared" si="10"/>
        <v>0</v>
      </c>
      <c r="AC51" s="735">
        <f t="shared" si="11"/>
        <v>0</v>
      </c>
      <c r="AD51" s="735">
        <f t="shared" si="12"/>
        <v>0</v>
      </c>
      <c r="AE51" s="735">
        <f t="shared" si="13"/>
        <v>0</v>
      </c>
      <c r="AF51" s="736">
        <f t="shared" si="14"/>
        <v>0</v>
      </c>
      <c r="AH51" s="646" t="str">
        <f t="shared" si="15"/>
        <v/>
      </c>
      <c r="AI51" s="646" t="str">
        <f t="shared" si="16"/>
        <v>助産師常勤</v>
      </c>
      <c r="AJ51" s="646">
        <f t="shared" si="17"/>
        <v>1</v>
      </c>
      <c r="AK51" s="646" t="str">
        <f t="shared" si="18"/>
        <v>助産師</v>
      </c>
      <c r="AL51" s="646" t="str">
        <f t="shared" si="19"/>
        <v>常勤</v>
      </c>
    </row>
    <row r="52" spans="1:38" ht="13.5" customHeight="1">
      <c r="A52" s="659" t="str">
        <f>IF(COUNTA(病棟!A50)&gt;=1,病棟!A50,"")</f>
        <v/>
      </c>
      <c r="B52" s="740" t="str">
        <f>IF(COUNTA(病棟!B50)&gt;=1,病棟!B50,"")</f>
        <v/>
      </c>
      <c r="C52" s="745" t="str">
        <f>IF(COUNTA(病棟!C50)&gt;=1,病棟!C50,"")</f>
        <v/>
      </c>
      <c r="D52" s="750" t="str">
        <f>IF(COUNTA(病棟!D50)&gt;=1,病棟!D50,"")</f>
        <v/>
      </c>
      <c r="E52" s="750" t="str">
        <f>IF(COUNTA(病棟!E50)&gt;=1,病棟!E50,"")</f>
        <v/>
      </c>
      <c r="F52" s="750" t="str">
        <f>IF(COUNTA(病棟!F50)&gt;=1,病棟!F50,"")</f>
        <v/>
      </c>
      <c r="G52" s="755" t="str">
        <f>IF(COUNTA(病棟!G50)&gt;=1,病棟!G50,"")</f>
        <v/>
      </c>
      <c r="H52" s="745" t="str">
        <f>IF(COUNTA(病棟!H50)&gt;=1,病棟!H50,"")</f>
        <v/>
      </c>
      <c r="I52" s="761" t="str">
        <f>IF(COUNTA(病棟!I50)&gt;=1,病棟!I50,"")</f>
        <v/>
      </c>
      <c r="J52" s="662" t="str">
        <f>IF(COUNTA(病棟!J50)&gt;=1,病棟!J50,"")</f>
        <v/>
      </c>
      <c r="K52" s="659" t="str">
        <f>IF(COUNTA(病棟!L50)&gt;=1,病棟!L50,"")</f>
        <v/>
      </c>
      <c r="L52" s="694" t="str">
        <f>IF(K52&lt;基本!$D$9,"非常勤","常勤")</f>
        <v>常勤</v>
      </c>
      <c r="M52" s="689">
        <f>IF(L52="非常勤",K52/基本!$D$9,1)</f>
        <v>1</v>
      </c>
      <c r="N52" s="694" t="e">
        <f>IF(DAYS360(P52,メイン!$N$3)&lt;500,"新"," ")</f>
        <v>#VALUE!</v>
      </c>
      <c r="O52" s="659"/>
      <c r="P52" s="773" t="str">
        <f>IF(COUNTA(病棟!K50)&gt;=1,病棟!K50,"")</f>
        <v/>
      </c>
      <c r="R52" s="735">
        <f t="shared" si="0"/>
        <v>0</v>
      </c>
      <c r="S52" s="735">
        <f t="shared" si="1"/>
        <v>0</v>
      </c>
      <c r="T52" s="735">
        <f t="shared" si="2"/>
        <v>0</v>
      </c>
      <c r="U52" s="735">
        <f t="shared" si="3"/>
        <v>0</v>
      </c>
      <c r="V52" s="735">
        <f t="shared" si="4"/>
        <v>0</v>
      </c>
      <c r="W52" s="735">
        <f t="shared" si="5"/>
        <v>0</v>
      </c>
      <c r="X52" s="735">
        <f t="shared" si="6"/>
        <v>0</v>
      </c>
      <c r="Y52" s="735">
        <f t="shared" si="7"/>
        <v>0</v>
      </c>
      <c r="Z52" s="735">
        <f t="shared" si="8"/>
        <v>0</v>
      </c>
      <c r="AA52" s="735">
        <f t="shared" si="9"/>
        <v>0</v>
      </c>
      <c r="AB52" s="735">
        <f t="shared" si="10"/>
        <v>0</v>
      </c>
      <c r="AC52" s="735">
        <f t="shared" si="11"/>
        <v>0</v>
      </c>
      <c r="AD52" s="735">
        <f t="shared" si="12"/>
        <v>0</v>
      </c>
      <c r="AE52" s="735">
        <f t="shared" si="13"/>
        <v>0</v>
      </c>
      <c r="AF52" s="736">
        <f t="shared" si="14"/>
        <v>0</v>
      </c>
      <c r="AH52" s="646" t="str">
        <f t="shared" si="15"/>
        <v/>
      </c>
      <c r="AI52" s="646" t="str">
        <f t="shared" si="16"/>
        <v>助産師常勤</v>
      </c>
      <c r="AJ52" s="646">
        <f t="shared" si="17"/>
        <v>1</v>
      </c>
      <c r="AK52" s="646" t="str">
        <f t="shared" si="18"/>
        <v>助産師</v>
      </c>
      <c r="AL52" s="646" t="str">
        <f t="shared" si="19"/>
        <v>常勤</v>
      </c>
    </row>
    <row r="53" spans="1:38" ht="13.5" customHeight="1">
      <c r="A53" s="659" t="str">
        <f>IF(COUNTA(病棟!A51)&gt;=1,病棟!A51,"")</f>
        <v/>
      </c>
      <c r="B53" s="740" t="str">
        <f>IF(COUNTA(病棟!B51)&gt;=1,病棟!B51,"")</f>
        <v/>
      </c>
      <c r="C53" s="745" t="str">
        <f>IF(COUNTA(病棟!C51)&gt;=1,病棟!C51,"")</f>
        <v/>
      </c>
      <c r="D53" s="750" t="str">
        <f>IF(COUNTA(病棟!D51)&gt;=1,病棟!D51,"")</f>
        <v/>
      </c>
      <c r="E53" s="750" t="str">
        <f>IF(COUNTA(病棟!E51)&gt;=1,病棟!E51,"")</f>
        <v/>
      </c>
      <c r="F53" s="750" t="str">
        <f>IF(COUNTA(病棟!F51)&gt;=1,病棟!F51,"")</f>
        <v/>
      </c>
      <c r="G53" s="755" t="str">
        <f>IF(COUNTA(病棟!G51)&gt;=1,病棟!G51,"")</f>
        <v/>
      </c>
      <c r="H53" s="745" t="str">
        <f>IF(COUNTA(病棟!H51)&gt;=1,病棟!H51,"")</f>
        <v/>
      </c>
      <c r="I53" s="761" t="str">
        <f>IF(COUNTA(病棟!I51)&gt;=1,病棟!I51,"")</f>
        <v/>
      </c>
      <c r="J53" s="662" t="str">
        <f>IF(COUNTA(病棟!J51)&gt;=1,病棟!J51,"")</f>
        <v/>
      </c>
      <c r="K53" s="659" t="str">
        <f>IF(COUNTA(病棟!L51)&gt;=1,病棟!L51,"")</f>
        <v/>
      </c>
      <c r="L53" s="694" t="str">
        <f>IF(K53&lt;基本!$D$9,"非常勤","常勤")</f>
        <v>常勤</v>
      </c>
      <c r="M53" s="689">
        <f>IF(L53="非常勤",K53/基本!$D$9,1)</f>
        <v>1</v>
      </c>
      <c r="N53" s="694" t="e">
        <f>IF(DAYS360(P53,メイン!$N$3)&lt;500,"新"," ")</f>
        <v>#VALUE!</v>
      </c>
      <c r="O53" s="659"/>
      <c r="P53" s="773" t="str">
        <f>IF(COUNTA(病棟!K51)&gt;=1,病棟!K51,"")</f>
        <v/>
      </c>
      <c r="R53" s="735">
        <f t="shared" si="0"/>
        <v>0</v>
      </c>
      <c r="S53" s="735">
        <f t="shared" si="1"/>
        <v>0</v>
      </c>
      <c r="T53" s="735">
        <f t="shared" si="2"/>
        <v>0</v>
      </c>
      <c r="U53" s="735">
        <f t="shared" si="3"/>
        <v>0</v>
      </c>
      <c r="V53" s="735">
        <f t="shared" si="4"/>
        <v>0</v>
      </c>
      <c r="W53" s="735">
        <f t="shared" si="5"/>
        <v>0</v>
      </c>
      <c r="X53" s="735">
        <f t="shared" si="6"/>
        <v>0</v>
      </c>
      <c r="Y53" s="735">
        <f t="shared" si="7"/>
        <v>0</v>
      </c>
      <c r="Z53" s="735">
        <f t="shared" si="8"/>
        <v>0</v>
      </c>
      <c r="AA53" s="735">
        <f t="shared" si="9"/>
        <v>0</v>
      </c>
      <c r="AB53" s="735">
        <f t="shared" si="10"/>
        <v>0</v>
      </c>
      <c r="AC53" s="735">
        <f t="shared" si="11"/>
        <v>0</v>
      </c>
      <c r="AD53" s="735">
        <f t="shared" si="12"/>
        <v>0</v>
      </c>
      <c r="AE53" s="735">
        <f t="shared" si="13"/>
        <v>0</v>
      </c>
      <c r="AF53" s="736">
        <f t="shared" si="14"/>
        <v>0</v>
      </c>
      <c r="AH53" s="646" t="str">
        <f t="shared" si="15"/>
        <v/>
      </c>
      <c r="AI53" s="646" t="str">
        <f t="shared" si="16"/>
        <v>助産師常勤</v>
      </c>
      <c r="AJ53" s="646">
        <f t="shared" si="17"/>
        <v>1</v>
      </c>
      <c r="AK53" s="646" t="str">
        <f t="shared" si="18"/>
        <v>助産師</v>
      </c>
      <c r="AL53" s="646" t="str">
        <f t="shared" si="19"/>
        <v>常勤</v>
      </c>
    </row>
    <row r="54" spans="1:38" ht="13.5" customHeight="1">
      <c r="A54" s="659" t="str">
        <f>IF(COUNTA(病棟!A52)&gt;=1,病棟!A52,"")</f>
        <v/>
      </c>
      <c r="B54" s="740" t="str">
        <f>IF(COUNTA(病棟!B52)&gt;=1,病棟!B52,"")</f>
        <v/>
      </c>
      <c r="C54" s="745" t="str">
        <f>IF(COUNTA(病棟!C52)&gt;=1,病棟!C52,"")</f>
        <v/>
      </c>
      <c r="D54" s="750" t="str">
        <f>IF(COUNTA(病棟!D52)&gt;=1,病棟!D52,"")</f>
        <v/>
      </c>
      <c r="E54" s="750" t="str">
        <f>IF(COUNTA(病棟!E52)&gt;=1,病棟!E52,"")</f>
        <v/>
      </c>
      <c r="F54" s="750" t="str">
        <f>IF(COUNTA(病棟!F52)&gt;=1,病棟!F52,"")</f>
        <v/>
      </c>
      <c r="G54" s="755" t="str">
        <f>IF(COUNTA(病棟!G52)&gt;=1,病棟!G52,"")</f>
        <v/>
      </c>
      <c r="H54" s="745" t="str">
        <f>IF(COUNTA(病棟!H52)&gt;=1,病棟!H52,"")</f>
        <v/>
      </c>
      <c r="I54" s="761" t="str">
        <f>IF(COUNTA(病棟!I52)&gt;=1,病棟!I52,"")</f>
        <v/>
      </c>
      <c r="J54" s="662" t="str">
        <f>IF(COUNTA(病棟!J52)&gt;=1,病棟!J52,"")</f>
        <v/>
      </c>
      <c r="K54" s="659" t="str">
        <f>IF(COUNTA(病棟!L52)&gt;=1,病棟!L52,"")</f>
        <v/>
      </c>
      <c r="L54" s="694" t="str">
        <f>IF(K54&lt;基本!$D$9,"非常勤","常勤")</f>
        <v>常勤</v>
      </c>
      <c r="M54" s="689">
        <f>IF(L54="非常勤",K54/基本!$D$9,1)</f>
        <v>1</v>
      </c>
      <c r="N54" s="694" t="e">
        <f>IF(DAYS360(P54,メイン!$N$3)&lt;500,"新"," ")</f>
        <v>#VALUE!</v>
      </c>
      <c r="O54" s="659"/>
      <c r="P54" s="773" t="str">
        <f>IF(COUNTA(病棟!K52)&gt;=1,病棟!K52,"")</f>
        <v/>
      </c>
      <c r="R54" s="735">
        <f t="shared" si="0"/>
        <v>0</v>
      </c>
      <c r="S54" s="735">
        <f t="shared" si="1"/>
        <v>0</v>
      </c>
      <c r="T54" s="735">
        <f t="shared" si="2"/>
        <v>0</v>
      </c>
      <c r="U54" s="735">
        <f t="shared" si="3"/>
        <v>0</v>
      </c>
      <c r="V54" s="735">
        <f t="shared" si="4"/>
        <v>0</v>
      </c>
      <c r="W54" s="735">
        <f t="shared" si="5"/>
        <v>0</v>
      </c>
      <c r="X54" s="735">
        <f t="shared" si="6"/>
        <v>0</v>
      </c>
      <c r="Y54" s="735">
        <f t="shared" si="7"/>
        <v>0</v>
      </c>
      <c r="Z54" s="735">
        <f t="shared" si="8"/>
        <v>0</v>
      </c>
      <c r="AA54" s="735">
        <f t="shared" si="9"/>
        <v>0</v>
      </c>
      <c r="AB54" s="735">
        <f t="shared" si="10"/>
        <v>0</v>
      </c>
      <c r="AC54" s="735">
        <f t="shared" si="11"/>
        <v>0</v>
      </c>
      <c r="AD54" s="735">
        <f t="shared" si="12"/>
        <v>0</v>
      </c>
      <c r="AE54" s="735">
        <f t="shared" si="13"/>
        <v>0</v>
      </c>
      <c r="AF54" s="736">
        <f t="shared" si="14"/>
        <v>0</v>
      </c>
      <c r="AH54" s="646" t="str">
        <f t="shared" si="15"/>
        <v/>
      </c>
      <c r="AI54" s="646" t="str">
        <f t="shared" si="16"/>
        <v>助産師常勤</v>
      </c>
      <c r="AJ54" s="646">
        <f t="shared" si="17"/>
        <v>1</v>
      </c>
      <c r="AK54" s="646" t="str">
        <f t="shared" si="18"/>
        <v>助産師</v>
      </c>
      <c r="AL54" s="646" t="str">
        <f t="shared" si="19"/>
        <v>常勤</v>
      </c>
    </row>
    <row r="55" spans="1:38" ht="13.5" customHeight="1">
      <c r="A55" s="659" t="str">
        <f>IF(COUNTA(病棟!A53)&gt;=1,病棟!A53,"")</f>
        <v/>
      </c>
      <c r="B55" s="740" t="str">
        <f>IF(COUNTA(病棟!B53)&gt;=1,病棟!B53,"")</f>
        <v/>
      </c>
      <c r="C55" s="745" t="str">
        <f>IF(COUNTA(病棟!C53)&gt;=1,病棟!C53,"")</f>
        <v/>
      </c>
      <c r="D55" s="750" t="str">
        <f>IF(COUNTA(病棟!D53)&gt;=1,病棟!D53,"")</f>
        <v/>
      </c>
      <c r="E55" s="750" t="str">
        <f>IF(COUNTA(病棟!E53)&gt;=1,病棟!E53,"")</f>
        <v/>
      </c>
      <c r="F55" s="750" t="str">
        <f>IF(COUNTA(病棟!F53)&gt;=1,病棟!F53,"")</f>
        <v/>
      </c>
      <c r="G55" s="755" t="str">
        <f>IF(COUNTA(病棟!G53)&gt;=1,病棟!G53,"")</f>
        <v/>
      </c>
      <c r="H55" s="745" t="str">
        <f>IF(COUNTA(病棟!H53)&gt;=1,病棟!H53,"")</f>
        <v/>
      </c>
      <c r="I55" s="761" t="str">
        <f>IF(COUNTA(病棟!I53)&gt;=1,病棟!I53,"")</f>
        <v/>
      </c>
      <c r="J55" s="662" t="str">
        <f>IF(COUNTA(病棟!J53)&gt;=1,病棟!J53,"")</f>
        <v/>
      </c>
      <c r="K55" s="659" t="str">
        <f>IF(COUNTA(病棟!L53)&gt;=1,病棟!L53,"")</f>
        <v/>
      </c>
      <c r="L55" s="694" t="str">
        <f>IF(K55&lt;基本!$D$9,"非常勤","常勤")</f>
        <v>常勤</v>
      </c>
      <c r="M55" s="689">
        <f>IF(L55="非常勤",K55/基本!$D$9,1)</f>
        <v>1</v>
      </c>
      <c r="N55" s="694" t="e">
        <f>IF(DAYS360(P55,メイン!$N$3)&lt;500,"新"," ")</f>
        <v>#VALUE!</v>
      </c>
      <c r="O55" s="659"/>
      <c r="P55" s="773" t="str">
        <f>IF(COUNTA(病棟!K53)&gt;=1,病棟!K53,"")</f>
        <v/>
      </c>
      <c r="R55" s="735">
        <f t="shared" si="0"/>
        <v>0</v>
      </c>
      <c r="S55" s="735">
        <f t="shared" si="1"/>
        <v>0</v>
      </c>
      <c r="T55" s="735">
        <f t="shared" si="2"/>
        <v>0</v>
      </c>
      <c r="U55" s="735">
        <f t="shared" si="3"/>
        <v>0</v>
      </c>
      <c r="V55" s="735">
        <f t="shared" si="4"/>
        <v>0</v>
      </c>
      <c r="W55" s="735">
        <f t="shared" si="5"/>
        <v>0</v>
      </c>
      <c r="X55" s="735">
        <f t="shared" si="6"/>
        <v>0</v>
      </c>
      <c r="Y55" s="735">
        <f t="shared" si="7"/>
        <v>0</v>
      </c>
      <c r="Z55" s="735">
        <f t="shared" si="8"/>
        <v>0</v>
      </c>
      <c r="AA55" s="735">
        <f t="shared" si="9"/>
        <v>0</v>
      </c>
      <c r="AB55" s="735">
        <f t="shared" si="10"/>
        <v>0</v>
      </c>
      <c r="AC55" s="735">
        <f t="shared" si="11"/>
        <v>0</v>
      </c>
      <c r="AD55" s="735">
        <f t="shared" si="12"/>
        <v>0</v>
      </c>
      <c r="AE55" s="735">
        <f t="shared" si="13"/>
        <v>0</v>
      </c>
      <c r="AF55" s="736">
        <f t="shared" si="14"/>
        <v>0</v>
      </c>
      <c r="AH55" s="646" t="str">
        <f t="shared" si="15"/>
        <v/>
      </c>
      <c r="AI55" s="646" t="str">
        <f t="shared" si="16"/>
        <v>助産師常勤</v>
      </c>
      <c r="AJ55" s="646">
        <f t="shared" si="17"/>
        <v>1</v>
      </c>
      <c r="AK55" s="646" t="str">
        <f t="shared" si="18"/>
        <v>助産師</v>
      </c>
      <c r="AL55" s="646" t="str">
        <f t="shared" si="19"/>
        <v>常勤</v>
      </c>
    </row>
    <row r="56" spans="1:38" ht="13.5" customHeight="1">
      <c r="A56" s="659" t="str">
        <f>IF(COUNTA(病棟!A54)&gt;=1,病棟!A54,"")</f>
        <v/>
      </c>
      <c r="B56" s="740" t="str">
        <f>IF(COUNTA(病棟!B54)&gt;=1,病棟!B54,"")</f>
        <v/>
      </c>
      <c r="C56" s="745" t="str">
        <f>IF(COUNTA(病棟!C54)&gt;=1,病棟!C54,"")</f>
        <v/>
      </c>
      <c r="D56" s="750" t="str">
        <f>IF(COUNTA(病棟!D54)&gt;=1,病棟!D54,"")</f>
        <v/>
      </c>
      <c r="E56" s="750" t="str">
        <f>IF(COUNTA(病棟!E54)&gt;=1,病棟!E54,"")</f>
        <v/>
      </c>
      <c r="F56" s="750" t="str">
        <f>IF(COUNTA(病棟!F54)&gt;=1,病棟!F54,"")</f>
        <v/>
      </c>
      <c r="G56" s="755" t="str">
        <f>IF(COUNTA(病棟!G54)&gt;=1,病棟!G54,"")</f>
        <v/>
      </c>
      <c r="H56" s="745" t="str">
        <f>IF(COUNTA(病棟!H54)&gt;=1,病棟!H54,"")</f>
        <v/>
      </c>
      <c r="I56" s="761" t="str">
        <f>IF(COUNTA(病棟!I54)&gt;=1,病棟!I54,"")</f>
        <v/>
      </c>
      <c r="J56" s="662" t="str">
        <f>IF(COUNTA(病棟!J54)&gt;=1,病棟!J54,"")</f>
        <v/>
      </c>
      <c r="K56" s="659" t="str">
        <f>IF(COUNTA(病棟!L54)&gt;=1,病棟!L54,"")</f>
        <v/>
      </c>
      <c r="L56" s="694" t="str">
        <f>IF(K56&lt;基本!$D$9,"非常勤","常勤")</f>
        <v>常勤</v>
      </c>
      <c r="M56" s="689">
        <f>IF(L56="非常勤",K56/基本!$D$9,1)</f>
        <v>1</v>
      </c>
      <c r="N56" s="694" t="e">
        <f>IF(DAYS360(P56,メイン!$N$3)&lt;500,"新"," ")</f>
        <v>#VALUE!</v>
      </c>
      <c r="O56" s="659"/>
      <c r="P56" s="773" t="str">
        <f>IF(COUNTA(病棟!K54)&gt;=1,病棟!K54,"")</f>
        <v/>
      </c>
      <c r="R56" s="735">
        <f t="shared" si="0"/>
        <v>0</v>
      </c>
      <c r="S56" s="735">
        <f t="shared" si="1"/>
        <v>0</v>
      </c>
      <c r="T56" s="735">
        <f t="shared" si="2"/>
        <v>0</v>
      </c>
      <c r="U56" s="735">
        <f t="shared" si="3"/>
        <v>0</v>
      </c>
      <c r="V56" s="735">
        <f t="shared" si="4"/>
        <v>0</v>
      </c>
      <c r="W56" s="735">
        <f t="shared" si="5"/>
        <v>0</v>
      </c>
      <c r="X56" s="735">
        <f t="shared" si="6"/>
        <v>0</v>
      </c>
      <c r="Y56" s="735">
        <f t="shared" si="7"/>
        <v>0</v>
      </c>
      <c r="Z56" s="735">
        <f t="shared" si="8"/>
        <v>0</v>
      </c>
      <c r="AA56" s="735">
        <f t="shared" si="9"/>
        <v>0</v>
      </c>
      <c r="AB56" s="735">
        <f t="shared" si="10"/>
        <v>0</v>
      </c>
      <c r="AC56" s="735">
        <f t="shared" si="11"/>
        <v>0</v>
      </c>
      <c r="AD56" s="735">
        <f t="shared" si="12"/>
        <v>0</v>
      </c>
      <c r="AE56" s="735">
        <f t="shared" si="13"/>
        <v>0</v>
      </c>
      <c r="AF56" s="736">
        <f t="shared" si="14"/>
        <v>0</v>
      </c>
      <c r="AH56" s="646" t="str">
        <f t="shared" si="15"/>
        <v/>
      </c>
      <c r="AI56" s="646" t="str">
        <f t="shared" si="16"/>
        <v>助産師常勤</v>
      </c>
      <c r="AJ56" s="646">
        <f t="shared" si="17"/>
        <v>1</v>
      </c>
      <c r="AK56" s="646" t="str">
        <f t="shared" si="18"/>
        <v>助産師</v>
      </c>
      <c r="AL56" s="646" t="str">
        <f t="shared" si="19"/>
        <v>常勤</v>
      </c>
    </row>
    <row r="57" spans="1:38" ht="13.5" customHeight="1">
      <c r="A57" s="659" t="str">
        <f>IF(COUNTA(病棟!A55)&gt;=1,病棟!A55,"")</f>
        <v/>
      </c>
      <c r="B57" s="740" t="str">
        <f>IF(COUNTA(病棟!B55)&gt;=1,病棟!B55,"")</f>
        <v/>
      </c>
      <c r="C57" s="745" t="str">
        <f>IF(COUNTA(病棟!C55)&gt;=1,病棟!C55,"")</f>
        <v/>
      </c>
      <c r="D57" s="750" t="str">
        <f>IF(COUNTA(病棟!D55)&gt;=1,病棟!D55,"")</f>
        <v/>
      </c>
      <c r="E57" s="750" t="str">
        <f>IF(COUNTA(病棟!E55)&gt;=1,病棟!E55,"")</f>
        <v/>
      </c>
      <c r="F57" s="750" t="str">
        <f>IF(COUNTA(病棟!F55)&gt;=1,病棟!F55,"")</f>
        <v/>
      </c>
      <c r="G57" s="755" t="str">
        <f>IF(COUNTA(病棟!G55)&gt;=1,病棟!G55,"")</f>
        <v/>
      </c>
      <c r="H57" s="745" t="str">
        <f>IF(COUNTA(病棟!H55)&gt;=1,病棟!H55,"")</f>
        <v/>
      </c>
      <c r="I57" s="761" t="str">
        <f>IF(COUNTA(病棟!I55)&gt;=1,病棟!I55,"")</f>
        <v/>
      </c>
      <c r="J57" s="662" t="str">
        <f>IF(COUNTA(病棟!J55)&gt;=1,病棟!J55,"")</f>
        <v/>
      </c>
      <c r="K57" s="659" t="str">
        <f>IF(COUNTA(病棟!L55)&gt;=1,病棟!L55,"")</f>
        <v/>
      </c>
      <c r="L57" s="694" t="str">
        <f>IF(K57&lt;基本!$D$9,"非常勤","常勤")</f>
        <v>常勤</v>
      </c>
      <c r="M57" s="689">
        <f>IF(L57="非常勤",K57/基本!$D$9,1)</f>
        <v>1</v>
      </c>
      <c r="N57" s="694" t="e">
        <f>IF(DAYS360(P57,メイン!$N$3)&lt;500,"新"," ")</f>
        <v>#VALUE!</v>
      </c>
      <c r="O57" s="659"/>
      <c r="P57" s="773" t="str">
        <f>IF(COUNTA(病棟!K55)&gt;=1,病棟!K55,"")</f>
        <v/>
      </c>
      <c r="R57" s="735">
        <f t="shared" si="0"/>
        <v>0</v>
      </c>
      <c r="S57" s="735">
        <f t="shared" si="1"/>
        <v>0</v>
      </c>
      <c r="T57" s="735">
        <f t="shared" si="2"/>
        <v>0</v>
      </c>
      <c r="U57" s="735">
        <f t="shared" si="3"/>
        <v>0</v>
      </c>
      <c r="V57" s="735">
        <f t="shared" si="4"/>
        <v>0</v>
      </c>
      <c r="W57" s="735">
        <f t="shared" si="5"/>
        <v>0</v>
      </c>
      <c r="X57" s="735">
        <f t="shared" si="6"/>
        <v>0</v>
      </c>
      <c r="Y57" s="735">
        <f t="shared" si="7"/>
        <v>0</v>
      </c>
      <c r="Z57" s="735">
        <f t="shared" si="8"/>
        <v>0</v>
      </c>
      <c r="AA57" s="735">
        <f t="shared" si="9"/>
        <v>0</v>
      </c>
      <c r="AB57" s="735">
        <f t="shared" si="10"/>
        <v>0</v>
      </c>
      <c r="AC57" s="735">
        <f t="shared" si="11"/>
        <v>0</v>
      </c>
      <c r="AD57" s="735">
        <f t="shared" si="12"/>
        <v>0</v>
      </c>
      <c r="AE57" s="735">
        <f t="shared" si="13"/>
        <v>0</v>
      </c>
      <c r="AF57" s="736">
        <f t="shared" si="14"/>
        <v>0</v>
      </c>
      <c r="AH57" s="646" t="str">
        <f t="shared" si="15"/>
        <v/>
      </c>
      <c r="AI57" s="646" t="str">
        <f t="shared" si="16"/>
        <v>助産師常勤</v>
      </c>
      <c r="AJ57" s="646">
        <f t="shared" si="17"/>
        <v>1</v>
      </c>
      <c r="AK57" s="646" t="str">
        <f t="shared" si="18"/>
        <v>助産師</v>
      </c>
      <c r="AL57" s="646" t="str">
        <f t="shared" si="19"/>
        <v>常勤</v>
      </c>
    </row>
    <row r="58" spans="1:38" ht="13.5" customHeight="1">
      <c r="A58" s="659" t="str">
        <f>IF(COUNTA(病棟!A56)&gt;=1,病棟!A56,"")</f>
        <v/>
      </c>
      <c r="B58" s="740" t="str">
        <f>IF(COUNTA(病棟!B56)&gt;=1,病棟!B56,"")</f>
        <v/>
      </c>
      <c r="C58" s="745" t="str">
        <f>IF(COUNTA(病棟!C56)&gt;=1,病棟!C56,"")</f>
        <v/>
      </c>
      <c r="D58" s="750" t="str">
        <f>IF(COUNTA(病棟!D56)&gt;=1,病棟!D56,"")</f>
        <v/>
      </c>
      <c r="E58" s="750" t="str">
        <f>IF(COUNTA(病棟!E56)&gt;=1,病棟!E56,"")</f>
        <v/>
      </c>
      <c r="F58" s="750" t="str">
        <f>IF(COUNTA(病棟!F56)&gt;=1,病棟!F56,"")</f>
        <v/>
      </c>
      <c r="G58" s="755" t="str">
        <f>IF(COUNTA(病棟!G56)&gt;=1,病棟!G56,"")</f>
        <v/>
      </c>
      <c r="H58" s="745" t="str">
        <f>IF(COUNTA(病棟!H56)&gt;=1,病棟!H56,"")</f>
        <v/>
      </c>
      <c r="I58" s="761" t="str">
        <f>IF(COUNTA(病棟!I56)&gt;=1,病棟!I56,"")</f>
        <v/>
      </c>
      <c r="J58" s="662" t="str">
        <f>IF(COUNTA(病棟!J56)&gt;=1,病棟!J56,"")</f>
        <v/>
      </c>
      <c r="K58" s="659" t="str">
        <f>IF(COUNTA(病棟!L56)&gt;=1,病棟!L56,"")</f>
        <v/>
      </c>
      <c r="L58" s="694" t="str">
        <f>IF(K58&lt;基本!$D$9,"非常勤","常勤")</f>
        <v>常勤</v>
      </c>
      <c r="M58" s="689">
        <f>IF(L58="非常勤",K58/基本!$D$9,1)</f>
        <v>1</v>
      </c>
      <c r="N58" s="694" t="e">
        <f>IF(DAYS360(P58,メイン!$N$3)&lt;500,"新"," ")</f>
        <v>#VALUE!</v>
      </c>
      <c r="O58" s="659"/>
      <c r="P58" s="773" t="str">
        <f>IF(COUNTA(病棟!K56)&gt;=1,病棟!K56,"")</f>
        <v/>
      </c>
      <c r="R58" s="735">
        <f t="shared" si="0"/>
        <v>0</v>
      </c>
      <c r="S58" s="735">
        <f t="shared" si="1"/>
        <v>0</v>
      </c>
      <c r="T58" s="735">
        <f t="shared" si="2"/>
        <v>0</v>
      </c>
      <c r="U58" s="735">
        <f t="shared" si="3"/>
        <v>0</v>
      </c>
      <c r="V58" s="735">
        <f t="shared" si="4"/>
        <v>0</v>
      </c>
      <c r="W58" s="735">
        <f t="shared" si="5"/>
        <v>0</v>
      </c>
      <c r="X58" s="735">
        <f t="shared" si="6"/>
        <v>0</v>
      </c>
      <c r="Y58" s="735">
        <f t="shared" si="7"/>
        <v>0</v>
      </c>
      <c r="Z58" s="735">
        <f t="shared" si="8"/>
        <v>0</v>
      </c>
      <c r="AA58" s="735">
        <f t="shared" si="9"/>
        <v>0</v>
      </c>
      <c r="AB58" s="735">
        <f t="shared" si="10"/>
        <v>0</v>
      </c>
      <c r="AC58" s="735">
        <f t="shared" si="11"/>
        <v>0</v>
      </c>
      <c r="AD58" s="735">
        <f t="shared" si="12"/>
        <v>0</v>
      </c>
      <c r="AE58" s="735">
        <f t="shared" si="13"/>
        <v>0</v>
      </c>
      <c r="AF58" s="736">
        <f t="shared" si="14"/>
        <v>0</v>
      </c>
      <c r="AH58" s="646" t="str">
        <f t="shared" si="15"/>
        <v/>
      </c>
      <c r="AI58" s="646" t="str">
        <f t="shared" si="16"/>
        <v>助産師常勤</v>
      </c>
      <c r="AJ58" s="646">
        <f t="shared" si="17"/>
        <v>1</v>
      </c>
      <c r="AK58" s="646" t="str">
        <f t="shared" si="18"/>
        <v>助産師</v>
      </c>
      <c r="AL58" s="646" t="str">
        <f t="shared" si="19"/>
        <v>常勤</v>
      </c>
    </row>
    <row r="59" spans="1:38" ht="13.5" customHeight="1">
      <c r="A59" s="659" t="str">
        <f>IF(COUNTA(病棟!A57)&gt;=1,病棟!A57,"")</f>
        <v/>
      </c>
      <c r="B59" s="740" t="str">
        <f>IF(COUNTA(病棟!B57)&gt;=1,病棟!B57,"")</f>
        <v/>
      </c>
      <c r="C59" s="745" t="str">
        <f>IF(COUNTA(病棟!C57)&gt;=1,病棟!C57,"")</f>
        <v/>
      </c>
      <c r="D59" s="750" t="str">
        <f>IF(COUNTA(病棟!D57)&gt;=1,病棟!D57,"")</f>
        <v/>
      </c>
      <c r="E59" s="750" t="str">
        <f>IF(COUNTA(病棟!E57)&gt;=1,病棟!E57,"")</f>
        <v/>
      </c>
      <c r="F59" s="750" t="str">
        <f>IF(COUNTA(病棟!F57)&gt;=1,病棟!F57,"")</f>
        <v/>
      </c>
      <c r="G59" s="755" t="str">
        <f>IF(COUNTA(病棟!G57)&gt;=1,病棟!G57,"")</f>
        <v/>
      </c>
      <c r="H59" s="745" t="str">
        <f>IF(COUNTA(病棟!H57)&gt;=1,病棟!H57,"")</f>
        <v/>
      </c>
      <c r="I59" s="761" t="str">
        <f>IF(COUNTA(病棟!I57)&gt;=1,病棟!I57,"")</f>
        <v/>
      </c>
      <c r="J59" s="662" t="str">
        <f>IF(COUNTA(病棟!J57)&gt;=1,病棟!J57,"")</f>
        <v/>
      </c>
      <c r="K59" s="659" t="str">
        <f>IF(COUNTA(病棟!L57)&gt;=1,病棟!L57,"")</f>
        <v/>
      </c>
      <c r="L59" s="694" t="str">
        <f>IF(K59&lt;基本!$D$9,"非常勤","常勤")</f>
        <v>常勤</v>
      </c>
      <c r="M59" s="689">
        <f>IF(L59="非常勤",K59/基本!$D$9,1)</f>
        <v>1</v>
      </c>
      <c r="N59" s="694" t="e">
        <f>IF(DAYS360(P59,メイン!$N$3)&lt;500,"新"," ")</f>
        <v>#VALUE!</v>
      </c>
      <c r="O59" s="659"/>
      <c r="P59" s="773" t="str">
        <f>IF(COUNTA(病棟!K57)&gt;=1,病棟!K57,"")</f>
        <v/>
      </c>
      <c r="R59" s="735">
        <f t="shared" si="0"/>
        <v>0</v>
      </c>
      <c r="S59" s="735">
        <f t="shared" si="1"/>
        <v>0</v>
      </c>
      <c r="T59" s="735">
        <f t="shared" si="2"/>
        <v>0</v>
      </c>
      <c r="U59" s="735">
        <f t="shared" si="3"/>
        <v>0</v>
      </c>
      <c r="V59" s="735">
        <f t="shared" si="4"/>
        <v>0</v>
      </c>
      <c r="W59" s="735">
        <f t="shared" si="5"/>
        <v>0</v>
      </c>
      <c r="X59" s="735">
        <f t="shared" si="6"/>
        <v>0</v>
      </c>
      <c r="Y59" s="735">
        <f t="shared" si="7"/>
        <v>0</v>
      </c>
      <c r="Z59" s="735">
        <f t="shared" si="8"/>
        <v>0</v>
      </c>
      <c r="AA59" s="735">
        <f t="shared" si="9"/>
        <v>0</v>
      </c>
      <c r="AB59" s="735">
        <f t="shared" si="10"/>
        <v>0</v>
      </c>
      <c r="AC59" s="735">
        <f t="shared" si="11"/>
        <v>0</v>
      </c>
      <c r="AD59" s="735">
        <f t="shared" si="12"/>
        <v>0</v>
      </c>
      <c r="AE59" s="735">
        <f t="shared" si="13"/>
        <v>0</v>
      </c>
      <c r="AF59" s="736">
        <f t="shared" si="14"/>
        <v>0</v>
      </c>
      <c r="AH59" s="646" t="str">
        <f t="shared" si="15"/>
        <v/>
      </c>
      <c r="AI59" s="646" t="str">
        <f t="shared" si="16"/>
        <v>助産師常勤</v>
      </c>
      <c r="AJ59" s="646">
        <f t="shared" si="17"/>
        <v>1</v>
      </c>
      <c r="AK59" s="646" t="str">
        <f t="shared" si="18"/>
        <v>助産師</v>
      </c>
      <c r="AL59" s="646" t="str">
        <f t="shared" si="19"/>
        <v>常勤</v>
      </c>
    </row>
    <row r="60" spans="1:38" ht="13.5" customHeight="1">
      <c r="A60" s="659" t="str">
        <f>IF(COUNTA(病棟!A58)&gt;=1,病棟!A58,"")</f>
        <v/>
      </c>
      <c r="B60" s="740" t="str">
        <f>IF(COUNTA(病棟!B58)&gt;=1,病棟!B58,"")</f>
        <v/>
      </c>
      <c r="C60" s="745" t="str">
        <f>IF(COUNTA(病棟!C58)&gt;=1,病棟!C58,"")</f>
        <v/>
      </c>
      <c r="D60" s="750" t="str">
        <f>IF(COUNTA(病棟!D58)&gt;=1,病棟!D58,"")</f>
        <v/>
      </c>
      <c r="E60" s="750" t="str">
        <f>IF(COUNTA(病棟!E58)&gt;=1,病棟!E58,"")</f>
        <v/>
      </c>
      <c r="F60" s="750" t="str">
        <f>IF(COUNTA(病棟!F58)&gt;=1,病棟!F58,"")</f>
        <v/>
      </c>
      <c r="G60" s="755" t="str">
        <f>IF(COUNTA(病棟!G58)&gt;=1,病棟!G58,"")</f>
        <v/>
      </c>
      <c r="H60" s="745" t="str">
        <f>IF(COUNTA(病棟!H58)&gt;=1,病棟!H58,"")</f>
        <v/>
      </c>
      <c r="I60" s="761" t="str">
        <f>IF(COUNTA(病棟!I58)&gt;=1,病棟!I58,"")</f>
        <v/>
      </c>
      <c r="J60" s="662" t="str">
        <f>IF(COUNTA(病棟!J58)&gt;=1,病棟!J58,"")</f>
        <v/>
      </c>
      <c r="K60" s="659" t="str">
        <f>IF(COUNTA(病棟!L58)&gt;=1,病棟!L58,"")</f>
        <v/>
      </c>
      <c r="L60" s="694" t="str">
        <f>IF(K60&lt;基本!$D$9,"非常勤","常勤")</f>
        <v>常勤</v>
      </c>
      <c r="M60" s="689">
        <f>IF(L60="非常勤",K60/基本!$D$9,1)</f>
        <v>1</v>
      </c>
      <c r="N60" s="694" t="e">
        <f>IF(DAYS360(P60,メイン!$N$3)&lt;500,"新"," ")</f>
        <v>#VALUE!</v>
      </c>
      <c r="O60" s="659"/>
      <c r="P60" s="773" t="str">
        <f>IF(COUNTA(病棟!K58)&gt;=1,病棟!K58,"")</f>
        <v/>
      </c>
      <c r="R60" s="735">
        <f t="shared" si="0"/>
        <v>0</v>
      </c>
      <c r="S60" s="735">
        <f t="shared" si="1"/>
        <v>0</v>
      </c>
      <c r="T60" s="735">
        <f t="shared" si="2"/>
        <v>0</v>
      </c>
      <c r="U60" s="735">
        <f t="shared" si="3"/>
        <v>0</v>
      </c>
      <c r="V60" s="735">
        <f t="shared" si="4"/>
        <v>0</v>
      </c>
      <c r="W60" s="735">
        <f t="shared" si="5"/>
        <v>0</v>
      </c>
      <c r="X60" s="735">
        <f t="shared" si="6"/>
        <v>0</v>
      </c>
      <c r="Y60" s="735">
        <f t="shared" si="7"/>
        <v>0</v>
      </c>
      <c r="Z60" s="735">
        <f t="shared" si="8"/>
        <v>0</v>
      </c>
      <c r="AA60" s="735">
        <f t="shared" si="9"/>
        <v>0</v>
      </c>
      <c r="AB60" s="735">
        <f t="shared" si="10"/>
        <v>0</v>
      </c>
      <c r="AC60" s="735">
        <f t="shared" si="11"/>
        <v>0</v>
      </c>
      <c r="AD60" s="735">
        <f t="shared" si="12"/>
        <v>0</v>
      </c>
      <c r="AE60" s="735">
        <f t="shared" si="13"/>
        <v>0</v>
      </c>
      <c r="AF60" s="736">
        <f t="shared" si="14"/>
        <v>0</v>
      </c>
      <c r="AH60" s="646" t="str">
        <f t="shared" si="15"/>
        <v/>
      </c>
      <c r="AI60" s="646" t="str">
        <f t="shared" si="16"/>
        <v>助産師常勤</v>
      </c>
      <c r="AJ60" s="646">
        <f t="shared" si="17"/>
        <v>1</v>
      </c>
      <c r="AK60" s="646" t="str">
        <f t="shared" si="18"/>
        <v>助産師</v>
      </c>
      <c r="AL60" s="646" t="str">
        <f t="shared" si="19"/>
        <v>常勤</v>
      </c>
    </row>
    <row r="61" spans="1:38" ht="13.5" customHeight="1">
      <c r="A61" s="659" t="str">
        <f>IF(COUNTA(病棟!A59)&gt;=1,病棟!A59,"")</f>
        <v/>
      </c>
      <c r="B61" s="740" t="str">
        <f>IF(COUNTA(病棟!B59)&gt;=1,病棟!B59,"")</f>
        <v/>
      </c>
      <c r="C61" s="745" t="str">
        <f>IF(COUNTA(病棟!C59)&gt;=1,病棟!C59,"")</f>
        <v/>
      </c>
      <c r="D61" s="750" t="str">
        <f>IF(COUNTA(病棟!D59)&gt;=1,病棟!D59,"")</f>
        <v/>
      </c>
      <c r="E61" s="750" t="str">
        <f>IF(COUNTA(病棟!E59)&gt;=1,病棟!E59,"")</f>
        <v/>
      </c>
      <c r="F61" s="750" t="str">
        <f>IF(COUNTA(病棟!F59)&gt;=1,病棟!F59,"")</f>
        <v/>
      </c>
      <c r="G61" s="755" t="str">
        <f>IF(COUNTA(病棟!G59)&gt;=1,病棟!G59,"")</f>
        <v/>
      </c>
      <c r="H61" s="745" t="str">
        <f>IF(COUNTA(病棟!H59)&gt;=1,病棟!H59,"")</f>
        <v/>
      </c>
      <c r="I61" s="761" t="str">
        <f>IF(COUNTA(病棟!I59)&gt;=1,病棟!I59,"")</f>
        <v/>
      </c>
      <c r="J61" s="662" t="str">
        <f>IF(COUNTA(病棟!J59)&gt;=1,病棟!J59,"")</f>
        <v/>
      </c>
      <c r="K61" s="659" t="str">
        <f>IF(COUNTA(病棟!L59)&gt;=1,病棟!L59,"")</f>
        <v/>
      </c>
      <c r="L61" s="694" t="str">
        <f>IF(K61&lt;基本!$D$9,"非常勤","常勤")</f>
        <v>常勤</v>
      </c>
      <c r="M61" s="689">
        <f>IF(L61="非常勤",K61/基本!$D$9,1)</f>
        <v>1</v>
      </c>
      <c r="N61" s="694" t="e">
        <f>IF(DAYS360(P61,メイン!$N$3)&lt;500,"新"," ")</f>
        <v>#VALUE!</v>
      </c>
      <c r="O61" s="659"/>
      <c r="P61" s="773" t="str">
        <f>IF(COUNTA(病棟!K59)&gt;=1,病棟!K59,"")</f>
        <v/>
      </c>
      <c r="R61" s="735">
        <f t="shared" si="0"/>
        <v>0</v>
      </c>
      <c r="S61" s="735">
        <f t="shared" si="1"/>
        <v>0</v>
      </c>
      <c r="T61" s="735">
        <f t="shared" si="2"/>
        <v>0</v>
      </c>
      <c r="U61" s="735">
        <f t="shared" si="3"/>
        <v>0</v>
      </c>
      <c r="V61" s="735">
        <f t="shared" si="4"/>
        <v>0</v>
      </c>
      <c r="W61" s="735">
        <f t="shared" si="5"/>
        <v>0</v>
      </c>
      <c r="X61" s="735">
        <f t="shared" si="6"/>
        <v>0</v>
      </c>
      <c r="Y61" s="735">
        <f t="shared" si="7"/>
        <v>0</v>
      </c>
      <c r="Z61" s="735">
        <f t="shared" si="8"/>
        <v>0</v>
      </c>
      <c r="AA61" s="735">
        <f t="shared" si="9"/>
        <v>0</v>
      </c>
      <c r="AB61" s="735">
        <f t="shared" si="10"/>
        <v>0</v>
      </c>
      <c r="AC61" s="735">
        <f t="shared" si="11"/>
        <v>0</v>
      </c>
      <c r="AD61" s="735">
        <f t="shared" si="12"/>
        <v>0</v>
      </c>
      <c r="AE61" s="735">
        <f t="shared" si="13"/>
        <v>0</v>
      </c>
      <c r="AF61" s="736">
        <f t="shared" si="14"/>
        <v>0</v>
      </c>
      <c r="AH61" s="646" t="str">
        <f t="shared" si="15"/>
        <v/>
      </c>
      <c r="AI61" s="646" t="str">
        <f t="shared" si="16"/>
        <v>助産師常勤</v>
      </c>
      <c r="AJ61" s="646">
        <f t="shared" si="17"/>
        <v>1</v>
      </c>
      <c r="AK61" s="646" t="str">
        <f t="shared" si="18"/>
        <v>助産師</v>
      </c>
      <c r="AL61" s="646" t="str">
        <f t="shared" si="19"/>
        <v>常勤</v>
      </c>
    </row>
    <row r="62" spans="1:38" ht="13.5" customHeight="1">
      <c r="A62" s="659" t="str">
        <f>IF(COUNTA(病棟!A60)&gt;=1,病棟!A60,"")</f>
        <v/>
      </c>
      <c r="B62" s="740" t="str">
        <f>IF(COUNTA(病棟!B60)&gt;=1,病棟!B60,"")</f>
        <v/>
      </c>
      <c r="C62" s="745" t="str">
        <f>IF(COUNTA(病棟!C60)&gt;=1,病棟!C60,"")</f>
        <v/>
      </c>
      <c r="D62" s="750" t="str">
        <f>IF(COUNTA(病棟!D60)&gt;=1,病棟!D60,"")</f>
        <v/>
      </c>
      <c r="E62" s="750" t="str">
        <f>IF(COUNTA(病棟!E60)&gt;=1,病棟!E60,"")</f>
        <v/>
      </c>
      <c r="F62" s="750" t="str">
        <f>IF(COUNTA(病棟!F60)&gt;=1,病棟!F60,"")</f>
        <v/>
      </c>
      <c r="G62" s="755" t="str">
        <f>IF(COUNTA(病棟!G60)&gt;=1,病棟!G60,"")</f>
        <v/>
      </c>
      <c r="H62" s="745" t="str">
        <f>IF(COUNTA(病棟!H60)&gt;=1,病棟!H60,"")</f>
        <v/>
      </c>
      <c r="I62" s="761" t="str">
        <f>IF(COUNTA(病棟!I60)&gt;=1,病棟!I60,"")</f>
        <v/>
      </c>
      <c r="J62" s="662" t="str">
        <f>IF(COUNTA(病棟!J60)&gt;=1,病棟!J60,"")</f>
        <v/>
      </c>
      <c r="K62" s="659" t="str">
        <f>IF(COUNTA(病棟!L60)&gt;=1,病棟!L60,"")</f>
        <v/>
      </c>
      <c r="L62" s="694" t="str">
        <f>IF(K62&lt;基本!$D$9,"非常勤","常勤")</f>
        <v>常勤</v>
      </c>
      <c r="M62" s="689">
        <f>IF(L62="非常勤",K62/基本!$D$9,1)</f>
        <v>1</v>
      </c>
      <c r="N62" s="694" t="e">
        <f>IF(DAYS360(P62,メイン!$N$3)&lt;500,"新"," ")</f>
        <v>#VALUE!</v>
      </c>
      <c r="O62" s="659"/>
      <c r="P62" s="773" t="str">
        <f>IF(COUNTA(病棟!K60)&gt;=1,病棟!K60,"")</f>
        <v/>
      </c>
      <c r="R62" s="735">
        <f t="shared" si="0"/>
        <v>0</v>
      </c>
      <c r="S62" s="735">
        <f t="shared" si="1"/>
        <v>0</v>
      </c>
      <c r="T62" s="735">
        <f t="shared" si="2"/>
        <v>0</v>
      </c>
      <c r="U62" s="735">
        <f t="shared" si="3"/>
        <v>0</v>
      </c>
      <c r="V62" s="735">
        <f t="shared" si="4"/>
        <v>0</v>
      </c>
      <c r="W62" s="735">
        <f t="shared" si="5"/>
        <v>0</v>
      </c>
      <c r="X62" s="735">
        <f t="shared" si="6"/>
        <v>0</v>
      </c>
      <c r="Y62" s="735">
        <f t="shared" si="7"/>
        <v>0</v>
      </c>
      <c r="Z62" s="735">
        <f t="shared" si="8"/>
        <v>0</v>
      </c>
      <c r="AA62" s="735">
        <f t="shared" si="9"/>
        <v>0</v>
      </c>
      <c r="AB62" s="735">
        <f t="shared" si="10"/>
        <v>0</v>
      </c>
      <c r="AC62" s="735">
        <f t="shared" si="11"/>
        <v>0</v>
      </c>
      <c r="AD62" s="735">
        <f t="shared" si="12"/>
        <v>0</v>
      </c>
      <c r="AE62" s="735">
        <f t="shared" si="13"/>
        <v>0</v>
      </c>
      <c r="AF62" s="736">
        <f t="shared" si="14"/>
        <v>0</v>
      </c>
      <c r="AH62" s="646" t="str">
        <f t="shared" si="15"/>
        <v/>
      </c>
      <c r="AI62" s="646" t="str">
        <f t="shared" si="16"/>
        <v>助産師常勤</v>
      </c>
      <c r="AJ62" s="646">
        <f t="shared" si="17"/>
        <v>1</v>
      </c>
      <c r="AK62" s="646" t="str">
        <f t="shared" si="18"/>
        <v>助産師</v>
      </c>
      <c r="AL62" s="646" t="str">
        <f t="shared" si="19"/>
        <v>常勤</v>
      </c>
    </row>
    <row r="63" spans="1:38" ht="13.5" customHeight="1">
      <c r="A63" s="659" t="str">
        <f>IF(COUNTA(病棟!A61)&gt;=1,病棟!A61,"")</f>
        <v/>
      </c>
      <c r="B63" s="740" t="str">
        <f>IF(COUNTA(病棟!B61)&gt;=1,病棟!B61,"")</f>
        <v/>
      </c>
      <c r="C63" s="745" t="str">
        <f>IF(COUNTA(病棟!C61)&gt;=1,病棟!C61,"")</f>
        <v/>
      </c>
      <c r="D63" s="750" t="str">
        <f>IF(COUNTA(病棟!D61)&gt;=1,病棟!D61,"")</f>
        <v/>
      </c>
      <c r="E63" s="750" t="str">
        <f>IF(COUNTA(病棟!E61)&gt;=1,病棟!E61,"")</f>
        <v/>
      </c>
      <c r="F63" s="750" t="str">
        <f>IF(COUNTA(病棟!F61)&gt;=1,病棟!F61,"")</f>
        <v/>
      </c>
      <c r="G63" s="755" t="str">
        <f>IF(COUNTA(病棟!G61)&gt;=1,病棟!G61,"")</f>
        <v/>
      </c>
      <c r="H63" s="745" t="str">
        <f>IF(COUNTA(病棟!H61)&gt;=1,病棟!H61,"")</f>
        <v/>
      </c>
      <c r="I63" s="761" t="str">
        <f>IF(COUNTA(病棟!I61)&gt;=1,病棟!I61,"")</f>
        <v/>
      </c>
      <c r="J63" s="662" t="str">
        <f>IF(COUNTA(病棟!J61)&gt;=1,病棟!J61,"")</f>
        <v/>
      </c>
      <c r="K63" s="659" t="str">
        <f>IF(COUNTA(病棟!L61)&gt;=1,病棟!L61,"")</f>
        <v/>
      </c>
      <c r="L63" s="694" t="str">
        <f>IF(K63&lt;基本!$D$9,"非常勤","常勤")</f>
        <v>常勤</v>
      </c>
      <c r="M63" s="689">
        <f>IF(L63="非常勤",K63/基本!$D$9,1)</f>
        <v>1</v>
      </c>
      <c r="N63" s="694" t="e">
        <f>IF(DAYS360(P63,メイン!$N$3)&lt;500,"新"," ")</f>
        <v>#VALUE!</v>
      </c>
      <c r="O63" s="659"/>
      <c r="P63" s="773" t="str">
        <f>IF(COUNTA(病棟!K61)&gt;=1,病棟!K61,"")</f>
        <v/>
      </c>
      <c r="R63" s="735">
        <f t="shared" si="0"/>
        <v>0</v>
      </c>
      <c r="S63" s="735">
        <f t="shared" si="1"/>
        <v>0</v>
      </c>
      <c r="T63" s="735">
        <f t="shared" si="2"/>
        <v>0</v>
      </c>
      <c r="U63" s="735">
        <f t="shared" si="3"/>
        <v>0</v>
      </c>
      <c r="V63" s="735">
        <f t="shared" si="4"/>
        <v>0</v>
      </c>
      <c r="W63" s="735">
        <f t="shared" si="5"/>
        <v>0</v>
      </c>
      <c r="X63" s="735">
        <f t="shared" si="6"/>
        <v>0</v>
      </c>
      <c r="Y63" s="735">
        <f t="shared" si="7"/>
        <v>0</v>
      </c>
      <c r="Z63" s="735">
        <f t="shared" si="8"/>
        <v>0</v>
      </c>
      <c r="AA63" s="735">
        <f t="shared" si="9"/>
        <v>0</v>
      </c>
      <c r="AB63" s="735">
        <f t="shared" si="10"/>
        <v>0</v>
      </c>
      <c r="AC63" s="735">
        <f t="shared" si="11"/>
        <v>0</v>
      </c>
      <c r="AD63" s="735">
        <f t="shared" si="12"/>
        <v>0</v>
      </c>
      <c r="AE63" s="735">
        <f t="shared" si="13"/>
        <v>0</v>
      </c>
      <c r="AF63" s="736">
        <f t="shared" si="14"/>
        <v>0</v>
      </c>
      <c r="AH63" s="646" t="str">
        <f t="shared" si="15"/>
        <v/>
      </c>
      <c r="AI63" s="646" t="str">
        <f t="shared" si="16"/>
        <v>助産師常勤</v>
      </c>
      <c r="AJ63" s="646">
        <f t="shared" si="17"/>
        <v>1</v>
      </c>
      <c r="AK63" s="646" t="str">
        <f t="shared" si="18"/>
        <v>助産師</v>
      </c>
      <c r="AL63" s="646" t="str">
        <f t="shared" si="19"/>
        <v>常勤</v>
      </c>
    </row>
    <row r="64" spans="1:38" ht="13.5" customHeight="1">
      <c r="A64" s="659" t="str">
        <f>IF(COUNTA(病棟!A62)&gt;=1,病棟!A62,"")</f>
        <v/>
      </c>
      <c r="B64" s="740" t="str">
        <f>IF(COUNTA(病棟!B62)&gt;=1,病棟!B62,"")</f>
        <v/>
      </c>
      <c r="C64" s="745" t="str">
        <f>IF(COUNTA(病棟!C62)&gt;=1,病棟!C62,"")</f>
        <v/>
      </c>
      <c r="D64" s="750" t="str">
        <f>IF(COUNTA(病棟!D62)&gt;=1,病棟!D62,"")</f>
        <v/>
      </c>
      <c r="E64" s="750" t="str">
        <f>IF(COUNTA(病棟!E62)&gt;=1,病棟!E62,"")</f>
        <v/>
      </c>
      <c r="F64" s="750" t="str">
        <f>IF(COUNTA(病棟!F62)&gt;=1,病棟!F62,"")</f>
        <v/>
      </c>
      <c r="G64" s="755" t="str">
        <f>IF(COUNTA(病棟!G62)&gt;=1,病棟!G62,"")</f>
        <v/>
      </c>
      <c r="H64" s="745" t="str">
        <f>IF(COUNTA(病棟!H62)&gt;=1,病棟!H62,"")</f>
        <v/>
      </c>
      <c r="I64" s="761" t="str">
        <f>IF(COUNTA(病棟!I62)&gt;=1,病棟!I62,"")</f>
        <v/>
      </c>
      <c r="J64" s="662" t="str">
        <f>IF(COUNTA(病棟!J62)&gt;=1,病棟!J62,"")</f>
        <v/>
      </c>
      <c r="K64" s="659" t="str">
        <f>IF(COUNTA(病棟!L62)&gt;=1,病棟!L62,"")</f>
        <v/>
      </c>
      <c r="L64" s="694" t="str">
        <f>IF(K64&lt;基本!$D$9,"非常勤","常勤")</f>
        <v>常勤</v>
      </c>
      <c r="M64" s="689">
        <f>IF(L64="非常勤",K64/基本!$D$9,1)</f>
        <v>1</v>
      </c>
      <c r="N64" s="694" t="e">
        <f>IF(DAYS360(P64,メイン!$N$3)&lt;500,"新"," ")</f>
        <v>#VALUE!</v>
      </c>
      <c r="O64" s="659"/>
      <c r="P64" s="773" t="str">
        <f>IF(COUNTA(病棟!K62)&gt;=1,病棟!K62,"")</f>
        <v/>
      </c>
      <c r="R64" s="735">
        <f t="shared" si="0"/>
        <v>0</v>
      </c>
      <c r="S64" s="735">
        <f t="shared" si="1"/>
        <v>0</v>
      </c>
      <c r="T64" s="735">
        <f t="shared" si="2"/>
        <v>0</v>
      </c>
      <c r="U64" s="735">
        <f t="shared" si="3"/>
        <v>0</v>
      </c>
      <c r="V64" s="735">
        <f t="shared" si="4"/>
        <v>0</v>
      </c>
      <c r="W64" s="735">
        <f t="shared" si="5"/>
        <v>0</v>
      </c>
      <c r="X64" s="735">
        <f t="shared" si="6"/>
        <v>0</v>
      </c>
      <c r="Y64" s="735">
        <f t="shared" si="7"/>
        <v>0</v>
      </c>
      <c r="Z64" s="735">
        <f t="shared" si="8"/>
        <v>0</v>
      </c>
      <c r="AA64" s="735">
        <f t="shared" si="9"/>
        <v>0</v>
      </c>
      <c r="AB64" s="735">
        <f t="shared" si="10"/>
        <v>0</v>
      </c>
      <c r="AC64" s="735">
        <f t="shared" si="11"/>
        <v>0</v>
      </c>
      <c r="AD64" s="735">
        <f t="shared" si="12"/>
        <v>0</v>
      </c>
      <c r="AE64" s="735">
        <f t="shared" si="13"/>
        <v>0</v>
      </c>
      <c r="AF64" s="736">
        <f t="shared" si="14"/>
        <v>0</v>
      </c>
      <c r="AH64" s="646" t="str">
        <f t="shared" si="15"/>
        <v/>
      </c>
      <c r="AI64" s="646" t="str">
        <f t="shared" si="16"/>
        <v>助産師常勤</v>
      </c>
      <c r="AJ64" s="646">
        <f t="shared" si="17"/>
        <v>1</v>
      </c>
      <c r="AK64" s="646" t="str">
        <f t="shared" si="18"/>
        <v>助産師</v>
      </c>
      <c r="AL64" s="646" t="str">
        <f t="shared" si="19"/>
        <v>常勤</v>
      </c>
    </row>
    <row r="65" spans="1:38" ht="13.5" customHeight="1">
      <c r="A65" s="659" t="str">
        <f>IF(COUNTA(病棟!A63)&gt;=1,病棟!A63,"")</f>
        <v/>
      </c>
      <c r="B65" s="740" t="str">
        <f>IF(COUNTA(病棟!B63)&gt;=1,病棟!B63,"")</f>
        <v/>
      </c>
      <c r="C65" s="745" t="str">
        <f>IF(COUNTA(病棟!C63)&gt;=1,病棟!C63,"")</f>
        <v/>
      </c>
      <c r="D65" s="750" t="str">
        <f>IF(COUNTA(病棟!D63)&gt;=1,病棟!D63,"")</f>
        <v/>
      </c>
      <c r="E65" s="750" t="str">
        <f>IF(COUNTA(病棟!E63)&gt;=1,病棟!E63,"")</f>
        <v/>
      </c>
      <c r="F65" s="750" t="str">
        <f>IF(COUNTA(病棟!F63)&gt;=1,病棟!F63,"")</f>
        <v/>
      </c>
      <c r="G65" s="755" t="str">
        <f>IF(COUNTA(病棟!G63)&gt;=1,病棟!G63,"")</f>
        <v/>
      </c>
      <c r="H65" s="745" t="str">
        <f>IF(COUNTA(病棟!H63)&gt;=1,病棟!H63,"")</f>
        <v/>
      </c>
      <c r="I65" s="761" t="str">
        <f>IF(COUNTA(病棟!I63)&gt;=1,病棟!I63,"")</f>
        <v/>
      </c>
      <c r="J65" s="662" t="str">
        <f>IF(COUNTA(病棟!J63)&gt;=1,病棟!J63,"")</f>
        <v/>
      </c>
      <c r="K65" s="659" t="str">
        <f>IF(COUNTA(病棟!L63)&gt;=1,病棟!L63,"")</f>
        <v/>
      </c>
      <c r="L65" s="694" t="str">
        <f>IF(K65&lt;基本!$D$9,"非常勤","常勤")</f>
        <v>常勤</v>
      </c>
      <c r="M65" s="689">
        <f>IF(L65="非常勤",K65/基本!$D$9,1)</f>
        <v>1</v>
      </c>
      <c r="N65" s="694" t="e">
        <f>IF(DAYS360(P65,メイン!$N$3)&lt;500,"新"," ")</f>
        <v>#VALUE!</v>
      </c>
      <c r="O65" s="659"/>
      <c r="P65" s="773" t="str">
        <f>IF(COUNTA(病棟!K63)&gt;=1,病棟!K63,"")</f>
        <v/>
      </c>
      <c r="R65" s="735">
        <f t="shared" si="0"/>
        <v>0</v>
      </c>
      <c r="S65" s="735">
        <f t="shared" si="1"/>
        <v>0</v>
      </c>
      <c r="T65" s="735">
        <f t="shared" si="2"/>
        <v>0</v>
      </c>
      <c r="U65" s="735">
        <f t="shared" si="3"/>
        <v>0</v>
      </c>
      <c r="V65" s="735">
        <f t="shared" si="4"/>
        <v>0</v>
      </c>
      <c r="W65" s="735">
        <f t="shared" si="5"/>
        <v>0</v>
      </c>
      <c r="X65" s="735">
        <f t="shared" si="6"/>
        <v>0</v>
      </c>
      <c r="Y65" s="735">
        <f t="shared" si="7"/>
        <v>0</v>
      </c>
      <c r="Z65" s="735">
        <f t="shared" si="8"/>
        <v>0</v>
      </c>
      <c r="AA65" s="735">
        <f t="shared" si="9"/>
        <v>0</v>
      </c>
      <c r="AB65" s="735">
        <f t="shared" si="10"/>
        <v>0</v>
      </c>
      <c r="AC65" s="735">
        <f t="shared" si="11"/>
        <v>0</v>
      </c>
      <c r="AD65" s="735">
        <f t="shared" si="12"/>
        <v>0</v>
      </c>
      <c r="AE65" s="735">
        <f t="shared" si="13"/>
        <v>0</v>
      </c>
      <c r="AF65" s="736">
        <f t="shared" si="14"/>
        <v>0</v>
      </c>
      <c r="AH65" s="646" t="str">
        <f t="shared" si="15"/>
        <v/>
      </c>
      <c r="AI65" s="646" t="str">
        <f t="shared" si="16"/>
        <v>助産師常勤</v>
      </c>
      <c r="AJ65" s="646">
        <f t="shared" si="17"/>
        <v>1</v>
      </c>
      <c r="AK65" s="646" t="str">
        <f t="shared" si="18"/>
        <v>助産師</v>
      </c>
      <c r="AL65" s="646" t="str">
        <f t="shared" si="19"/>
        <v>常勤</v>
      </c>
    </row>
    <row r="66" spans="1:38" ht="13.5" customHeight="1">
      <c r="A66" s="659" t="str">
        <f>IF(COUNTA(病棟!A64)&gt;=1,病棟!A64,"")</f>
        <v/>
      </c>
      <c r="B66" s="740" t="str">
        <f>IF(COUNTA(病棟!B64)&gt;=1,病棟!B64,"")</f>
        <v/>
      </c>
      <c r="C66" s="745" t="str">
        <f>IF(COUNTA(病棟!C64)&gt;=1,病棟!C64,"")</f>
        <v/>
      </c>
      <c r="D66" s="750" t="str">
        <f>IF(COUNTA(病棟!D64)&gt;=1,病棟!D64,"")</f>
        <v/>
      </c>
      <c r="E66" s="750" t="str">
        <f>IF(COUNTA(病棟!E64)&gt;=1,病棟!E64,"")</f>
        <v/>
      </c>
      <c r="F66" s="750" t="str">
        <f>IF(COUNTA(病棟!F64)&gt;=1,病棟!F64,"")</f>
        <v/>
      </c>
      <c r="G66" s="755" t="str">
        <f>IF(COUNTA(病棟!G64)&gt;=1,病棟!G64,"")</f>
        <v/>
      </c>
      <c r="H66" s="745" t="str">
        <f>IF(COUNTA(病棟!H64)&gt;=1,病棟!H64,"")</f>
        <v/>
      </c>
      <c r="I66" s="761" t="str">
        <f>IF(COUNTA(病棟!I64)&gt;=1,病棟!I64,"")</f>
        <v/>
      </c>
      <c r="J66" s="662" t="str">
        <f>IF(COUNTA(病棟!J64)&gt;=1,病棟!J64,"")</f>
        <v/>
      </c>
      <c r="K66" s="659" t="str">
        <f>IF(COUNTA(病棟!L64)&gt;=1,病棟!L64,"")</f>
        <v/>
      </c>
      <c r="L66" s="694" t="str">
        <f>IF(K66&lt;基本!$D$9,"非常勤","常勤")</f>
        <v>常勤</v>
      </c>
      <c r="M66" s="689">
        <f>IF(L66="非常勤",K66/基本!$D$9,1)</f>
        <v>1</v>
      </c>
      <c r="N66" s="694" t="e">
        <f>IF(DAYS360(P66,メイン!$N$3)&lt;500,"新"," ")</f>
        <v>#VALUE!</v>
      </c>
      <c r="O66" s="659"/>
      <c r="P66" s="773" t="str">
        <f>IF(COUNTA(病棟!K64)&gt;=1,病棟!K64,"")</f>
        <v/>
      </c>
      <c r="R66" s="735">
        <f t="shared" si="0"/>
        <v>0</v>
      </c>
      <c r="S66" s="735">
        <f t="shared" si="1"/>
        <v>0</v>
      </c>
      <c r="T66" s="735">
        <f t="shared" si="2"/>
        <v>0</v>
      </c>
      <c r="U66" s="735">
        <f t="shared" si="3"/>
        <v>0</v>
      </c>
      <c r="V66" s="735">
        <f t="shared" si="4"/>
        <v>0</v>
      </c>
      <c r="W66" s="735">
        <f t="shared" si="5"/>
        <v>0</v>
      </c>
      <c r="X66" s="735">
        <f t="shared" si="6"/>
        <v>0</v>
      </c>
      <c r="Y66" s="735">
        <f t="shared" si="7"/>
        <v>0</v>
      </c>
      <c r="Z66" s="735">
        <f t="shared" si="8"/>
        <v>0</v>
      </c>
      <c r="AA66" s="735">
        <f t="shared" si="9"/>
        <v>0</v>
      </c>
      <c r="AB66" s="735">
        <f t="shared" si="10"/>
        <v>0</v>
      </c>
      <c r="AC66" s="735">
        <f t="shared" si="11"/>
        <v>0</v>
      </c>
      <c r="AD66" s="735">
        <f t="shared" si="12"/>
        <v>0</v>
      </c>
      <c r="AE66" s="735">
        <f t="shared" si="13"/>
        <v>0</v>
      </c>
      <c r="AF66" s="736">
        <f t="shared" si="14"/>
        <v>0</v>
      </c>
      <c r="AH66" s="646" t="str">
        <f t="shared" si="15"/>
        <v/>
      </c>
      <c r="AI66" s="646" t="str">
        <f t="shared" si="16"/>
        <v>助産師常勤</v>
      </c>
      <c r="AJ66" s="646">
        <f t="shared" si="17"/>
        <v>1</v>
      </c>
      <c r="AK66" s="646" t="str">
        <f t="shared" si="18"/>
        <v>助産師</v>
      </c>
      <c r="AL66" s="646" t="str">
        <f t="shared" si="19"/>
        <v>常勤</v>
      </c>
    </row>
    <row r="67" spans="1:38" ht="13.5" customHeight="1">
      <c r="A67" s="659" t="str">
        <f>IF(COUNTA(病棟!A65)&gt;=1,病棟!A65,"")</f>
        <v/>
      </c>
      <c r="B67" s="740" t="str">
        <f>IF(COUNTA(病棟!B65)&gt;=1,病棟!B65,"")</f>
        <v/>
      </c>
      <c r="C67" s="745" t="str">
        <f>IF(COUNTA(病棟!C65)&gt;=1,病棟!C65,"")</f>
        <v/>
      </c>
      <c r="D67" s="750" t="str">
        <f>IF(COUNTA(病棟!D65)&gt;=1,病棟!D65,"")</f>
        <v/>
      </c>
      <c r="E67" s="750" t="str">
        <f>IF(COUNTA(病棟!E65)&gt;=1,病棟!E65,"")</f>
        <v/>
      </c>
      <c r="F67" s="750" t="str">
        <f>IF(COUNTA(病棟!F65)&gt;=1,病棟!F65,"")</f>
        <v/>
      </c>
      <c r="G67" s="755" t="str">
        <f>IF(COUNTA(病棟!G65)&gt;=1,病棟!G65,"")</f>
        <v/>
      </c>
      <c r="H67" s="745" t="str">
        <f>IF(COUNTA(病棟!H65)&gt;=1,病棟!H65,"")</f>
        <v/>
      </c>
      <c r="I67" s="761" t="str">
        <f>IF(COUNTA(病棟!I65)&gt;=1,病棟!I65,"")</f>
        <v/>
      </c>
      <c r="J67" s="662" t="str">
        <f>IF(COUNTA(病棟!J65)&gt;=1,病棟!J65,"")</f>
        <v/>
      </c>
      <c r="K67" s="659" t="str">
        <f>IF(COUNTA(病棟!L65)&gt;=1,病棟!L65,"")</f>
        <v/>
      </c>
      <c r="L67" s="694" t="str">
        <f>IF(K67&lt;基本!$D$9,"非常勤","常勤")</f>
        <v>常勤</v>
      </c>
      <c r="M67" s="689">
        <f>IF(L67="非常勤",K67/基本!$D$9,1)</f>
        <v>1</v>
      </c>
      <c r="N67" s="694" t="e">
        <f>IF(DAYS360(P67,メイン!$N$3)&lt;500,"新"," ")</f>
        <v>#VALUE!</v>
      </c>
      <c r="O67" s="659"/>
      <c r="P67" s="773" t="str">
        <f>IF(COUNTA(病棟!K65)&gt;=1,病棟!K65,"")</f>
        <v/>
      </c>
      <c r="R67" s="735">
        <f t="shared" si="0"/>
        <v>0</v>
      </c>
      <c r="S67" s="735">
        <f t="shared" si="1"/>
        <v>0</v>
      </c>
      <c r="T67" s="735">
        <f t="shared" si="2"/>
        <v>0</v>
      </c>
      <c r="U67" s="735">
        <f t="shared" si="3"/>
        <v>0</v>
      </c>
      <c r="V67" s="735">
        <f t="shared" si="4"/>
        <v>0</v>
      </c>
      <c r="W67" s="735">
        <f t="shared" si="5"/>
        <v>0</v>
      </c>
      <c r="X67" s="735">
        <f t="shared" si="6"/>
        <v>0</v>
      </c>
      <c r="Y67" s="735">
        <f t="shared" si="7"/>
        <v>0</v>
      </c>
      <c r="Z67" s="735">
        <f t="shared" si="8"/>
        <v>0</v>
      </c>
      <c r="AA67" s="735">
        <f t="shared" si="9"/>
        <v>0</v>
      </c>
      <c r="AB67" s="735">
        <f t="shared" si="10"/>
        <v>0</v>
      </c>
      <c r="AC67" s="735">
        <f t="shared" si="11"/>
        <v>0</v>
      </c>
      <c r="AD67" s="735">
        <f t="shared" si="12"/>
        <v>0</v>
      </c>
      <c r="AE67" s="735">
        <f t="shared" si="13"/>
        <v>0</v>
      </c>
      <c r="AF67" s="736">
        <f t="shared" si="14"/>
        <v>0</v>
      </c>
      <c r="AH67" s="646" t="str">
        <f t="shared" si="15"/>
        <v/>
      </c>
      <c r="AI67" s="646" t="str">
        <f t="shared" si="16"/>
        <v>助産師常勤</v>
      </c>
      <c r="AJ67" s="646">
        <f t="shared" si="17"/>
        <v>1</v>
      </c>
      <c r="AK67" s="646" t="str">
        <f t="shared" si="18"/>
        <v>助産師</v>
      </c>
      <c r="AL67" s="646" t="str">
        <f t="shared" si="19"/>
        <v>常勤</v>
      </c>
    </row>
    <row r="68" spans="1:38" ht="13.5" customHeight="1">
      <c r="A68" s="659" t="str">
        <f>IF(COUNTA(病棟!A66)&gt;=1,病棟!A66,"")</f>
        <v/>
      </c>
      <c r="B68" s="740" t="str">
        <f>IF(COUNTA(病棟!B66)&gt;=1,病棟!B66,"")</f>
        <v/>
      </c>
      <c r="C68" s="745" t="str">
        <f>IF(COUNTA(病棟!C66)&gt;=1,病棟!C66,"")</f>
        <v/>
      </c>
      <c r="D68" s="750" t="str">
        <f>IF(COUNTA(病棟!D66)&gt;=1,病棟!D66,"")</f>
        <v/>
      </c>
      <c r="E68" s="750" t="str">
        <f>IF(COUNTA(病棟!E66)&gt;=1,病棟!E66,"")</f>
        <v/>
      </c>
      <c r="F68" s="750" t="str">
        <f>IF(COUNTA(病棟!F66)&gt;=1,病棟!F66,"")</f>
        <v/>
      </c>
      <c r="G68" s="755" t="str">
        <f>IF(COUNTA(病棟!G66)&gt;=1,病棟!G66,"")</f>
        <v/>
      </c>
      <c r="H68" s="745" t="str">
        <f>IF(COUNTA(病棟!H66)&gt;=1,病棟!H66,"")</f>
        <v/>
      </c>
      <c r="I68" s="761" t="str">
        <f>IF(COUNTA(病棟!I66)&gt;=1,病棟!I66,"")</f>
        <v/>
      </c>
      <c r="J68" s="662" t="str">
        <f>IF(COUNTA(病棟!J66)&gt;=1,病棟!J66,"")</f>
        <v/>
      </c>
      <c r="K68" s="659" t="str">
        <f>IF(COUNTA(病棟!L66)&gt;=1,病棟!L66,"")</f>
        <v/>
      </c>
      <c r="L68" s="694" t="str">
        <f>IF(K68&lt;基本!$D$9,"非常勤","常勤")</f>
        <v>常勤</v>
      </c>
      <c r="M68" s="689">
        <f>IF(L68="非常勤",K68/基本!$D$9,1)</f>
        <v>1</v>
      </c>
      <c r="N68" s="694" t="e">
        <f>IF(DAYS360(P68,メイン!$N$3)&lt;500,"新"," ")</f>
        <v>#VALUE!</v>
      </c>
      <c r="O68" s="659"/>
      <c r="P68" s="773" t="str">
        <f>IF(COUNTA(病棟!K66)&gt;=1,病棟!K66,"")</f>
        <v/>
      </c>
      <c r="R68" s="735">
        <f t="shared" si="0"/>
        <v>0</v>
      </c>
      <c r="S68" s="735">
        <f t="shared" si="1"/>
        <v>0</v>
      </c>
      <c r="T68" s="735">
        <f t="shared" si="2"/>
        <v>0</v>
      </c>
      <c r="U68" s="735">
        <f t="shared" si="3"/>
        <v>0</v>
      </c>
      <c r="V68" s="735">
        <f t="shared" si="4"/>
        <v>0</v>
      </c>
      <c r="W68" s="735">
        <f t="shared" si="5"/>
        <v>0</v>
      </c>
      <c r="X68" s="735">
        <f t="shared" si="6"/>
        <v>0</v>
      </c>
      <c r="Y68" s="735">
        <f t="shared" si="7"/>
        <v>0</v>
      </c>
      <c r="Z68" s="735">
        <f t="shared" si="8"/>
        <v>0</v>
      </c>
      <c r="AA68" s="735">
        <f t="shared" si="9"/>
        <v>0</v>
      </c>
      <c r="AB68" s="735">
        <f t="shared" si="10"/>
        <v>0</v>
      </c>
      <c r="AC68" s="735">
        <f t="shared" si="11"/>
        <v>0</v>
      </c>
      <c r="AD68" s="735">
        <f t="shared" si="12"/>
        <v>0</v>
      </c>
      <c r="AE68" s="735">
        <f t="shared" si="13"/>
        <v>0</v>
      </c>
      <c r="AF68" s="736">
        <f t="shared" si="14"/>
        <v>0</v>
      </c>
      <c r="AH68" s="646" t="str">
        <f t="shared" si="15"/>
        <v/>
      </c>
      <c r="AI68" s="646" t="str">
        <f t="shared" si="16"/>
        <v>助産師常勤</v>
      </c>
      <c r="AJ68" s="646">
        <f t="shared" si="17"/>
        <v>1</v>
      </c>
      <c r="AK68" s="646" t="str">
        <f t="shared" si="18"/>
        <v>助産師</v>
      </c>
      <c r="AL68" s="646" t="str">
        <f t="shared" si="19"/>
        <v>常勤</v>
      </c>
    </row>
    <row r="69" spans="1:38" ht="13.5" customHeight="1">
      <c r="A69" s="659" t="str">
        <f>IF(COUNTA(病棟!A67)&gt;=1,病棟!A67,"")</f>
        <v/>
      </c>
      <c r="B69" s="740" t="str">
        <f>IF(COUNTA(病棟!B67)&gt;=1,病棟!B67,"")</f>
        <v/>
      </c>
      <c r="C69" s="745" t="str">
        <f>IF(COUNTA(病棟!C67)&gt;=1,病棟!C67,"")</f>
        <v/>
      </c>
      <c r="D69" s="750" t="str">
        <f>IF(COUNTA(病棟!D67)&gt;=1,病棟!D67,"")</f>
        <v/>
      </c>
      <c r="E69" s="750" t="str">
        <f>IF(COUNTA(病棟!E67)&gt;=1,病棟!E67,"")</f>
        <v/>
      </c>
      <c r="F69" s="750" t="str">
        <f>IF(COUNTA(病棟!F67)&gt;=1,病棟!F67,"")</f>
        <v/>
      </c>
      <c r="G69" s="755" t="str">
        <f>IF(COUNTA(病棟!G67)&gt;=1,病棟!G67,"")</f>
        <v/>
      </c>
      <c r="H69" s="745" t="str">
        <f>IF(COUNTA(病棟!H67)&gt;=1,病棟!H67,"")</f>
        <v/>
      </c>
      <c r="I69" s="761" t="str">
        <f>IF(COUNTA(病棟!I67)&gt;=1,病棟!I67,"")</f>
        <v/>
      </c>
      <c r="J69" s="662" t="str">
        <f>IF(COUNTA(病棟!J67)&gt;=1,病棟!J67,"")</f>
        <v/>
      </c>
      <c r="K69" s="659" t="str">
        <f>IF(COUNTA(病棟!L67)&gt;=1,病棟!L67,"")</f>
        <v/>
      </c>
      <c r="L69" s="694" t="str">
        <f>IF(K69&lt;基本!$D$9,"非常勤","常勤")</f>
        <v>常勤</v>
      </c>
      <c r="M69" s="689">
        <f>IF(L69="非常勤",K69/基本!$D$9,1)</f>
        <v>1</v>
      </c>
      <c r="N69" s="694" t="e">
        <f>IF(DAYS360(P69,メイン!$N$3)&lt;500,"新"," ")</f>
        <v>#VALUE!</v>
      </c>
      <c r="O69" s="659"/>
      <c r="P69" s="773" t="str">
        <f>IF(COUNTA(病棟!K67)&gt;=1,病棟!K67,"")</f>
        <v/>
      </c>
      <c r="R69" s="735">
        <f t="shared" si="0"/>
        <v>0</v>
      </c>
      <c r="S69" s="735">
        <f t="shared" si="1"/>
        <v>0</v>
      </c>
      <c r="T69" s="735">
        <f t="shared" si="2"/>
        <v>0</v>
      </c>
      <c r="U69" s="735">
        <f t="shared" si="3"/>
        <v>0</v>
      </c>
      <c r="V69" s="735">
        <f t="shared" si="4"/>
        <v>0</v>
      </c>
      <c r="W69" s="735">
        <f t="shared" si="5"/>
        <v>0</v>
      </c>
      <c r="X69" s="735">
        <f t="shared" si="6"/>
        <v>0</v>
      </c>
      <c r="Y69" s="735">
        <f t="shared" si="7"/>
        <v>0</v>
      </c>
      <c r="Z69" s="735">
        <f t="shared" si="8"/>
        <v>0</v>
      </c>
      <c r="AA69" s="735">
        <f t="shared" si="9"/>
        <v>0</v>
      </c>
      <c r="AB69" s="735">
        <f t="shared" si="10"/>
        <v>0</v>
      </c>
      <c r="AC69" s="735">
        <f t="shared" si="11"/>
        <v>0</v>
      </c>
      <c r="AD69" s="735">
        <f t="shared" si="12"/>
        <v>0</v>
      </c>
      <c r="AE69" s="735">
        <f t="shared" si="13"/>
        <v>0</v>
      </c>
      <c r="AF69" s="736">
        <f t="shared" si="14"/>
        <v>0</v>
      </c>
      <c r="AH69" s="646" t="str">
        <f t="shared" si="15"/>
        <v/>
      </c>
      <c r="AI69" s="646" t="str">
        <f t="shared" si="16"/>
        <v>助産師常勤</v>
      </c>
      <c r="AJ69" s="646">
        <f t="shared" si="17"/>
        <v>1</v>
      </c>
      <c r="AK69" s="646" t="str">
        <f t="shared" si="18"/>
        <v>助産師</v>
      </c>
      <c r="AL69" s="646" t="str">
        <f t="shared" si="19"/>
        <v>常勤</v>
      </c>
    </row>
    <row r="70" spans="1:38" ht="13.5" customHeight="1">
      <c r="A70" s="659" t="str">
        <f>IF(COUNTA(病棟!A68)&gt;=1,病棟!A68,"")</f>
        <v/>
      </c>
      <c r="B70" s="740" t="str">
        <f>IF(COUNTA(病棟!B68)&gt;=1,病棟!B68,"")</f>
        <v/>
      </c>
      <c r="C70" s="745" t="str">
        <f>IF(COUNTA(病棟!C68)&gt;=1,病棟!C68,"")</f>
        <v/>
      </c>
      <c r="D70" s="750" t="str">
        <f>IF(COUNTA(病棟!D68)&gt;=1,病棟!D68,"")</f>
        <v/>
      </c>
      <c r="E70" s="750" t="str">
        <f>IF(COUNTA(病棟!E68)&gt;=1,病棟!E68,"")</f>
        <v/>
      </c>
      <c r="F70" s="750" t="str">
        <f>IF(COUNTA(病棟!F68)&gt;=1,病棟!F68,"")</f>
        <v/>
      </c>
      <c r="G70" s="755" t="str">
        <f>IF(COUNTA(病棟!G68)&gt;=1,病棟!G68,"")</f>
        <v/>
      </c>
      <c r="H70" s="745" t="str">
        <f>IF(COUNTA(病棟!H68)&gt;=1,病棟!H68,"")</f>
        <v/>
      </c>
      <c r="I70" s="761" t="str">
        <f>IF(COUNTA(病棟!I68)&gt;=1,病棟!I68,"")</f>
        <v/>
      </c>
      <c r="J70" s="662" t="str">
        <f>IF(COUNTA(病棟!J68)&gt;=1,病棟!J68,"")</f>
        <v/>
      </c>
      <c r="K70" s="659" t="str">
        <f>IF(COUNTA(病棟!L68)&gt;=1,病棟!L68,"")</f>
        <v/>
      </c>
      <c r="L70" s="694" t="str">
        <f>IF(K70&lt;基本!$D$9,"非常勤","常勤")</f>
        <v>常勤</v>
      </c>
      <c r="M70" s="689">
        <f>IF(L70="非常勤",K70/基本!$D$9,1)</f>
        <v>1</v>
      </c>
      <c r="N70" s="694" t="e">
        <f>IF(DAYS360(P70,メイン!$N$3)&lt;500,"新"," ")</f>
        <v>#VALUE!</v>
      </c>
      <c r="O70" s="659"/>
      <c r="P70" s="773" t="str">
        <f>IF(COUNTA(病棟!K68)&gt;=1,病棟!K68,"")</f>
        <v/>
      </c>
      <c r="R70" s="735">
        <f t="shared" ref="R70:R133" si="20">IF(AND(COUNTBLANK($C70)=0,$L70="常勤"),1,0)</f>
        <v>0</v>
      </c>
      <c r="S70" s="735">
        <f t="shared" ref="S70:S133" si="21">IF(T70&gt;0,1,0)</f>
        <v>0</v>
      </c>
      <c r="T70" s="735">
        <f t="shared" ref="T70:T133" si="22">IF(AND(COUNTBLANK($C70)=0,$L70="非常勤"),M70,0)</f>
        <v>0</v>
      </c>
      <c r="U70" s="735">
        <f t="shared" ref="U70:U133" si="23">IF(AND(COUNTBLANK($D70)=0,$L70="常勤"),1,0)</f>
        <v>0</v>
      </c>
      <c r="V70" s="735">
        <f t="shared" ref="V70:V133" si="24">IF(W70&gt;0,1,0)</f>
        <v>0</v>
      </c>
      <c r="W70" s="735">
        <f t="shared" ref="W70:W133" si="25">IF(AND(COUNTBLANK($D70)=0,$L70="非常勤"),M70,0)</f>
        <v>0</v>
      </c>
      <c r="X70" s="735">
        <f t="shared" ref="X70:X133" si="26">IF(AND(COUNTBLANK($E70)=0,$L70="常勤"),1,0)</f>
        <v>0</v>
      </c>
      <c r="Y70" s="735">
        <f t="shared" ref="Y70:Y133" si="27">IF(Z70&gt;0,1,0)</f>
        <v>0</v>
      </c>
      <c r="Z70" s="735">
        <f t="shared" ref="Z70:Z133" si="28">IF(AND(COUNTBLANK($E70)=0,$L70="非常勤"),M70,0)</f>
        <v>0</v>
      </c>
      <c r="AA70" s="735">
        <f t="shared" ref="AA70:AA133" si="29">IF(AND(COUNTBLANK($F70)=0,$L70="常勤"),1,0)</f>
        <v>0</v>
      </c>
      <c r="AB70" s="735">
        <f t="shared" ref="AB70:AB133" si="30">IF(AC70&gt;0,1,0)</f>
        <v>0</v>
      </c>
      <c r="AC70" s="735">
        <f t="shared" ref="AC70:AC133" si="31">IF(AND(COUNTBLANK($F70)=0,$L70="非常勤"),M70,0)</f>
        <v>0</v>
      </c>
      <c r="AD70" s="735">
        <f t="shared" ref="AD70:AD133" si="32">IF(AND(COUNTBLANK($G70)=0,$L70="常勤"),1,0)</f>
        <v>0</v>
      </c>
      <c r="AE70" s="735">
        <f t="shared" ref="AE70:AE133" si="33">IF(AF70&gt;0,1,0)</f>
        <v>0</v>
      </c>
      <c r="AF70" s="736">
        <f t="shared" ref="AF70:AF133" si="34">IF(AND(COUNTBLANK($G70)=0,$L70="非常勤"),M70,0)</f>
        <v>0</v>
      </c>
      <c r="AH70" s="646" t="str">
        <f t="shared" ref="AH70:AH133" si="35">A70</f>
        <v/>
      </c>
      <c r="AI70" s="646" t="str">
        <f t="shared" ref="AI70:AI133" si="36">CONCATENATE(AK70,AL70)</f>
        <v>助産師常勤</v>
      </c>
      <c r="AJ70" s="646">
        <f t="shared" ref="AJ70:AJ133" si="37">M70</f>
        <v>1</v>
      </c>
      <c r="AK70" s="646" t="str">
        <f t="shared" ref="AK70:AK133" si="38">IF(COUNTA(C70)=1,"助産師",IF(COUNTA(E70)=1,"看護師",IF(COUNTA(F70)=1,"准看護師",IF(COUNTA(G70)=1,"看護補助者",""))))</f>
        <v>助産師</v>
      </c>
      <c r="AL70" s="646" t="str">
        <f t="shared" ref="AL70:AL133" si="39">IF(L70="常勤","常勤",IF(M70&gt;0,"非常勤",""))</f>
        <v>常勤</v>
      </c>
    </row>
    <row r="71" spans="1:38" ht="13.5" customHeight="1">
      <c r="A71" s="659" t="str">
        <f>IF(COUNTA(病棟!A69)&gt;=1,病棟!A69,"")</f>
        <v/>
      </c>
      <c r="B71" s="740" t="str">
        <f>IF(COUNTA(病棟!B69)&gt;=1,病棟!B69,"")</f>
        <v/>
      </c>
      <c r="C71" s="745" t="str">
        <f>IF(COUNTA(病棟!C69)&gt;=1,病棟!C69,"")</f>
        <v/>
      </c>
      <c r="D71" s="750" t="str">
        <f>IF(COUNTA(病棟!D69)&gt;=1,病棟!D69,"")</f>
        <v/>
      </c>
      <c r="E71" s="750" t="str">
        <f>IF(COUNTA(病棟!E69)&gt;=1,病棟!E69,"")</f>
        <v/>
      </c>
      <c r="F71" s="750" t="str">
        <f>IF(COUNTA(病棟!F69)&gt;=1,病棟!F69,"")</f>
        <v/>
      </c>
      <c r="G71" s="755" t="str">
        <f>IF(COUNTA(病棟!G69)&gt;=1,病棟!G69,"")</f>
        <v/>
      </c>
      <c r="H71" s="745" t="str">
        <f>IF(COUNTA(病棟!H69)&gt;=1,病棟!H69,"")</f>
        <v/>
      </c>
      <c r="I71" s="761" t="str">
        <f>IF(COUNTA(病棟!I69)&gt;=1,病棟!I69,"")</f>
        <v/>
      </c>
      <c r="J71" s="662" t="str">
        <f>IF(COUNTA(病棟!J69)&gt;=1,病棟!J69,"")</f>
        <v/>
      </c>
      <c r="K71" s="659" t="str">
        <f>IF(COUNTA(病棟!L69)&gt;=1,病棟!L69,"")</f>
        <v/>
      </c>
      <c r="L71" s="694" t="str">
        <f>IF(K71&lt;基本!$D$9,"非常勤","常勤")</f>
        <v>常勤</v>
      </c>
      <c r="M71" s="689">
        <f>IF(L71="非常勤",K71/基本!$D$9,1)</f>
        <v>1</v>
      </c>
      <c r="N71" s="694" t="e">
        <f>IF(DAYS360(P71,メイン!$N$3)&lt;500,"新"," ")</f>
        <v>#VALUE!</v>
      </c>
      <c r="O71" s="659"/>
      <c r="P71" s="773" t="str">
        <f>IF(COUNTA(病棟!K69)&gt;=1,病棟!K69,"")</f>
        <v/>
      </c>
      <c r="R71" s="735">
        <f t="shared" si="20"/>
        <v>0</v>
      </c>
      <c r="S71" s="735">
        <f t="shared" si="21"/>
        <v>0</v>
      </c>
      <c r="T71" s="735">
        <f t="shared" si="22"/>
        <v>0</v>
      </c>
      <c r="U71" s="735">
        <f t="shared" si="23"/>
        <v>0</v>
      </c>
      <c r="V71" s="735">
        <f t="shared" si="24"/>
        <v>0</v>
      </c>
      <c r="W71" s="735">
        <f t="shared" si="25"/>
        <v>0</v>
      </c>
      <c r="X71" s="735">
        <f t="shared" si="26"/>
        <v>0</v>
      </c>
      <c r="Y71" s="735">
        <f t="shared" si="27"/>
        <v>0</v>
      </c>
      <c r="Z71" s="735">
        <f t="shared" si="28"/>
        <v>0</v>
      </c>
      <c r="AA71" s="735">
        <f t="shared" si="29"/>
        <v>0</v>
      </c>
      <c r="AB71" s="735">
        <f t="shared" si="30"/>
        <v>0</v>
      </c>
      <c r="AC71" s="735">
        <f t="shared" si="31"/>
        <v>0</v>
      </c>
      <c r="AD71" s="735">
        <f t="shared" si="32"/>
        <v>0</v>
      </c>
      <c r="AE71" s="735">
        <f t="shared" si="33"/>
        <v>0</v>
      </c>
      <c r="AF71" s="736">
        <f t="shared" si="34"/>
        <v>0</v>
      </c>
      <c r="AH71" s="646" t="str">
        <f t="shared" si="35"/>
        <v/>
      </c>
      <c r="AI71" s="646" t="str">
        <f t="shared" si="36"/>
        <v>助産師常勤</v>
      </c>
      <c r="AJ71" s="646">
        <f t="shared" si="37"/>
        <v>1</v>
      </c>
      <c r="AK71" s="646" t="str">
        <f t="shared" si="38"/>
        <v>助産師</v>
      </c>
      <c r="AL71" s="646" t="str">
        <f t="shared" si="39"/>
        <v>常勤</v>
      </c>
    </row>
    <row r="72" spans="1:38" ht="13.5" customHeight="1">
      <c r="A72" s="659" t="str">
        <f>IF(COUNTA(病棟!A70)&gt;=1,病棟!A70,"")</f>
        <v/>
      </c>
      <c r="B72" s="740" t="str">
        <f>IF(COUNTA(病棟!B70)&gt;=1,病棟!B70,"")</f>
        <v/>
      </c>
      <c r="C72" s="745" t="str">
        <f>IF(COUNTA(病棟!C70)&gt;=1,病棟!C70,"")</f>
        <v/>
      </c>
      <c r="D72" s="750" t="str">
        <f>IF(COUNTA(病棟!D70)&gt;=1,病棟!D70,"")</f>
        <v/>
      </c>
      <c r="E72" s="750" t="str">
        <f>IF(COUNTA(病棟!E70)&gt;=1,病棟!E70,"")</f>
        <v/>
      </c>
      <c r="F72" s="750" t="str">
        <f>IF(COUNTA(病棟!F70)&gt;=1,病棟!F70,"")</f>
        <v/>
      </c>
      <c r="G72" s="755" t="str">
        <f>IF(COUNTA(病棟!G70)&gt;=1,病棟!G70,"")</f>
        <v/>
      </c>
      <c r="H72" s="745" t="str">
        <f>IF(COUNTA(病棟!H70)&gt;=1,病棟!H70,"")</f>
        <v/>
      </c>
      <c r="I72" s="761" t="str">
        <f>IF(COUNTA(病棟!I70)&gt;=1,病棟!I70,"")</f>
        <v/>
      </c>
      <c r="J72" s="662" t="str">
        <f>IF(COUNTA(病棟!J70)&gt;=1,病棟!J70,"")</f>
        <v/>
      </c>
      <c r="K72" s="659" t="str">
        <f>IF(COUNTA(病棟!L70)&gt;=1,病棟!L70,"")</f>
        <v/>
      </c>
      <c r="L72" s="694" t="str">
        <f>IF(K72&lt;基本!$D$9,"非常勤","常勤")</f>
        <v>常勤</v>
      </c>
      <c r="M72" s="689">
        <f>IF(L72="非常勤",K72/基本!$D$9,1)</f>
        <v>1</v>
      </c>
      <c r="N72" s="694" t="e">
        <f>IF(DAYS360(P72,メイン!$N$3)&lt;500,"新"," ")</f>
        <v>#VALUE!</v>
      </c>
      <c r="O72" s="659"/>
      <c r="P72" s="773" t="str">
        <f>IF(COUNTA(病棟!K70)&gt;=1,病棟!K70,"")</f>
        <v/>
      </c>
      <c r="R72" s="735">
        <f t="shared" si="20"/>
        <v>0</v>
      </c>
      <c r="S72" s="735">
        <f t="shared" si="21"/>
        <v>0</v>
      </c>
      <c r="T72" s="735">
        <f t="shared" si="22"/>
        <v>0</v>
      </c>
      <c r="U72" s="735">
        <f t="shared" si="23"/>
        <v>0</v>
      </c>
      <c r="V72" s="735">
        <f t="shared" si="24"/>
        <v>0</v>
      </c>
      <c r="W72" s="735">
        <f t="shared" si="25"/>
        <v>0</v>
      </c>
      <c r="X72" s="735">
        <f t="shared" si="26"/>
        <v>0</v>
      </c>
      <c r="Y72" s="735">
        <f t="shared" si="27"/>
        <v>0</v>
      </c>
      <c r="Z72" s="735">
        <f t="shared" si="28"/>
        <v>0</v>
      </c>
      <c r="AA72" s="735">
        <f t="shared" si="29"/>
        <v>0</v>
      </c>
      <c r="AB72" s="735">
        <f t="shared" si="30"/>
        <v>0</v>
      </c>
      <c r="AC72" s="735">
        <f t="shared" si="31"/>
        <v>0</v>
      </c>
      <c r="AD72" s="735">
        <f t="shared" si="32"/>
        <v>0</v>
      </c>
      <c r="AE72" s="735">
        <f t="shared" si="33"/>
        <v>0</v>
      </c>
      <c r="AF72" s="736">
        <f t="shared" si="34"/>
        <v>0</v>
      </c>
      <c r="AH72" s="646" t="str">
        <f t="shared" si="35"/>
        <v/>
      </c>
      <c r="AI72" s="646" t="str">
        <f t="shared" si="36"/>
        <v>助産師常勤</v>
      </c>
      <c r="AJ72" s="646">
        <f t="shared" si="37"/>
        <v>1</v>
      </c>
      <c r="AK72" s="646" t="str">
        <f t="shared" si="38"/>
        <v>助産師</v>
      </c>
      <c r="AL72" s="646" t="str">
        <f t="shared" si="39"/>
        <v>常勤</v>
      </c>
    </row>
    <row r="73" spans="1:38" ht="13.5" customHeight="1">
      <c r="A73" s="659" t="str">
        <f>IF(COUNTA(病棟!A71)&gt;=1,病棟!A71,"")</f>
        <v/>
      </c>
      <c r="B73" s="740" t="str">
        <f>IF(COUNTA(病棟!B71)&gt;=1,病棟!B71,"")</f>
        <v/>
      </c>
      <c r="C73" s="745" t="str">
        <f>IF(COUNTA(病棟!C71)&gt;=1,病棟!C71,"")</f>
        <v/>
      </c>
      <c r="D73" s="750" t="str">
        <f>IF(COUNTA(病棟!D71)&gt;=1,病棟!D71,"")</f>
        <v/>
      </c>
      <c r="E73" s="750" t="str">
        <f>IF(COUNTA(病棟!E71)&gt;=1,病棟!E71,"")</f>
        <v/>
      </c>
      <c r="F73" s="750" t="str">
        <f>IF(COUNTA(病棟!F71)&gt;=1,病棟!F71,"")</f>
        <v/>
      </c>
      <c r="G73" s="755" t="str">
        <f>IF(COUNTA(病棟!G71)&gt;=1,病棟!G71,"")</f>
        <v/>
      </c>
      <c r="H73" s="745" t="str">
        <f>IF(COUNTA(病棟!H71)&gt;=1,病棟!H71,"")</f>
        <v/>
      </c>
      <c r="I73" s="761" t="str">
        <f>IF(COUNTA(病棟!I71)&gt;=1,病棟!I71,"")</f>
        <v/>
      </c>
      <c r="J73" s="662" t="str">
        <f>IF(COUNTA(病棟!J71)&gt;=1,病棟!J71,"")</f>
        <v/>
      </c>
      <c r="K73" s="659" t="str">
        <f>IF(COUNTA(病棟!L71)&gt;=1,病棟!L71,"")</f>
        <v/>
      </c>
      <c r="L73" s="694" t="str">
        <f>IF(K73&lt;基本!$D$9,"非常勤","常勤")</f>
        <v>常勤</v>
      </c>
      <c r="M73" s="689">
        <f>IF(L73="非常勤",K73/基本!$D$9,1)</f>
        <v>1</v>
      </c>
      <c r="N73" s="694" t="e">
        <f>IF(DAYS360(P73,メイン!$N$3)&lt;500,"新"," ")</f>
        <v>#VALUE!</v>
      </c>
      <c r="O73" s="659"/>
      <c r="P73" s="773" t="str">
        <f>IF(COUNTA(病棟!K71)&gt;=1,病棟!K71,"")</f>
        <v/>
      </c>
      <c r="R73" s="735">
        <f t="shared" si="20"/>
        <v>0</v>
      </c>
      <c r="S73" s="735">
        <f t="shared" si="21"/>
        <v>0</v>
      </c>
      <c r="T73" s="735">
        <f t="shared" si="22"/>
        <v>0</v>
      </c>
      <c r="U73" s="735">
        <f t="shared" si="23"/>
        <v>0</v>
      </c>
      <c r="V73" s="735">
        <f t="shared" si="24"/>
        <v>0</v>
      </c>
      <c r="W73" s="735">
        <f t="shared" si="25"/>
        <v>0</v>
      </c>
      <c r="X73" s="735">
        <f t="shared" si="26"/>
        <v>0</v>
      </c>
      <c r="Y73" s="735">
        <f t="shared" si="27"/>
        <v>0</v>
      </c>
      <c r="Z73" s="735">
        <f t="shared" si="28"/>
        <v>0</v>
      </c>
      <c r="AA73" s="735">
        <f t="shared" si="29"/>
        <v>0</v>
      </c>
      <c r="AB73" s="735">
        <f t="shared" si="30"/>
        <v>0</v>
      </c>
      <c r="AC73" s="735">
        <f t="shared" si="31"/>
        <v>0</v>
      </c>
      <c r="AD73" s="735">
        <f t="shared" si="32"/>
        <v>0</v>
      </c>
      <c r="AE73" s="735">
        <f t="shared" si="33"/>
        <v>0</v>
      </c>
      <c r="AF73" s="736">
        <f t="shared" si="34"/>
        <v>0</v>
      </c>
      <c r="AH73" s="646" t="str">
        <f t="shared" si="35"/>
        <v/>
      </c>
      <c r="AI73" s="646" t="str">
        <f t="shared" si="36"/>
        <v>助産師常勤</v>
      </c>
      <c r="AJ73" s="646">
        <f t="shared" si="37"/>
        <v>1</v>
      </c>
      <c r="AK73" s="646" t="str">
        <f t="shared" si="38"/>
        <v>助産師</v>
      </c>
      <c r="AL73" s="646" t="str">
        <f t="shared" si="39"/>
        <v>常勤</v>
      </c>
    </row>
    <row r="74" spans="1:38" ht="13.5" customHeight="1">
      <c r="A74" s="659" t="str">
        <f>IF(COUNTA(病棟!A72)&gt;=1,病棟!A72,"")</f>
        <v/>
      </c>
      <c r="B74" s="740" t="str">
        <f>IF(COUNTA(病棟!B72)&gt;=1,病棟!B72,"")</f>
        <v/>
      </c>
      <c r="C74" s="745" t="str">
        <f>IF(COUNTA(病棟!C72)&gt;=1,病棟!C72,"")</f>
        <v/>
      </c>
      <c r="D74" s="750" t="str">
        <f>IF(COUNTA(病棟!D72)&gt;=1,病棟!D72,"")</f>
        <v/>
      </c>
      <c r="E74" s="750" t="str">
        <f>IF(COUNTA(病棟!E72)&gt;=1,病棟!E72,"")</f>
        <v/>
      </c>
      <c r="F74" s="750" t="str">
        <f>IF(COUNTA(病棟!F72)&gt;=1,病棟!F72,"")</f>
        <v/>
      </c>
      <c r="G74" s="755" t="str">
        <f>IF(COUNTA(病棟!G72)&gt;=1,病棟!G72,"")</f>
        <v/>
      </c>
      <c r="H74" s="745" t="str">
        <f>IF(COUNTA(病棟!H72)&gt;=1,病棟!H72,"")</f>
        <v/>
      </c>
      <c r="I74" s="761" t="str">
        <f>IF(COUNTA(病棟!I72)&gt;=1,病棟!I72,"")</f>
        <v/>
      </c>
      <c r="J74" s="662" t="str">
        <f>IF(COUNTA(病棟!J72)&gt;=1,病棟!J72,"")</f>
        <v/>
      </c>
      <c r="K74" s="659" t="str">
        <f>IF(COUNTA(病棟!L72)&gt;=1,病棟!L72,"")</f>
        <v/>
      </c>
      <c r="L74" s="694" t="str">
        <f>IF(K74&lt;基本!$D$9,"非常勤","常勤")</f>
        <v>常勤</v>
      </c>
      <c r="M74" s="689">
        <f>IF(L74="非常勤",K74/基本!$D$9,1)</f>
        <v>1</v>
      </c>
      <c r="N74" s="694" t="e">
        <f>IF(DAYS360(P74,メイン!$N$3)&lt;500,"新"," ")</f>
        <v>#VALUE!</v>
      </c>
      <c r="O74" s="659"/>
      <c r="P74" s="773" t="str">
        <f>IF(COUNTA(病棟!K72)&gt;=1,病棟!K72,"")</f>
        <v/>
      </c>
      <c r="R74" s="735">
        <f t="shared" si="20"/>
        <v>0</v>
      </c>
      <c r="S74" s="735">
        <f t="shared" si="21"/>
        <v>0</v>
      </c>
      <c r="T74" s="735">
        <f t="shared" si="22"/>
        <v>0</v>
      </c>
      <c r="U74" s="735">
        <f t="shared" si="23"/>
        <v>0</v>
      </c>
      <c r="V74" s="735">
        <f t="shared" si="24"/>
        <v>0</v>
      </c>
      <c r="W74" s="735">
        <f t="shared" si="25"/>
        <v>0</v>
      </c>
      <c r="X74" s="735">
        <f t="shared" si="26"/>
        <v>0</v>
      </c>
      <c r="Y74" s="735">
        <f t="shared" si="27"/>
        <v>0</v>
      </c>
      <c r="Z74" s="735">
        <f t="shared" si="28"/>
        <v>0</v>
      </c>
      <c r="AA74" s="735">
        <f t="shared" si="29"/>
        <v>0</v>
      </c>
      <c r="AB74" s="735">
        <f t="shared" si="30"/>
        <v>0</v>
      </c>
      <c r="AC74" s="735">
        <f t="shared" si="31"/>
        <v>0</v>
      </c>
      <c r="AD74" s="735">
        <f t="shared" si="32"/>
        <v>0</v>
      </c>
      <c r="AE74" s="735">
        <f t="shared" si="33"/>
        <v>0</v>
      </c>
      <c r="AF74" s="736">
        <f t="shared" si="34"/>
        <v>0</v>
      </c>
      <c r="AH74" s="646" t="str">
        <f t="shared" si="35"/>
        <v/>
      </c>
      <c r="AI74" s="646" t="str">
        <f t="shared" si="36"/>
        <v>助産師常勤</v>
      </c>
      <c r="AJ74" s="646">
        <f t="shared" si="37"/>
        <v>1</v>
      </c>
      <c r="AK74" s="646" t="str">
        <f t="shared" si="38"/>
        <v>助産師</v>
      </c>
      <c r="AL74" s="646" t="str">
        <f t="shared" si="39"/>
        <v>常勤</v>
      </c>
    </row>
    <row r="75" spans="1:38" ht="13.5" customHeight="1">
      <c r="A75" s="659" t="str">
        <f>IF(COUNTA(病棟!A73)&gt;=1,病棟!A73,"")</f>
        <v/>
      </c>
      <c r="B75" s="740" t="str">
        <f>IF(COUNTA(病棟!B73)&gt;=1,病棟!B73,"")</f>
        <v/>
      </c>
      <c r="C75" s="745" t="str">
        <f>IF(COUNTA(病棟!C73)&gt;=1,病棟!C73,"")</f>
        <v/>
      </c>
      <c r="D75" s="750" t="str">
        <f>IF(COUNTA(病棟!D73)&gt;=1,病棟!D73,"")</f>
        <v/>
      </c>
      <c r="E75" s="750" t="str">
        <f>IF(COUNTA(病棟!E73)&gt;=1,病棟!E73,"")</f>
        <v/>
      </c>
      <c r="F75" s="750" t="str">
        <f>IF(COUNTA(病棟!F73)&gt;=1,病棟!F73,"")</f>
        <v/>
      </c>
      <c r="G75" s="755" t="str">
        <f>IF(COUNTA(病棟!G73)&gt;=1,病棟!G73,"")</f>
        <v/>
      </c>
      <c r="H75" s="745" t="str">
        <f>IF(COUNTA(病棟!H73)&gt;=1,病棟!H73,"")</f>
        <v/>
      </c>
      <c r="I75" s="761" t="str">
        <f>IF(COUNTA(病棟!I73)&gt;=1,病棟!I73,"")</f>
        <v/>
      </c>
      <c r="J75" s="662" t="str">
        <f>IF(COUNTA(病棟!J73)&gt;=1,病棟!J73,"")</f>
        <v/>
      </c>
      <c r="K75" s="659" t="str">
        <f>IF(COUNTA(病棟!L73)&gt;=1,病棟!L73,"")</f>
        <v/>
      </c>
      <c r="L75" s="694" t="str">
        <f>IF(K75&lt;基本!$D$9,"非常勤","常勤")</f>
        <v>常勤</v>
      </c>
      <c r="M75" s="689">
        <f>IF(L75="非常勤",K75/基本!$D$9,1)</f>
        <v>1</v>
      </c>
      <c r="N75" s="694" t="e">
        <f>IF(DAYS360(P75,メイン!$N$3)&lt;500,"新"," ")</f>
        <v>#VALUE!</v>
      </c>
      <c r="O75" s="659"/>
      <c r="P75" s="773" t="str">
        <f>IF(COUNTA(病棟!K73)&gt;=1,病棟!K73,"")</f>
        <v/>
      </c>
      <c r="R75" s="735">
        <f t="shared" si="20"/>
        <v>0</v>
      </c>
      <c r="S75" s="735">
        <f t="shared" si="21"/>
        <v>0</v>
      </c>
      <c r="T75" s="735">
        <f t="shared" si="22"/>
        <v>0</v>
      </c>
      <c r="U75" s="735">
        <f t="shared" si="23"/>
        <v>0</v>
      </c>
      <c r="V75" s="735">
        <f t="shared" si="24"/>
        <v>0</v>
      </c>
      <c r="W75" s="735">
        <f t="shared" si="25"/>
        <v>0</v>
      </c>
      <c r="X75" s="735">
        <f t="shared" si="26"/>
        <v>0</v>
      </c>
      <c r="Y75" s="735">
        <f t="shared" si="27"/>
        <v>0</v>
      </c>
      <c r="Z75" s="735">
        <f t="shared" si="28"/>
        <v>0</v>
      </c>
      <c r="AA75" s="735">
        <f t="shared" si="29"/>
        <v>0</v>
      </c>
      <c r="AB75" s="735">
        <f t="shared" si="30"/>
        <v>0</v>
      </c>
      <c r="AC75" s="735">
        <f t="shared" si="31"/>
        <v>0</v>
      </c>
      <c r="AD75" s="735">
        <f t="shared" si="32"/>
        <v>0</v>
      </c>
      <c r="AE75" s="735">
        <f t="shared" si="33"/>
        <v>0</v>
      </c>
      <c r="AF75" s="736">
        <f t="shared" si="34"/>
        <v>0</v>
      </c>
      <c r="AH75" s="646" t="str">
        <f t="shared" si="35"/>
        <v/>
      </c>
      <c r="AI75" s="646" t="str">
        <f t="shared" si="36"/>
        <v>助産師常勤</v>
      </c>
      <c r="AJ75" s="646">
        <f t="shared" si="37"/>
        <v>1</v>
      </c>
      <c r="AK75" s="646" t="str">
        <f t="shared" si="38"/>
        <v>助産師</v>
      </c>
      <c r="AL75" s="646" t="str">
        <f t="shared" si="39"/>
        <v>常勤</v>
      </c>
    </row>
    <row r="76" spans="1:38" ht="13.5" customHeight="1">
      <c r="A76" s="659" t="str">
        <f>IF(COUNTA(病棟!A74)&gt;=1,病棟!A74,"")</f>
        <v/>
      </c>
      <c r="B76" s="740" t="str">
        <f>IF(COUNTA(病棟!B74)&gt;=1,病棟!B74,"")</f>
        <v/>
      </c>
      <c r="C76" s="745" t="str">
        <f>IF(COUNTA(病棟!C74)&gt;=1,病棟!C74,"")</f>
        <v/>
      </c>
      <c r="D76" s="750" t="str">
        <f>IF(COUNTA(病棟!D74)&gt;=1,病棟!D74,"")</f>
        <v/>
      </c>
      <c r="E76" s="750" t="str">
        <f>IF(COUNTA(病棟!E74)&gt;=1,病棟!E74,"")</f>
        <v/>
      </c>
      <c r="F76" s="750" t="str">
        <f>IF(COUNTA(病棟!F74)&gt;=1,病棟!F74,"")</f>
        <v/>
      </c>
      <c r="G76" s="755" t="str">
        <f>IF(COUNTA(病棟!G74)&gt;=1,病棟!G74,"")</f>
        <v/>
      </c>
      <c r="H76" s="745" t="str">
        <f>IF(COUNTA(病棟!H74)&gt;=1,病棟!H74,"")</f>
        <v/>
      </c>
      <c r="I76" s="761" t="str">
        <f>IF(COUNTA(病棟!I74)&gt;=1,病棟!I74,"")</f>
        <v/>
      </c>
      <c r="J76" s="662" t="str">
        <f>IF(COUNTA(病棟!J74)&gt;=1,病棟!J74,"")</f>
        <v/>
      </c>
      <c r="K76" s="659" t="str">
        <f>IF(COUNTA(病棟!L74)&gt;=1,病棟!L74,"")</f>
        <v/>
      </c>
      <c r="L76" s="694" t="str">
        <f>IF(K76&lt;基本!$D$9,"非常勤","常勤")</f>
        <v>常勤</v>
      </c>
      <c r="M76" s="689">
        <f>IF(L76="非常勤",K76/基本!$D$9,1)</f>
        <v>1</v>
      </c>
      <c r="N76" s="694" t="e">
        <f>IF(DAYS360(P76,メイン!$N$3)&lt;500,"新"," ")</f>
        <v>#VALUE!</v>
      </c>
      <c r="O76" s="659"/>
      <c r="P76" s="773" t="str">
        <f>IF(COUNTA(病棟!K74)&gt;=1,病棟!K74,"")</f>
        <v/>
      </c>
      <c r="R76" s="735">
        <f t="shared" si="20"/>
        <v>0</v>
      </c>
      <c r="S76" s="735">
        <f t="shared" si="21"/>
        <v>0</v>
      </c>
      <c r="T76" s="735">
        <f t="shared" si="22"/>
        <v>0</v>
      </c>
      <c r="U76" s="735">
        <f t="shared" si="23"/>
        <v>0</v>
      </c>
      <c r="V76" s="735">
        <f t="shared" si="24"/>
        <v>0</v>
      </c>
      <c r="W76" s="735">
        <f t="shared" si="25"/>
        <v>0</v>
      </c>
      <c r="X76" s="735">
        <f t="shared" si="26"/>
        <v>0</v>
      </c>
      <c r="Y76" s="735">
        <f t="shared" si="27"/>
        <v>0</v>
      </c>
      <c r="Z76" s="735">
        <f t="shared" si="28"/>
        <v>0</v>
      </c>
      <c r="AA76" s="735">
        <f t="shared" si="29"/>
        <v>0</v>
      </c>
      <c r="AB76" s="735">
        <f t="shared" si="30"/>
        <v>0</v>
      </c>
      <c r="AC76" s="735">
        <f t="shared" si="31"/>
        <v>0</v>
      </c>
      <c r="AD76" s="735">
        <f t="shared" si="32"/>
        <v>0</v>
      </c>
      <c r="AE76" s="735">
        <f t="shared" si="33"/>
        <v>0</v>
      </c>
      <c r="AF76" s="736">
        <f t="shared" si="34"/>
        <v>0</v>
      </c>
      <c r="AH76" s="646" t="str">
        <f t="shared" si="35"/>
        <v/>
      </c>
      <c r="AI76" s="646" t="str">
        <f t="shared" si="36"/>
        <v>助産師常勤</v>
      </c>
      <c r="AJ76" s="646">
        <f t="shared" si="37"/>
        <v>1</v>
      </c>
      <c r="AK76" s="646" t="str">
        <f t="shared" si="38"/>
        <v>助産師</v>
      </c>
      <c r="AL76" s="646" t="str">
        <f t="shared" si="39"/>
        <v>常勤</v>
      </c>
    </row>
    <row r="77" spans="1:38" ht="13.5" customHeight="1">
      <c r="A77" s="659" t="str">
        <f>IF(COUNTA(病棟!A75)&gt;=1,病棟!A75,"")</f>
        <v/>
      </c>
      <c r="B77" s="740" t="str">
        <f>IF(COUNTA(病棟!B75)&gt;=1,病棟!B75,"")</f>
        <v/>
      </c>
      <c r="C77" s="745" t="str">
        <f>IF(COUNTA(病棟!C75)&gt;=1,病棟!C75,"")</f>
        <v/>
      </c>
      <c r="D77" s="750" t="str">
        <f>IF(COUNTA(病棟!D75)&gt;=1,病棟!D75,"")</f>
        <v/>
      </c>
      <c r="E77" s="750" t="str">
        <f>IF(COUNTA(病棟!E75)&gt;=1,病棟!E75,"")</f>
        <v/>
      </c>
      <c r="F77" s="750" t="str">
        <f>IF(COUNTA(病棟!F75)&gt;=1,病棟!F75,"")</f>
        <v/>
      </c>
      <c r="G77" s="755" t="str">
        <f>IF(COUNTA(病棟!G75)&gt;=1,病棟!G75,"")</f>
        <v/>
      </c>
      <c r="H77" s="745" t="str">
        <f>IF(COUNTA(病棟!H75)&gt;=1,病棟!H75,"")</f>
        <v/>
      </c>
      <c r="I77" s="761" t="str">
        <f>IF(COUNTA(病棟!I75)&gt;=1,病棟!I75,"")</f>
        <v/>
      </c>
      <c r="J77" s="662" t="str">
        <f>IF(COUNTA(病棟!J75)&gt;=1,病棟!J75,"")</f>
        <v/>
      </c>
      <c r="K77" s="659" t="str">
        <f>IF(COUNTA(病棟!L75)&gt;=1,病棟!L75,"")</f>
        <v/>
      </c>
      <c r="L77" s="694" t="str">
        <f>IF(K77&lt;基本!$D$9,"非常勤","常勤")</f>
        <v>常勤</v>
      </c>
      <c r="M77" s="689">
        <f>IF(L77="非常勤",K77/基本!$D$9,1)</f>
        <v>1</v>
      </c>
      <c r="N77" s="694" t="e">
        <f>IF(DAYS360(P77,メイン!$N$3)&lt;500,"新"," ")</f>
        <v>#VALUE!</v>
      </c>
      <c r="O77" s="659"/>
      <c r="P77" s="773" t="str">
        <f>IF(COUNTA(病棟!K75)&gt;=1,病棟!K75,"")</f>
        <v/>
      </c>
      <c r="R77" s="735">
        <f t="shared" si="20"/>
        <v>0</v>
      </c>
      <c r="S77" s="735">
        <f t="shared" si="21"/>
        <v>0</v>
      </c>
      <c r="T77" s="735">
        <f t="shared" si="22"/>
        <v>0</v>
      </c>
      <c r="U77" s="735">
        <f t="shared" si="23"/>
        <v>0</v>
      </c>
      <c r="V77" s="735">
        <f t="shared" si="24"/>
        <v>0</v>
      </c>
      <c r="W77" s="735">
        <f t="shared" si="25"/>
        <v>0</v>
      </c>
      <c r="X77" s="735">
        <f t="shared" si="26"/>
        <v>0</v>
      </c>
      <c r="Y77" s="735">
        <f t="shared" si="27"/>
        <v>0</v>
      </c>
      <c r="Z77" s="735">
        <f t="shared" si="28"/>
        <v>0</v>
      </c>
      <c r="AA77" s="735">
        <f t="shared" si="29"/>
        <v>0</v>
      </c>
      <c r="AB77" s="735">
        <f t="shared" si="30"/>
        <v>0</v>
      </c>
      <c r="AC77" s="735">
        <f t="shared" si="31"/>
        <v>0</v>
      </c>
      <c r="AD77" s="735">
        <f t="shared" si="32"/>
        <v>0</v>
      </c>
      <c r="AE77" s="735">
        <f t="shared" si="33"/>
        <v>0</v>
      </c>
      <c r="AF77" s="736">
        <f t="shared" si="34"/>
        <v>0</v>
      </c>
      <c r="AH77" s="646" t="str">
        <f t="shared" si="35"/>
        <v/>
      </c>
      <c r="AI77" s="646" t="str">
        <f t="shared" si="36"/>
        <v>助産師常勤</v>
      </c>
      <c r="AJ77" s="646">
        <f t="shared" si="37"/>
        <v>1</v>
      </c>
      <c r="AK77" s="646" t="str">
        <f t="shared" si="38"/>
        <v>助産師</v>
      </c>
      <c r="AL77" s="646" t="str">
        <f t="shared" si="39"/>
        <v>常勤</v>
      </c>
    </row>
    <row r="78" spans="1:38" ht="13.5" customHeight="1">
      <c r="A78" s="659" t="str">
        <f>IF(COUNTA(病棟!A76)&gt;=1,病棟!A76,"")</f>
        <v/>
      </c>
      <c r="B78" s="740" t="str">
        <f>IF(COUNTA(病棟!B76)&gt;=1,病棟!B76,"")</f>
        <v/>
      </c>
      <c r="C78" s="745" t="str">
        <f>IF(COUNTA(病棟!C76)&gt;=1,病棟!C76,"")</f>
        <v/>
      </c>
      <c r="D78" s="750" t="str">
        <f>IF(COUNTA(病棟!D76)&gt;=1,病棟!D76,"")</f>
        <v/>
      </c>
      <c r="E78" s="750" t="str">
        <f>IF(COUNTA(病棟!E76)&gt;=1,病棟!E76,"")</f>
        <v/>
      </c>
      <c r="F78" s="750" t="str">
        <f>IF(COUNTA(病棟!F76)&gt;=1,病棟!F76,"")</f>
        <v/>
      </c>
      <c r="G78" s="755" t="str">
        <f>IF(COUNTA(病棟!G76)&gt;=1,病棟!G76,"")</f>
        <v/>
      </c>
      <c r="H78" s="745" t="str">
        <f>IF(COUNTA(病棟!H76)&gt;=1,病棟!H76,"")</f>
        <v/>
      </c>
      <c r="I78" s="761" t="str">
        <f>IF(COUNTA(病棟!I76)&gt;=1,病棟!I76,"")</f>
        <v/>
      </c>
      <c r="J78" s="662" t="str">
        <f>IF(COUNTA(病棟!J76)&gt;=1,病棟!J76,"")</f>
        <v/>
      </c>
      <c r="K78" s="659" t="str">
        <f>IF(COUNTA(病棟!L76)&gt;=1,病棟!L76,"")</f>
        <v/>
      </c>
      <c r="L78" s="694" t="str">
        <f>IF(K78&lt;基本!$D$9,"非常勤","常勤")</f>
        <v>常勤</v>
      </c>
      <c r="M78" s="689">
        <f>IF(L78="非常勤",K78/基本!$D$9,1)</f>
        <v>1</v>
      </c>
      <c r="N78" s="694" t="e">
        <f>IF(DAYS360(P78,メイン!$N$3)&lt;500,"新"," ")</f>
        <v>#VALUE!</v>
      </c>
      <c r="O78" s="659"/>
      <c r="P78" s="773" t="str">
        <f>IF(COUNTA(病棟!K76)&gt;=1,病棟!K76,"")</f>
        <v/>
      </c>
      <c r="R78" s="735">
        <f t="shared" si="20"/>
        <v>0</v>
      </c>
      <c r="S78" s="735">
        <f t="shared" si="21"/>
        <v>0</v>
      </c>
      <c r="T78" s="735">
        <f t="shared" si="22"/>
        <v>0</v>
      </c>
      <c r="U78" s="735">
        <f t="shared" si="23"/>
        <v>0</v>
      </c>
      <c r="V78" s="735">
        <f t="shared" si="24"/>
        <v>0</v>
      </c>
      <c r="W78" s="735">
        <f t="shared" si="25"/>
        <v>0</v>
      </c>
      <c r="X78" s="735">
        <f t="shared" si="26"/>
        <v>0</v>
      </c>
      <c r="Y78" s="735">
        <f t="shared" si="27"/>
        <v>0</v>
      </c>
      <c r="Z78" s="735">
        <f t="shared" si="28"/>
        <v>0</v>
      </c>
      <c r="AA78" s="735">
        <f t="shared" si="29"/>
        <v>0</v>
      </c>
      <c r="AB78" s="735">
        <f t="shared" si="30"/>
        <v>0</v>
      </c>
      <c r="AC78" s="735">
        <f t="shared" si="31"/>
        <v>0</v>
      </c>
      <c r="AD78" s="735">
        <f t="shared" si="32"/>
        <v>0</v>
      </c>
      <c r="AE78" s="735">
        <f t="shared" si="33"/>
        <v>0</v>
      </c>
      <c r="AF78" s="736">
        <f t="shared" si="34"/>
        <v>0</v>
      </c>
      <c r="AH78" s="646" t="str">
        <f t="shared" si="35"/>
        <v/>
      </c>
      <c r="AI78" s="646" t="str">
        <f t="shared" si="36"/>
        <v>助産師常勤</v>
      </c>
      <c r="AJ78" s="646">
        <f t="shared" si="37"/>
        <v>1</v>
      </c>
      <c r="AK78" s="646" t="str">
        <f t="shared" si="38"/>
        <v>助産師</v>
      </c>
      <c r="AL78" s="646" t="str">
        <f t="shared" si="39"/>
        <v>常勤</v>
      </c>
    </row>
    <row r="79" spans="1:38" ht="13.5" customHeight="1">
      <c r="A79" s="659" t="str">
        <f>IF(COUNTA(病棟!A77)&gt;=1,病棟!A77,"")</f>
        <v/>
      </c>
      <c r="B79" s="740" t="str">
        <f>IF(COUNTA(病棟!B77)&gt;=1,病棟!B77,"")</f>
        <v/>
      </c>
      <c r="C79" s="745" t="str">
        <f>IF(COUNTA(病棟!C77)&gt;=1,病棟!C77,"")</f>
        <v/>
      </c>
      <c r="D79" s="750" t="str">
        <f>IF(COUNTA(病棟!D77)&gt;=1,病棟!D77,"")</f>
        <v/>
      </c>
      <c r="E79" s="750" t="str">
        <f>IF(COUNTA(病棟!E77)&gt;=1,病棟!E77,"")</f>
        <v/>
      </c>
      <c r="F79" s="750" t="str">
        <f>IF(COUNTA(病棟!F77)&gt;=1,病棟!F77,"")</f>
        <v/>
      </c>
      <c r="G79" s="755" t="str">
        <f>IF(COUNTA(病棟!G77)&gt;=1,病棟!G77,"")</f>
        <v/>
      </c>
      <c r="H79" s="745" t="str">
        <f>IF(COUNTA(病棟!H77)&gt;=1,病棟!H77,"")</f>
        <v/>
      </c>
      <c r="I79" s="761" t="str">
        <f>IF(COUNTA(病棟!I77)&gt;=1,病棟!I77,"")</f>
        <v/>
      </c>
      <c r="J79" s="662" t="str">
        <f>IF(COUNTA(病棟!J77)&gt;=1,病棟!J77,"")</f>
        <v/>
      </c>
      <c r="K79" s="659" t="str">
        <f>IF(COUNTA(病棟!L77)&gt;=1,病棟!L77,"")</f>
        <v/>
      </c>
      <c r="L79" s="694" t="str">
        <f>IF(K79&lt;基本!$D$9,"非常勤","常勤")</f>
        <v>常勤</v>
      </c>
      <c r="M79" s="689">
        <f>IF(L79="非常勤",K79/基本!$D$9,1)</f>
        <v>1</v>
      </c>
      <c r="N79" s="694" t="e">
        <f>IF(DAYS360(P79,メイン!$N$3)&lt;500,"新"," ")</f>
        <v>#VALUE!</v>
      </c>
      <c r="O79" s="659"/>
      <c r="P79" s="773" t="str">
        <f>IF(COUNTA(病棟!K77)&gt;=1,病棟!K77,"")</f>
        <v/>
      </c>
      <c r="R79" s="735">
        <f t="shared" si="20"/>
        <v>0</v>
      </c>
      <c r="S79" s="735">
        <f t="shared" si="21"/>
        <v>0</v>
      </c>
      <c r="T79" s="735">
        <f t="shared" si="22"/>
        <v>0</v>
      </c>
      <c r="U79" s="735">
        <f t="shared" si="23"/>
        <v>0</v>
      </c>
      <c r="V79" s="735">
        <f t="shared" si="24"/>
        <v>0</v>
      </c>
      <c r="W79" s="735">
        <f t="shared" si="25"/>
        <v>0</v>
      </c>
      <c r="X79" s="735">
        <f t="shared" si="26"/>
        <v>0</v>
      </c>
      <c r="Y79" s="735">
        <f t="shared" si="27"/>
        <v>0</v>
      </c>
      <c r="Z79" s="735">
        <f t="shared" si="28"/>
        <v>0</v>
      </c>
      <c r="AA79" s="735">
        <f t="shared" si="29"/>
        <v>0</v>
      </c>
      <c r="AB79" s="735">
        <f t="shared" si="30"/>
        <v>0</v>
      </c>
      <c r="AC79" s="735">
        <f t="shared" si="31"/>
        <v>0</v>
      </c>
      <c r="AD79" s="735">
        <f t="shared" si="32"/>
        <v>0</v>
      </c>
      <c r="AE79" s="735">
        <f t="shared" si="33"/>
        <v>0</v>
      </c>
      <c r="AF79" s="736">
        <f t="shared" si="34"/>
        <v>0</v>
      </c>
      <c r="AH79" s="646" t="str">
        <f t="shared" si="35"/>
        <v/>
      </c>
      <c r="AI79" s="646" t="str">
        <f t="shared" si="36"/>
        <v>助産師常勤</v>
      </c>
      <c r="AJ79" s="646">
        <f t="shared" si="37"/>
        <v>1</v>
      </c>
      <c r="AK79" s="646" t="str">
        <f t="shared" si="38"/>
        <v>助産師</v>
      </c>
      <c r="AL79" s="646" t="str">
        <f t="shared" si="39"/>
        <v>常勤</v>
      </c>
    </row>
    <row r="80" spans="1:38" ht="13.5" customHeight="1">
      <c r="A80" s="659" t="str">
        <f>IF(COUNTA(病棟!A78)&gt;=1,病棟!A78,"")</f>
        <v/>
      </c>
      <c r="B80" s="740" t="str">
        <f>IF(COUNTA(病棟!B78)&gt;=1,病棟!B78,"")</f>
        <v/>
      </c>
      <c r="C80" s="745" t="str">
        <f>IF(COUNTA(病棟!C78)&gt;=1,病棟!C78,"")</f>
        <v/>
      </c>
      <c r="D80" s="750" t="str">
        <f>IF(COUNTA(病棟!D78)&gt;=1,病棟!D78,"")</f>
        <v/>
      </c>
      <c r="E80" s="750" t="str">
        <f>IF(COUNTA(病棟!E78)&gt;=1,病棟!E78,"")</f>
        <v/>
      </c>
      <c r="F80" s="750" t="str">
        <f>IF(COUNTA(病棟!F78)&gt;=1,病棟!F78,"")</f>
        <v/>
      </c>
      <c r="G80" s="755" t="str">
        <f>IF(COUNTA(病棟!G78)&gt;=1,病棟!G78,"")</f>
        <v/>
      </c>
      <c r="H80" s="745" t="str">
        <f>IF(COUNTA(病棟!H78)&gt;=1,病棟!H78,"")</f>
        <v/>
      </c>
      <c r="I80" s="761" t="str">
        <f>IF(COUNTA(病棟!I78)&gt;=1,病棟!I78,"")</f>
        <v/>
      </c>
      <c r="J80" s="662" t="str">
        <f>IF(COUNTA(病棟!J78)&gt;=1,病棟!J78,"")</f>
        <v/>
      </c>
      <c r="K80" s="659" t="str">
        <f>IF(COUNTA(病棟!L78)&gt;=1,病棟!L78,"")</f>
        <v/>
      </c>
      <c r="L80" s="694" t="str">
        <f>IF(K80&lt;基本!$D$9,"非常勤","常勤")</f>
        <v>常勤</v>
      </c>
      <c r="M80" s="689">
        <f>IF(L80="非常勤",K80/基本!$D$9,1)</f>
        <v>1</v>
      </c>
      <c r="N80" s="694" t="e">
        <f>IF(DAYS360(P80,メイン!$N$3)&lt;500,"新"," ")</f>
        <v>#VALUE!</v>
      </c>
      <c r="O80" s="659"/>
      <c r="P80" s="773" t="str">
        <f>IF(COUNTA(病棟!K78)&gt;=1,病棟!K78,"")</f>
        <v/>
      </c>
      <c r="R80" s="735">
        <f t="shared" si="20"/>
        <v>0</v>
      </c>
      <c r="S80" s="735">
        <f t="shared" si="21"/>
        <v>0</v>
      </c>
      <c r="T80" s="735">
        <f t="shared" si="22"/>
        <v>0</v>
      </c>
      <c r="U80" s="735">
        <f t="shared" si="23"/>
        <v>0</v>
      </c>
      <c r="V80" s="735">
        <f t="shared" si="24"/>
        <v>0</v>
      </c>
      <c r="W80" s="735">
        <f t="shared" si="25"/>
        <v>0</v>
      </c>
      <c r="X80" s="735">
        <f t="shared" si="26"/>
        <v>0</v>
      </c>
      <c r="Y80" s="735">
        <f t="shared" si="27"/>
        <v>0</v>
      </c>
      <c r="Z80" s="735">
        <f t="shared" si="28"/>
        <v>0</v>
      </c>
      <c r="AA80" s="735">
        <f t="shared" si="29"/>
        <v>0</v>
      </c>
      <c r="AB80" s="735">
        <f t="shared" si="30"/>
        <v>0</v>
      </c>
      <c r="AC80" s="735">
        <f t="shared" si="31"/>
        <v>0</v>
      </c>
      <c r="AD80" s="735">
        <f t="shared" si="32"/>
        <v>0</v>
      </c>
      <c r="AE80" s="735">
        <f t="shared" si="33"/>
        <v>0</v>
      </c>
      <c r="AF80" s="736">
        <f t="shared" si="34"/>
        <v>0</v>
      </c>
      <c r="AH80" s="646" t="str">
        <f t="shared" si="35"/>
        <v/>
      </c>
      <c r="AI80" s="646" t="str">
        <f t="shared" si="36"/>
        <v>助産師常勤</v>
      </c>
      <c r="AJ80" s="646">
        <f t="shared" si="37"/>
        <v>1</v>
      </c>
      <c r="AK80" s="646" t="str">
        <f t="shared" si="38"/>
        <v>助産師</v>
      </c>
      <c r="AL80" s="646" t="str">
        <f t="shared" si="39"/>
        <v>常勤</v>
      </c>
    </row>
    <row r="81" spans="1:38" ht="13.5" customHeight="1">
      <c r="A81" s="659" t="str">
        <f>IF(COUNTA(病棟!A79)&gt;=1,病棟!A79,"")</f>
        <v/>
      </c>
      <c r="B81" s="740" t="str">
        <f>IF(COUNTA(病棟!B79)&gt;=1,病棟!B79,"")</f>
        <v/>
      </c>
      <c r="C81" s="745" t="str">
        <f>IF(COUNTA(病棟!C79)&gt;=1,病棟!C79,"")</f>
        <v/>
      </c>
      <c r="D81" s="750" t="str">
        <f>IF(COUNTA(病棟!D79)&gt;=1,病棟!D79,"")</f>
        <v/>
      </c>
      <c r="E81" s="750" t="str">
        <f>IF(COUNTA(病棟!E79)&gt;=1,病棟!E79,"")</f>
        <v/>
      </c>
      <c r="F81" s="750" t="str">
        <f>IF(COUNTA(病棟!F79)&gt;=1,病棟!F79,"")</f>
        <v/>
      </c>
      <c r="G81" s="755" t="str">
        <f>IF(COUNTA(病棟!G79)&gt;=1,病棟!G79,"")</f>
        <v/>
      </c>
      <c r="H81" s="745" t="str">
        <f>IF(COUNTA(病棟!H79)&gt;=1,病棟!H79,"")</f>
        <v/>
      </c>
      <c r="I81" s="761" t="str">
        <f>IF(COUNTA(病棟!I79)&gt;=1,病棟!I79,"")</f>
        <v/>
      </c>
      <c r="J81" s="662" t="str">
        <f>IF(COUNTA(病棟!J79)&gt;=1,病棟!J79,"")</f>
        <v/>
      </c>
      <c r="K81" s="659" t="str">
        <f>IF(COUNTA(病棟!L79)&gt;=1,病棟!L79,"")</f>
        <v/>
      </c>
      <c r="L81" s="694" t="str">
        <f>IF(K81&lt;基本!$D$9,"非常勤","常勤")</f>
        <v>常勤</v>
      </c>
      <c r="M81" s="689">
        <f>IF(L81="非常勤",K81/基本!$D$9,1)</f>
        <v>1</v>
      </c>
      <c r="N81" s="694" t="e">
        <f>IF(DAYS360(P81,メイン!$N$3)&lt;500,"新"," ")</f>
        <v>#VALUE!</v>
      </c>
      <c r="O81" s="659"/>
      <c r="P81" s="773" t="str">
        <f>IF(COUNTA(病棟!K79)&gt;=1,病棟!K79,"")</f>
        <v/>
      </c>
      <c r="R81" s="735">
        <f t="shared" si="20"/>
        <v>0</v>
      </c>
      <c r="S81" s="735">
        <f t="shared" si="21"/>
        <v>0</v>
      </c>
      <c r="T81" s="735">
        <f t="shared" si="22"/>
        <v>0</v>
      </c>
      <c r="U81" s="735">
        <f t="shared" si="23"/>
        <v>0</v>
      </c>
      <c r="V81" s="735">
        <f t="shared" si="24"/>
        <v>0</v>
      </c>
      <c r="W81" s="735">
        <f t="shared" si="25"/>
        <v>0</v>
      </c>
      <c r="X81" s="735">
        <f t="shared" si="26"/>
        <v>0</v>
      </c>
      <c r="Y81" s="735">
        <f t="shared" si="27"/>
        <v>0</v>
      </c>
      <c r="Z81" s="735">
        <f t="shared" si="28"/>
        <v>0</v>
      </c>
      <c r="AA81" s="735">
        <f t="shared" si="29"/>
        <v>0</v>
      </c>
      <c r="AB81" s="735">
        <f t="shared" si="30"/>
        <v>0</v>
      </c>
      <c r="AC81" s="735">
        <f t="shared" si="31"/>
        <v>0</v>
      </c>
      <c r="AD81" s="735">
        <f t="shared" si="32"/>
        <v>0</v>
      </c>
      <c r="AE81" s="735">
        <f t="shared" si="33"/>
        <v>0</v>
      </c>
      <c r="AF81" s="736">
        <f t="shared" si="34"/>
        <v>0</v>
      </c>
      <c r="AH81" s="646" t="str">
        <f t="shared" si="35"/>
        <v/>
      </c>
      <c r="AI81" s="646" t="str">
        <f t="shared" si="36"/>
        <v>助産師常勤</v>
      </c>
      <c r="AJ81" s="646">
        <f t="shared" si="37"/>
        <v>1</v>
      </c>
      <c r="AK81" s="646" t="str">
        <f t="shared" si="38"/>
        <v>助産師</v>
      </c>
      <c r="AL81" s="646" t="str">
        <f t="shared" si="39"/>
        <v>常勤</v>
      </c>
    </row>
    <row r="82" spans="1:38" ht="13.5" customHeight="1">
      <c r="A82" s="659" t="str">
        <f>IF(COUNTA(病棟!A80)&gt;=1,病棟!A80,"")</f>
        <v/>
      </c>
      <c r="B82" s="740" t="str">
        <f>IF(COUNTA(病棟!B80)&gt;=1,病棟!B80,"")</f>
        <v/>
      </c>
      <c r="C82" s="745" t="str">
        <f>IF(COUNTA(病棟!C80)&gt;=1,病棟!C80,"")</f>
        <v/>
      </c>
      <c r="D82" s="750" t="str">
        <f>IF(COUNTA(病棟!D80)&gt;=1,病棟!D80,"")</f>
        <v/>
      </c>
      <c r="E82" s="750" t="str">
        <f>IF(COUNTA(病棟!E80)&gt;=1,病棟!E80,"")</f>
        <v/>
      </c>
      <c r="F82" s="750" t="str">
        <f>IF(COUNTA(病棟!F80)&gt;=1,病棟!F80,"")</f>
        <v/>
      </c>
      <c r="G82" s="755" t="str">
        <f>IF(COUNTA(病棟!G80)&gt;=1,病棟!G80,"")</f>
        <v/>
      </c>
      <c r="H82" s="745" t="str">
        <f>IF(COUNTA(病棟!H80)&gt;=1,病棟!H80,"")</f>
        <v/>
      </c>
      <c r="I82" s="761" t="str">
        <f>IF(COUNTA(病棟!I80)&gt;=1,病棟!I80,"")</f>
        <v/>
      </c>
      <c r="J82" s="662" t="str">
        <f>IF(COUNTA(病棟!J80)&gt;=1,病棟!J80,"")</f>
        <v/>
      </c>
      <c r="K82" s="659" t="str">
        <f>IF(COUNTA(病棟!L80)&gt;=1,病棟!L80,"")</f>
        <v/>
      </c>
      <c r="L82" s="694" t="str">
        <f>IF(K82&lt;基本!$D$9,"非常勤","常勤")</f>
        <v>常勤</v>
      </c>
      <c r="M82" s="689">
        <f>IF(L82="非常勤",K82/基本!$D$9,1)</f>
        <v>1</v>
      </c>
      <c r="N82" s="694" t="e">
        <f>IF(DAYS360(P82,メイン!$N$3)&lt;500,"新"," ")</f>
        <v>#VALUE!</v>
      </c>
      <c r="O82" s="659"/>
      <c r="P82" s="773" t="str">
        <f>IF(COUNTA(病棟!K80)&gt;=1,病棟!K80,"")</f>
        <v/>
      </c>
      <c r="R82" s="735">
        <f t="shared" si="20"/>
        <v>0</v>
      </c>
      <c r="S82" s="735">
        <f t="shared" si="21"/>
        <v>0</v>
      </c>
      <c r="T82" s="735">
        <f t="shared" si="22"/>
        <v>0</v>
      </c>
      <c r="U82" s="735">
        <f t="shared" si="23"/>
        <v>0</v>
      </c>
      <c r="V82" s="735">
        <f t="shared" si="24"/>
        <v>0</v>
      </c>
      <c r="W82" s="735">
        <f t="shared" si="25"/>
        <v>0</v>
      </c>
      <c r="X82" s="735">
        <f t="shared" si="26"/>
        <v>0</v>
      </c>
      <c r="Y82" s="735">
        <f t="shared" si="27"/>
        <v>0</v>
      </c>
      <c r="Z82" s="735">
        <f t="shared" si="28"/>
        <v>0</v>
      </c>
      <c r="AA82" s="735">
        <f t="shared" si="29"/>
        <v>0</v>
      </c>
      <c r="AB82" s="735">
        <f t="shared" si="30"/>
        <v>0</v>
      </c>
      <c r="AC82" s="735">
        <f t="shared" si="31"/>
        <v>0</v>
      </c>
      <c r="AD82" s="735">
        <f t="shared" si="32"/>
        <v>0</v>
      </c>
      <c r="AE82" s="735">
        <f t="shared" si="33"/>
        <v>0</v>
      </c>
      <c r="AF82" s="736">
        <f t="shared" si="34"/>
        <v>0</v>
      </c>
      <c r="AH82" s="646" t="str">
        <f t="shared" si="35"/>
        <v/>
      </c>
      <c r="AI82" s="646" t="str">
        <f t="shared" si="36"/>
        <v>助産師常勤</v>
      </c>
      <c r="AJ82" s="646">
        <f t="shared" si="37"/>
        <v>1</v>
      </c>
      <c r="AK82" s="646" t="str">
        <f t="shared" si="38"/>
        <v>助産師</v>
      </c>
      <c r="AL82" s="646" t="str">
        <f t="shared" si="39"/>
        <v>常勤</v>
      </c>
    </row>
    <row r="83" spans="1:38" ht="13.5" customHeight="1">
      <c r="A83" s="659" t="str">
        <f>IF(COUNTA(病棟!A81)&gt;=1,病棟!A81,"")</f>
        <v/>
      </c>
      <c r="B83" s="740" t="str">
        <f>IF(COUNTA(病棟!B81)&gt;=1,病棟!B81,"")</f>
        <v/>
      </c>
      <c r="C83" s="745" t="str">
        <f>IF(COUNTA(病棟!C81)&gt;=1,病棟!C81,"")</f>
        <v/>
      </c>
      <c r="D83" s="750" t="str">
        <f>IF(COUNTA(病棟!D81)&gt;=1,病棟!D81,"")</f>
        <v/>
      </c>
      <c r="E83" s="750" t="str">
        <f>IF(COUNTA(病棟!E81)&gt;=1,病棟!E81,"")</f>
        <v/>
      </c>
      <c r="F83" s="750" t="str">
        <f>IF(COUNTA(病棟!F81)&gt;=1,病棟!F81,"")</f>
        <v/>
      </c>
      <c r="G83" s="755" t="str">
        <f>IF(COUNTA(病棟!G81)&gt;=1,病棟!G81,"")</f>
        <v/>
      </c>
      <c r="H83" s="745" t="str">
        <f>IF(COUNTA(病棟!H81)&gt;=1,病棟!H81,"")</f>
        <v/>
      </c>
      <c r="I83" s="761" t="str">
        <f>IF(COUNTA(病棟!I81)&gt;=1,病棟!I81,"")</f>
        <v/>
      </c>
      <c r="J83" s="662" t="str">
        <f>IF(COUNTA(病棟!J81)&gt;=1,病棟!J81,"")</f>
        <v/>
      </c>
      <c r="K83" s="659" t="str">
        <f>IF(COUNTA(病棟!L81)&gt;=1,病棟!L81,"")</f>
        <v/>
      </c>
      <c r="L83" s="694" t="str">
        <f>IF(K83&lt;基本!$D$9,"非常勤","常勤")</f>
        <v>常勤</v>
      </c>
      <c r="M83" s="689">
        <f>IF(L83="非常勤",K83/基本!$D$9,1)</f>
        <v>1</v>
      </c>
      <c r="N83" s="694" t="e">
        <f>IF(DAYS360(P83,メイン!$N$3)&lt;500,"新"," ")</f>
        <v>#VALUE!</v>
      </c>
      <c r="O83" s="659"/>
      <c r="P83" s="773" t="str">
        <f>IF(COUNTA(病棟!K81)&gt;=1,病棟!K81,"")</f>
        <v/>
      </c>
      <c r="R83" s="735">
        <f t="shared" si="20"/>
        <v>0</v>
      </c>
      <c r="S83" s="735">
        <f t="shared" si="21"/>
        <v>0</v>
      </c>
      <c r="T83" s="735">
        <f t="shared" si="22"/>
        <v>0</v>
      </c>
      <c r="U83" s="735">
        <f t="shared" si="23"/>
        <v>0</v>
      </c>
      <c r="V83" s="735">
        <f t="shared" si="24"/>
        <v>0</v>
      </c>
      <c r="W83" s="735">
        <f t="shared" si="25"/>
        <v>0</v>
      </c>
      <c r="X83" s="735">
        <f t="shared" si="26"/>
        <v>0</v>
      </c>
      <c r="Y83" s="735">
        <f t="shared" si="27"/>
        <v>0</v>
      </c>
      <c r="Z83" s="735">
        <f t="shared" si="28"/>
        <v>0</v>
      </c>
      <c r="AA83" s="735">
        <f t="shared" si="29"/>
        <v>0</v>
      </c>
      <c r="AB83" s="735">
        <f t="shared" si="30"/>
        <v>0</v>
      </c>
      <c r="AC83" s="735">
        <f t="shared" si="31"/>
        <v>0</v>
      </c>
      <c r="AD83" s="735">
        <f t="shared" si="32"/>
        <v>0</v>
      </c>
      <c r="AE83" s="735">
        <f t="shared" si="33"/>
        <v>0</v>
      </c>
      <c r="AF83" s="736">
        <f t="shared" si="34"/>
        <v>0</v>
      </c>
      <c r="AH83" s="646" t="str">
        <f t="shared" si="35"/>
        <v/>
      </c>
      <c r="AI83" s="646" t="str">
        <f t="shared" si="36"/>
        <v>助産師常勤</v>
      </c>
      <c r="AJ83" s="646">
        <f t="shared" si="37"/>
        <v>1</v>
      </c>
      <c r="AK83" s="646" t="str">
        <f t="shared" si="38"/>
        <v>助産師</v>
      </c>
      <c r="AL83" s="646" t="str">
        <f t="shared" si="39"/>
        <v>常勤</v>
      </c>
    </row>
    <row r="84" spans="1:38" ht="13.5" customHeight="1">
      <c r="A84" s="659" t="str">
        <f>IF(COUNTA(病棟!A82)&gt;=1,病棟!A82,"")</f>
        <v/>
      </c>
      <c r="B84" s="740" t="str">
        <f>IF(COUNTA(病棟!B82)&gt;=1,病棟!B82,"")</f>
        <v/>
      </c>
      <c r="C84" s="745" t="str">
        <f>IF(COUNTA(病棟!C82)&gt;=1,病棟!C82,"")</f>
        <v/>
      </c>
      <c r="D84" s="750" t="str">
        <f>IF(COUNTA(病棟!D82)&gt;=1,病棟!D82,"")</f>
        <v/>
      </c>
      <c r="E84" s="750" t="str">
        <f>IF(COUNTA(病棟!E82)&gt;=1,病棟!E82,"")</f>
        <v/>
      </c>
      <c r="F84" s="750" t="str">
        <f>IF(COUNTA(病棟!F82)&gt;=1,病棟!F82,"")</f>
        <v/>
      </c>
      <c r="G84" s="755" t="str">
        <f>IF(COUNTA(病棟!G82)&gt;=1,病棟!G82,"")</f>
        <v/>
      </c>
      <c r="H84" s="745" t="str">
        <f>IF(COUNTA(病棟!H82)&gt;=1,病棟!H82,"")</f>
        <v/>
      </c>
      <c r="I84" s="761" t="str">
        <f>IF(COUNTA(病棟!I82)&gt;=1,病棟!I82,"")</f>
        <v/>
      </c>
      <c r="J84" s="662" t="str">
        <f>IF(COUNTA(病棟!J82)&gt;=1,病棟!J82,"")</f>
        <v/>
      </c>
      <c r="K84" s="659" t="str">
        <f>IF(COUNTA(病棟!L82)&gt;=1,病棟!L82,"")</f>
        <v/>
      </c>
      <c r="L84" s="694" t="str">
        <f>IF(K84&lt;基本!$D$9,"非常勤","常勤")</f>
        <v>常勤</v>
      </c>
      <c r="M84" s="689">
        <f>IF(L84="非常勤",K84/基本!$D$9,1)</f>
        <v>1</v>
      </c>
      <c r="N84" s="694" t="e">
        <f>IF(DAYS360(P84,メイン!$N$3)&lt;500,"新"," ")</f>
        <v>#VALUE!</v>
      </c>
      <c r="O84" s="659"/>
      <c r="P84" s="773" t="str">
        <f>IF(COUNTA(病棟!K82)&gt;=1,病棟!K82,"")</f>
        <v/>
      </c>
      <c r="R84" s="735">
        <f t="shared" si="20"/>
        <v>0</v>
      </c>
      <c r="S84" s="735">
        <f t="shared" si="21"/>
        <v>0</v>
      </c>
      <c r="T84" s="735">
        <f t="shared" si="22"/>
        <v>0</v>
      </c>
      <c r="U84" s="735">
        <f t="shared" si="23"/>
        <v>0</v>
      </c>
      <c r="V84" s="735">
        <f t="shared" si="24"/>
        <v>0</v>
      </c>
      <c r="W84" s="735">
        <f t="shared" si="25"/>
        <v>0</v>
      </c>
      <c r="X84" s="735">
        <f t="shared" si="26"/>
        <v>0</v>
      </c>
      <c r="Y84" s="735">
        <f t="shared" si="27"/>
        <v>0</v>
      </c>
      <c r="Z84" s="735">
        <f t="shared" si="28"/>
        <v>0</v>
      </c>
      <c r="AA84" s="735">
        <f t="shared" si="29"/>
        <v>0</v>
      </c>
      <c r="AB84" s="735">
        <f t="shared" si="30"/>
        <v>0</v>
      </c>
      <c r="AC84" s="735">
        <f t="shared" si="31"/>
        <v>0</v>
      </c>
      <c r="AD84" s="735">
        <f t="shared" si="32"/>
        <v>0</v>
      </c>
      <c r="AE84" s="735">
        <f t="shared" si="33"/>
        <v>0</v>
      </c>
      <c r="AF84" s="736">
        <f t="shared" si="34"/>
        <v>0</v>
      </c>
      <c r="AH84" s="646" t="str">
        <f t="shared" si="35"/>
        <v/>
      </c>
      <c r="AI84" s="646" t="str">
        <f t="shared" si="36"/>
        <v>助産師常勤</v>
      </c>
      <c r="AJ84" s="646">
        <f t="shared" si="37"/>
        <v>1</v>
      </c>
      <c r="AK84" s="646" t="str">
        <f t="shared" si="38"/>
        <v>助産師</v>
      </c>
      <c r="AL84" s="646" t="str">
        <f t="shared" si="39"/>
        <v>常勤</v>
      </c>
    </row>
    <row r="85" spans="1:38" ht="13.5" customHeight="1">
      <c r="A85" s="659" t="str">
        <f>IF(COUNTA(病棟!A83)&gt;=1,病棟!A83,"")</f>
        <v/>
      </c>
      <c r="B85" s="740" t="str">
        <f>IF(COUNTA(病棟!B83)&gt;=1,病棟!B83,"")</f>
        <v/>
      </c>
      <c r="C85" s="745" t="str">
        <f>IF(COUNTA(病棟!C83)&gt;=1,病棟!C83,"")</f>
        <v/>
      </c>
      <c r="D85" s="750" t="str">
        <f>IF(COUNTA(病棟!D83)&gt;=1,病棟!D83,"")</f>
        <v/>
      </c>
      <c r="E85" s="750" t="str">
        <f>IF(COUNTA(病棟!E83)&gt;=1,病棟!E83,"")</f>
        <v/>
      </c>
      <c r="F85" s="750" t="str">
        <f>IF(COUNTA(病棟!F83)&gt;=1,病棟!F83,"")</f>
        <v/>
      </c>
      <c r="G85" s="755" t="str">
        <f>IF(COUNTA(病棟!G83)&gt;=1,病棟!G83,"")</f>
        <v/>
      </c>
      <c r="H85" s="745" t="str">
        <f>IF(COUNTA(病棟!H83)&gt;=1,病棟!H83,"")</f>
        <v/>
      </c>
      <c r="I85" s="761" t="str">
        <f>IF(COUNTA(病棟!I83)&gt;=1,病棟!I83,"")</f>
        <v/>
      </c>
      <c r="J85" s="662" t="str">
        <f>IF(COUNTA(病棟!J83)&gt;=1,病棟!J83,"")</f>
        <v/>
      </c>
      <c r="K85" s="659" t="str">
        <f>IF(COUNTA(病棟!L83)&gt;=1,病棟!L83,"")</f>
        <v/>
      </c>
      <c r="L85" s="694" t="str">
        <f>IF(K85&lt;基本!$D$9,"非常勤","常勤")</f>
        <v>常勤</v>
      </c>
      <c r="M85" s="689">
        <f>IF(L85="非常勤",K85/基本!$D$9,1)</f>
        <v>1</v>
      </c>
      <c r="N85" s="694" t="e">
        <f>IF(DAYS360(P85,メイン!$N$3)&lt;500,"新"," ")</f>
        <v>#VALUE!</v>
      </c>
      <c r="O85" s="659"/>
      <c r="P85" s="773" t="str">
        <f>IF(COUNTA(病棟!K83)&gt;=1,病棟!K83,"")</f>
        <v/>
      </c>
      <c r="R85" s="735">
        <f t="shared" si="20"/>
        <v>0</v>
      </c>
      <c r="S85" s="735">
        <f t="shared" si="21"/>
        <v>0</v>
      </c>
      <c r="T85" s="735">
        <f t="shared" si="22"/>
        <v>0</v>
      </c>
      <c r="U85" s="735">
        <f t="shared" si="23"/>
        <v>0</v>
      </c>
      <c r="V85" s="735">
        <f t="shared" si="24"/>
        <v>0</v>
      </c>
      <c r="W85" s="735">
        <f t="shared" si="25"/>
        <v>0</v>
      </c>
      <c r="X85" s="735">
        <f t="shared" si="26"/>
        <v>0</v>
      </c>
      <c r="Y85" s="735">
        <f t="shared" si="27"/>
        <v>0</v>
      </c>
      <c r="Z85" s="735">
        <f t="shared" si="28"/>
        <v>0</v>
      </c>
      <c r="AA85" s="735">
        <f t="shared" si="29"/>
        <v>0</v>
      </c>
      <c r="AB85" s="735">
        <f t="shared" si="30"/>
        <v>0</v>
      </c>
      <c r="AC85" s="735">
        <f t="shared" si="31"/>
        <v>0</v>
      </c>
      <c r="AD85" s="735">
        <f t="shared" si="32"/>
        <v>0</v>
      </c>
      <c r="AE85" s="735">
        <f t="shared" si="33"/>
        <v>0</v>
      </c>
      <c r="AF85" s="736">
        <f t="shared" si="34"/>
        <v>0</v>
      </c>
      <c r="AH85" s="646" t="str">
        <f t="shared" si="35"/>
        <v/>
      </c>
      <c r="AI85" s="646" t="str">
        <f t="shared" si="36"/>
        <v>助産師常勤</v>
      </c>
      <c r="AJ85" s="646">
        <f t="shared" si="37"/>
        <v>1</v>
      </c>
      <c r="AK85" s="646" t="str">
        <f t="shared" si="38"/>
        <v>助産師</v>
      </c>
      <c r="AL85" s="646" t="str">
        <f t="shared" si="39"/>
        <v>常勤</v>
      </c>
    </row>
    <row r="86" spans="1:38" ht="13.5" customHeight="1">
      <c r="A86" s="659" t="str">
        <f>IF(COUNTA(病棟!A84)&gt;=1,病棟!A84,"")</f>
        <v/>
      </c>
      <c r="B86" s="740" t="str">
        <f>IF(COUNTA(病棟!B84)&gt;=1,病棟!B84,"")</f>
        <v/>
      </c>
      <c r="C86" s="745" t="str">
        <f>IF(COUNTA(病棟!C84)&gt;=1,病棟!C84,"")</f>
        <v/>
      </c>
      <c r="D86" s="750" t="str">
        <f>IF(COUNTA(病棟!D84)&gt;=1,病棟!D84,"")</f>
        <v/>
      </c>
      <c r="E86" s="750" t="str">
        <f>IF(COUNTA(病棟!E84)&gt;=1,病棟!E84,"")</f>
        <v/>
      </c>
      <c r="F86" s="750" t="str">
        <f>IF(COUNTA(病棟!F84)&gt;=1,病棟!F84,"")</f>
        <v/>
      </c>
      <c r="G86" s="755" t="str">
        <f>IF(COUNTA(病棟!G84)&gt;=1,病棟!G84,"")</f>
        <v/>
      </c>
      <c r="H86" s="745" t="str">
        <f>IF(COUNTA(病棟!H84)&gt;=1,病棟!H84,"")</f>
        <v/>
      </c>
      <c r="I86" s="761" t="str">
        <f>IF(COUNTA(病棟!I84)&gt;=1,病棟!I84,"")</f>
        <v/>
      </c>
      <c r="J86" s="662" t="str">
        <f>IF(COUNTA(病棟!J84)&gt;=1,病棟!J84,"")</f>
        <v/>
      </c>
      <c r="K86" s="659" t="str">
        <f>IF(COUNTA(病棟!L84)&gt;=1,病棟!L84,"")</f>
        <v/>
      </c>
      <c r="L86" s="694" t="str">
        <f>IF(K86&lt;基本!$D$9,"非常勤","常勤")</f>
        <v>常勤</v>
      </c>
      <c r="M86" s="689">
        <f>IF(L86="非常勤",K86/基本!$D$9,1)</f>
        <v>1</v>
      </c>
      <c r="N86" s="694" t="e">
        <f>IF(DAYS360(P86,メイン!$N$3)&lt;500,"新"," ")</f>
        <v>#VALUE!</v>
      </c>
      <c r="O86" s="659"/>
      <c r="P86" s="773" t="str">
        <f>IF(COUNTA(病棟!K84)&gt;=1,病棟!K84,"")</f>
        <v/>
      </c>
      <c r="R86" s="735">
        <f t="shared" si="20"/>
        <v>0</v>
      </c>
      <c r="S86" s="735">
        <f t="shared" si="21"/>
        <v>0</v>
      </c>
      <c r="T86" s="735">
        <f t="shared" si="22"/>
        <v>0</v>
      </c>
      <c r="U86" s="735">
        <f t="shared" si="23"/>
        <v>0</v>
      </c>
      <c r="V86" s="735">
        <f t="shared" si="24"/>
        <v>0</v>
      </c>
      <c r="W86" s="735">
        <f t="shared" si="25"/>
        <v>0</v>
      </c>
      <c r="X86" s="735">
        <f t="shared" si="26"/>
        <v>0</v>
      </c>
      <c r="Y86" s="735">
        <f t="shared" si="27"/>
        <v>0</v>
      </c>
      <c r="Z86" s="735">
        <f t="shared" si="28"/>
        <v>0</v>
      </c>
      <c r="AA86" s="735">
        <f t="shared" si="29"/>
        <v>0</v>
      </c>
      <c r="AB86" s="735">
        <f t="shared" si="30"/>
        <v>0</v>
      </c>
      <c r="AC86" s="735">
        <f t="shared" si="31"/>
        <v>0</v>
      </c>
      <c r="AD86" s="735">
        <f t="shared" si="32"/>
        <v>0</v>
      </c>
      <c r="AE86" s="735">
        <f t="shared" si="33"/>
        <v>0</v>
      </c>
      <c r="AF86" s="736">
        <f t="shared" si="34"/>
        <v>0</v>
      </c>
      <c r="AH86" s="646" t="str">
        <f t="shared" si="35"/>
        <v/>
      </c>
      <c r="AI86" s="646" t="str">
        <f t="shared" si="36"/>
        <v>助産師常勤</v>
      </c>
      <c r="AJ86" s="646">
        <f t="shared" si="37"/>
        <v>1</v>
      </c>
      <c r="AK86" s="646" t="str">
        <f t="shared" si="38"/>
        <v>助産師</v>
      </c>
      <c r="AL86" s="646" t="str">
        <f t="shared" si="39"/>
        <v>常勤</v>
      </c>
    </row>
    <row r="87" spans="1:38" ht="13.5" customHeight="1">
      <c r="A87" s="659" t="str">
        <f>IF(COUNTA(病棟!A85)&gt;=1,病棟!A85,"")</f>
        <v/>
      </c>
      <c r="B87" s="740" t="str">
        <f>IF(COUNTA(病棟!B85)&gt;=1,病棟!B85,"")</f>
        <v/>
      </c>
      <c r="C87" s="745" t="str">
        <f>IF(COUNTA(病棟!C85)&gt;=1,病棟!C85,"")</f>
        <v/>
      </c>
      <c r="D87" s="750" t="str">
        <f>IF(COUNTA(病棟!D85)&gt;=1,病棟!D85,"")</f>
        <v/>
      </c>
      <c r="E87" s="750" t="str">
        <f>IF(COUNTA(病棟!E85)&gt;=1,病棟!E85,"")</f>
        <v/>
      </c>
      <c r="F87" s="750" t="str">
        <f>IF(COUNTA(病棟!F85)&gt;=1,病棟!F85,"")</f>
        <v/>
      </c>
      <c r="G87" s="755" t="str">
        <f>IF(COUNTA(病棟!G85)&gt;=1,病棟!G85,"")</f>
        <v/>
      </c>
      <c r="H87" s="745" t="str">
        <f>IF(COUNTA(病棟!H85)&gt;=1,病棟!H85,"")</f>
        <v/>
      </c>
      <c r="I87" s="761" t="str">
        <f>IF(COUNTA(病棟!I85)&gt;=1,病棟!I85,"")</f>
        <v/>
      </c>
      <c r="J87" s="662" t="str">
        <f>IF(COUNTA(病棟!J85)&gt;=1,病棟!J85,"")</f>
        <v/>
      </c>
      <c r="K87" s="659" t="str">
        <f>IF(COUNTA(病棟!L85)&gt;=1,病棟!L85,"")</f>
        <v/>
      </c>
      <c r="L87" s="694" t="str">
        <f>IF(K87&lt;基本!$D$9,"非常勤","常勤")</f>
        <v>常勤</v>
      </c>
      <c r="M87" s="689">
        <f>IF(L87="非常勤",K87/基本!$D$9,1)</f>
        <v>1</v>
      </c>
      <c r="N87" s="694" t="e">
        <f>IF(DAYS360(P87,メイン!$N$3)&lt;500,"新"," ")</f>
        <v>#VALUE!</v>
      </c>
      <c r="O87" s="659"/>
      <c r="P87" s="773" t="str">
        <f>IF(COUNTA(病棟!K85)&gt;=1,病棟!K85,"")</f>
        <v/>
      </c>
      <c r="R87" s="735">
        <f t="shared" si="20"/>
        <v>0</v>
      </c>
      <c r="S87" s="735">
        <f t="shared" si="21"/>
        <v>0</v>
      </c>
      <c r="T87" s="735">
        <f t="shared" si="22"/>
        <v>0</v>
      </c>
      <c r="U87" s="735">
        <f t="shared" si="23"/>
        <v>0</v>
      </c>
      <c r="V87" s="735">
        <f t="shared" si="24"/>
        <v>0</v>
      </c>
      <c r="W87" s="735">
        <f t="shared" si="25"/>
        <v>0</v>
      </c>
      <c r="X87" s="735">
        <f t="shared" si="26"/>
        <v>0</v>
      </c>
      <c r="Y87" s="735">
        <f t="shared" si="27"/>
        <v>0</v>
      </c>
      <c r="Z87" s="735">
        <f t="shared" si="28"/>
        <v>0</v>
      </c>
      <c r="AA87" s="735">
        <f t="shared" si="29"/>
        <v>0</v>
      </c>
      <c r="AB87" s="735">
        <f t="shared" si="30"/>
        <v>0</v>
      </c>
      <c r="AC87" s="735">
        <f t="shared" si="31"/>
        <v>0</v>
      </c>
      <c r="AD87" s="735">
        <f t="shared" si="32"/>
        <v>0</v>
      </c>
      <c r="AE87" s="735">
        <f t="shared" si="33"/>
        <v>0</v>
      </c>
      <c r="AF87" s="736">
        <f t="shared" si="34"/>
        <v>0</v>
      </c>
      <c r="AH87" s="646" t="str">
        <f t="shared" si="35"/>
        <v/>
      </c>
      <c r="AI87" s="646" t="str">
        <f t="shared" si="36"/>
        <v>助産師常勤</v>
      </c>
      <c r="AJ87" s="646">
        <f t="shared" si="37"/>
        <v>1</v>
      </c>
      <c r="AK87" s="646" t="str">
        <f t="shared" si="38"/>
        <v>助産師</v>
      </c>
      <c r="AL87" s="646" t="str">
        <f t="shared" si="39"/>
        <v>常勤</v>
      </c>
    </row>
    <row r="88" spans="1:38" ht="13.5" customHeight="1">
      <c r="A88" s="659" t="str">
        <f>IF(COUNTA(病棟!A86)&gt;=1,病棟!A86,"")</f>
        <v/>
      </c>
      <c r="B88" s="740" t="str">
        <f>IF(COUNTA(病棟!B86)&gt;=1,病棟!B86,"")</f>
        <v/>
      </c>
      <c r="C88" s="745" t="str">
        <f>IF(COUNTA(病棟!C86)&gt;=1,病棟!C86,"")</f>
        <v/>
      </c>
      <c r="D88" s="750" t="str">
        <f>IF(COUNTA(病棟!D86)&gt;=1,病棟!D86,"")</f>
        <v/>
      </c>
      <c r="E88" s="750" t="str">
        <f>IF(COUNTA(病棟!E86)&gt;=1,病棟!E86,"")</f>
        <v/>
      </c>
      <c r="F88" s="750" t="str">
        <f>IF(COUNTA(病棟!F86)&gt;=1,病棟!F86,"")</f>
        <v/>
      </c>
      <c r="G88" s="755" t="str">
        <f>IF(COUNTA(病棟!G86)&gt;=1,病棟!G86,"")</f>
        <v/>
      </c>
      <c r="H88" s="745" t="str">
        <f>IF(COUNTA(病棟!H86)&gt;=1,病棟!H86,"")</f>
        <v/>
      </c>
      <c r="I88" s="761" t="str">
        <f>IF(COUNTA(病棟!I86)&gt;=1,病棟!I86,"")</f>
        <v/>
      </c>
      <c r="J88" s="662" t="str">
        <f>IF(COUNTA(病棟!J86)&gt;=1,病棟!J86,"")</f>
        <v/>
      </c>
      <c r="K88" s="659" t="str">
        <f>IF(COUNTA(病棟!L86)&gt;=1,病棟!L86,"")</f>
        <v/>
      </c>
      <c r="L88" s="694" t="str">
        <f>IF(K88&lt;基本!$D$9,"非常勤","常勤")</f>
        <v>常勤</v>
      </c>
      <c r="M88" s="689">
        <f>IF(L88="非常勤",K88/基本!$D$9,1)</f>
        <v>1</v>
      </c>
      <c r="N88" s="694" t="e">
        <f>IF(DAYS360(P88,メイン!$N$3)&lt;500,"新"," ")</f>
        <v>#VALUE!</v>
      </c>
      <c r="O88" s="659"/>
      <c r="P88" s="773" t="str">
        <f>IF(COUNTA(病棟!K86)&gt;=1,病棟!K86,"")</f>
        <v/>
      </c>
      <c r="R88" s="735">
        <f t="shared" si="20"/>
        <v>0</v>
      </c>
      <c r="S88" s="735">
        <f t="shared" si="21"/>
        <v>0</v>
      </c>
      <c r="T88" s="735">
        <f t="shared" si="22"/>
        <v>0</v>
      </c>
      <c r="U88" s="735">
        <f t="shared" si="23"/>
        <v>0</v>
      </c>
      <c r="V88" s="735">
        <f t="shared" si="24"/>
        <v>0</v>
      </c>
      <c r="W88" s="735">
        <f t="shared" si="25"/>
        <v>0</v>
      </c>
      <c r="X88" s="735">
        <f t="shared" si="26"/>
        <v>0</v>
      </c>
      <c r="Y88" s="735">
        <f t="shared" si="27"/>
        <v>0</v>
      </c>
      <c r="Z88" s="735">
        <f t="shared" si="28"/>
        <v>0</v>
      </c>
      <c r="AA88" s="735">
        <f t="shared" si="29"/>
        <v>0</v>
      </c>
      <c r="AB88" s="735">
        <f t="shared" si="30"/>
        <v>0</v>
      </c>
      <c r="AC88" s="735">
        <f t="shared" si="31"/>
        <v>0</v>
      </c>
      <c r="AD88" s="735">
        <f t="shared" si="32"/>
        <v>0</v>
      </c>
      <c r="AE88" s="735">
        <f t="shared" si="33"/>
        <v>0</v>
      </c>
      <c r="AF88" s="736">
        <f t="shared" si="34"/>
        <v>0</v>
      </c>
      <c r="AH88" s="646" t="str">
        <f t="shared" si="35"/>
        <v/>
      </c>
      <c r="AI88" s="646" t="str">
        <f t="shared" si="36"/>
        <v>助産師常勤</v>
      </c>
      <c r="AJ88" s="646">
        <f t="shared" si="37"/>
        <v>1</v>
      </c>
      <c r="AK88" s="646" t="str">
        <f t="shared" si="38"/>
        <v>助産師</v>
      </c>
      <c r="AL88" s="646" t="str">
        <f t="shared" si="39"/>
        <v>常勤</v>
      </c>
    </row>
    <row r="89" spans="1:38" ht="13.5" customHeight="1">
      <c r="A89" s="659" t="str">
        <f>IF(COUNTA(病棟!A87)&gt;=1,病棟!A87,"")</f>
        <v/>
      </c>
      <c r="B89" s="740" t="str">
        <f>IF(COUNTA(病棟!B87)&gt;=1,病棟!B87,"")</f>
        <v/>
      </c>
      <c r="C89" s="745" t="str">
        <f>IF(COUNTA(病棟!C87)&gt;=1,病棟!C87,"")</f>
        <v/>
      </c>
      <c r="D89" s="750" t="str">
        <f>IF(COUNTA(病棟!D87)&gt;=1,病棟!D87,"")</f>
        <v/>
      </c>
      <c r="E89" s="750" t="str">
        <f>IF(COUNTA(病棟!E87)&gt;=1,病棟!E87,"")</f>
        <v/>
      </c>
      <c r="F89" s="750" t="str">
        <f>IF(COUNTA(病棟!F87)&gt;=1,病棟!F87,"")</f>
        <v/>
      </c>
      <c r="G89" s="755" t="str">
        <f>IF(COUNTA(病棟!G87)&gt;=1,病棟!G87,"")</f>
        <v/>
      </c>
      <c r="H89" s="745" t="str">
        <f>IF(COUNTA(病棟!H87)&gt;=1,病棟!H87,"")</f>
        <v/>
      </c>
      <c r="I89" s="761" t="str">
        <f>IF(COUNTA(病棟!I87)&gt;=1,病棟!I87,"")</f>
        <v/>
      </c>
      <c r="J89" s="662" t="str">
        <f>IF(COUNTA(病棟!J87)&gt;=1,病棟!J87,"")</f>
        <v/>
      </c>
      <c r="K89" s="659" t="str">
        <f>IF(COUNTA(病棟!L87)&gt;=1,病棟!L87,"")</f>
        <v/>
      </c>
      <c r="L89" s="694" t="str">
        <f>IF(K89&lt;基本!$D$9,"非常勤","常勤")</f>
        <v>常勤</v>
      </c>
      <c r="M89" s="689">
        <f>IF(L89="非常勤",K89/基本!$D$9,1)</f>
        <v>1</v>
      </c>
      <c r="N89" s="694" t="e">
        <f>IF(DAYS360(P89,メイン!$N$3)&lt;500,"新"," ")</f>
        <v>#VALUE!</v>
      </c>
      <c r="O89" s="659"/>
      <c r="P89" s="773" t="str">
        <f>IF(COUNTA(病棟!K87)&gt;=1,病棟!K87,"")</f>
        <v/>
      </c>
      <c r="R89" s="735">
        <f t="shared" si="20"/>
        <v>0</v>
      </c>
      <c r="S89" s="735">
        <f t="shared" si="21"/>
        <v>0</v>
      </c>
      <c r="T89" s="735">
        <f t="shared" si="22"/>
        <v>0</v>
      </c>
      <c r="U89" s="735">
        <f t="shared" si="23"/>
        <v>0</v>
      </c>
      <c r="V89" s="735">
        <f t="shared" si="24"/>
        <v>0</v>
      </c>
      <c r="W89" s="735">
        <f t="shared" si="25"/>
        <v>0</v>
      </c>
      <c r="X89" s="735">
        <f t="shared" si="26"/>
        <v>0</v>
      </c>
      <c r="Y89" s="735">
        <f t="shared" si="27"/>
        <v>0</v>
      </c>
      <c r="Z89" s="735">
        <f t="shared" si="28"/>
        <v>0</v>
      </c>
      <c r="AA89" s="735">
        <f t="shared" si="29"/>
        <v>0</v>
      </c>
      <c r="AB89" s="735">
        <f t="shared" si="30"/>
        <v>0</v>
      </c>
      <c r="AC89" s="735">
        <f t="shared" si="31"/>
        <v>0</v>
      </c>
      <c r="AD89" s="735">
        <f t="shared" si="32"/>
        <v>0</v>
      </c>
      <c r="AE89" s="735">
        <f t="shared" si="33"/>
        <v>0</v>
      </c>
      <c r="AF89" s="736">
        <f t="shared" si="34"/>
        <v>0</v>
      </c>
      <c r="AH89" s="646" t="str">
        <f t="shared" si="35"/>
        <v/>
      </c>
      <c r="AI89" s="646" t="str">
        <f t="shared" si="36"/>
        <v>助産師常勤</v>
      </c>
      <c r="AJ89" s="646">
        <f t="shared" si="37"/>
        <v>1</v>
      </c>
      <c r="AK89" s="646" t="str">
        <f t="shared" si="38"/>
        <v>助産師</v>
      </c>
      <c r="AL89" s="646" t="str">
        <f t="shared" si="39"/>
        <v>常勤</v>
      </c>
    </row>
    <row r="90" spans="1:38" ht="13.5" customHeight="1">
      <c r="A90" s="659" t="str">
        <f>IF(COUNTA(病棟!A88)&gt;=1,病棟!A88,"")</f>
        <v/>
      </c>
      <c r="B90" s="740" t="str">
        <f>IF(COUNTA(病棟!B88)&gt;=1,病棟!B88,"")</f>
        <v/>
      </c>
      <c r="C90" s="745" t="str">
        <f>IF(COUNTA(病棟!C88)&gt;=1,病棟!C88,"")</f>
        <v/>
      </c>
      <c r="D90" s="750" t="str">
        <f>IF(COUNTA(病棟!D88)&gt;=1,病棟!D88,"")</f>
        <v/>
      </c>
      <c r="E90" s="750" t="str">
        <f>IF(COUNTA(病棟!E88)&gt;=1,病棟!E88,"")</f>
        <v/>
      </c>
      <c r="F90" s="750" t="str">
        <f>IF(COUNTA(病棟!F88)&gt;=1,病棟!F88,"")</f>
        <v/>
      </c>
      <c r="G90" s="755" t="str">
        <f>IF(COUNTA(病棟!G88)&gt;=1,病棟!G88,"")</f>
        <v/>
      </c>
      <c r="H90" s="745" t="str">
        <f>IF(COUNTA(病棟!H88)&gt;=1,病棟!H88,"")</f>
        <v/>
      </c>
      <c r="I90" s="761" t="str">
        <f>IF(COUNTA(病棟!I88)&gt;=1,病棟!I88,"")</f>
        <v/>
      </c>
      <c r="J90" s="662" t="str">
        <f>IF(COUNTA(病棟!J88)&gt;=1,病棟!J88,"")</f>
        <v/>
      </c>
      <c r="K90" s="659" t="str">
        <f>IF(COUNTA(病棟!L88)&gt;=1,病棟!L88,"")</f>
        <v/>
      </c>
      <c r="L90" s="694" t="str">
        <f>IF(K90&lt;基本!$D$9,"非常勤","常勤")</f>
        <v>常勤</v>
      </c>
      <c r="M90" s="689">
        <f>IF(L90="非常勤",K90/基本!$D$9,1)</f>
        <v>1</v>
      </c>
      <c r="N90" s="694" t="e">
        <f>IF(DAYS360(P90,メイン!$N$3)&lt;500,"新"," ")</f>
        <v>#VALUE!</v>
      </c>
      <c r="O90" s="659"/>
      <c r="P90" s="773" t="str">
        <f>IF(COUNTA(病棟!K88)&gt;=1,病棟!K88,"")</f>
        <v/>
      </c>
      <c r="R90" s="735">
        <f t="shared" si="20"/>
        <v>0</v>
      </c>
      <c r="S90" s="735">
        <f t="shared" si="21"/>
        <v>0</v>
      </c>
      <c r="T90" s="735">
        <f t="shared" si="22"/>
        <v>0</v>
      </c>
      <c r="U90" s="735">
        <f t="shared" si="23"/>
        <v>0</v>
      </c>
      <c r="V90" s="735">
        <f t="shared" si="24"/>
        <v>0</v>
      </c>
      <c r="W90" s="735">
        <f t="shared" si="25"/>
        <v>0</v>
      </c>
      <c r="X90" s="735">
        <f t="shared" si="26"/>
        <v>0</v>
      </c>
      <c r="Y90" s="735">
        <f t="shared" si="27"/>
        <v>0</v>
      </c>
      <c r="Z90" s="735">
        <f t="shared" si="28"/>
        <v>0</v>
      </c>
      <c r="AA90" s="735">
        <f t="shared" si="29"/>
        <v>0</v>
      </c>
      <c r="AB90" s="735">
        <f t="shared" si="30"/>
        <v>0</v>
      </c>
      <c r="AC90" s="735">
        <f t="shared" si="31"/>
        <v>0</v>
      </c>
      <c r="AD90" s="735">
        <f t="shared" si="32"/>
        <v>0</v>
      </c>
      <c r="AE90" s="735">
        <f t="shared" si="33"/>
        <v>0</v>
      </c>
      <c r="AF90" s="736">
        <f t="shared" si="34"/>
        <v>0</v>
      </c>
      <c r="AH90" s="646" t="str">
        <f t="shared" si="35"/>
        <v/>
      </c>
      <c r="AI90" s="646" t="str">
        <f t="shared" si="36"/>
        <v>助産師常勤</v>
      </c>
      <c r="AJ90" s="646">
        <f t="shared" si="37"/>
        <v>1</v>
      </c>
      <c r="AK90" s="646" t="str">
        <f t="shared" si="38"/>
        <v>助産師</v>
      </c>
      <c r="AL90" s="646" t="str">
        <f t="shared" si="39"/>
        <v>常勤</v>
      </c>
    </row>
    <row r="91" spans="1:38" ht="13.5" customHeight="1">
      <c r="A91" s="659" t="str">
        <f>IF(COUNTA(病棟!A89)&gt;=1,病棟!A89,"")</f>
        <v/>
      </c>
      <c r="B91" s="740" t="str">
        <f>IF(COUNTA(病棟!B89)&gt;=1,病棟!B89,"")</f>
        <v/>
      </c>
      <c r="C91" s="745" t="str">
        <f>IF(COUNTA(病棟!C89)&gt;=1,病棟!C89,"")</f>
        <v/>
      </c>
      <c r="D91" s="750" t="str">
        <f>IF(COUNTA(病棟!D89)&gt;=1,病棟!D89,"")</f>
        <v/>
      </c>
      <c r="E91" s="750" t="str">
        <f>IF(COUNTA(病棟!E89)&gt;=1,病棟!E89,"")</f>
        <v/>
      </c>
      <c r="F91" s="750" t="str">
        <f>IF(COUNTA(病棟!F89)&gt;=1,病棟!F89,"")</f>
        <v/>
      </c>
      <c r="G91" s="755" t="str">
        <f>IF(COUNTA(病棟!G89)&gt;=1,病棟!G89,"")</f>
        <v/>
      </c>
      <c r="H91" s="745" t="str">
        <f>IF(COUNTA(病棟!H89)&gt;=1,病棟!H89,"")</f>
        <v/>
      </c>
      <c r="I91" s="761" t="str">
        <f>IF(COUNTA(病棟!I89)&gt;=1,病棟!I89,"")</f>
        <v/>
      </c>
      <c r="J91" s="662" t="str">
        <f>IF(COUNTA(病棟!J89)&gt;=1,病棟!J89,"")</f>
        <v/>
      </c>
      <c r="K91" s="659" t="str">
        <f>IF(COUNTA(病棟!L89)&gt;=1,病棟!L89,"")</f>
        <v/>
      </c>
      <c r="L91" s="694" t="str">
        <f>IF(K91&lt;基本!$D$9,"非常勤","常勤")</f>
        <v>常勤</v>
      </c>
      <c r="M91" s="689">
        <f>IF(L91="非常勤",K91/基本!$D$9,1)</f>
        <v>1</v>
      </c>
      <c r="N91" s="694" t="e">
        <f>IF(DAYS360(P91,メイン!$N$3)&lt;500,"新"," ")</f>
        <v>#VALUE!</v>
      </c>
      <c r="O91" s="659"/>
      <c r="P91" s="773" t="str">
        <f>IF(COUNTA(病棟!K89)&gt;=1,病棟!K89,"")</f>
        <v/>
      </c>
      <c r="R91" s="735">
        <f t="shared" si="20"/>
        <v>0</v>
      </c>
      <c r="S91" s="735">
        <f t="shared" si="21"/>
        <v>0</v>
      </c>
      <c r="T91" s="735">
        <f t="shared" si="22"/>
        <v>0</v>
      </c>
      <c r="U91" s="735">
        <f t="shared" si="23"/>
        <v>0</v>
      </c>
      <c r="V91" s="735">
        <f t="shared" si="24"/>
        <v>0</v>
      </c>
      <c r="W91" s="735">
        <f t="shared" si="25"/>
        <v>0</v>
      </c>
      <c r="X91" s="735">
        <f t="shared" si="26"/>
        <v>0</v>
      </c>
      <c r="Y91" s="735">
        <f t="shared" si="27"/>
        <v>0</v>
      </c>
      <c r="Z91" s="735">
        <f t="shared" si="28"/>
        <v>0</v>
      </c>
      <c r="AA91" s="735">
        <f t="shared" si="29"/>
        <v>0</v>
      </c>
      <c r="AB91" s="735">
        <f t="shared" si="30"/>
        <v>0</v>
      </c>
      <c r="AC91" s="735">
        <f t="shared" si="31"/>
        <v>0</v>
      </c>
      <c r="AD91" s="735">
        <f t="shared" si="32"/>
        <v>0</v>
      </c>
      <c r="AE91" s="735">
        <f t="shared" si="33"/>
        <v>0</v>
      </c>
      <c r="AF91" s="736">
        <f t="shared" si="34"/>
        <v>0</v>
      </c>
      <c r="AH91" s="646" t="str">
        <f t="shared" si="35"/>
        <v/>
      </c>
      <c r="AI91" s="646" t="str">
        <f t="shared" si="36"/>
        <v>助産師常勤</v>
      </c>
      <c r="AJ91" s="646">
        <f t="shared" si="37"/>
        <v>1</v>
      </c>
      <c r="AK91" s="646" t="str">
        <f t="shared" si="38"/>
        <v>助産師</v>
      </c>
      <c r="AL91" s="646" t="str">
        <f t="shared" si="39"/>
        <v>常勤</v>
      </c>
    </row>
    <row r="92" spans="1:38" ht="13.5" customHeight="1">
      <c r="A92" s="659" t="str">
        <f>IF(COUNTA(病棟!A90)&gt;=1,病棟!A90,"")</f>
        <v/>
      </c>
      <c r="B92" s="740" t="str">
        <f>IF(COUNTA(病棟!B90)&gt;=1,病棟!B90,"")</f>
        <v/>
      </c>
      <c r="C92" s="745" t="str">
        <f>IF(COUNTA(病棟!C90)&gt;=1,病棟!C90,"")</f>
        <v/>
      </c>
      <c r="D92" s="750" t="str">
        <f>IF(COUNTA(病棟!D90)&gt;=1,病棟!D90,"")</f>
        <v/>
      </c>
      <c r="E92" s="750" t="str">
        <f>IF(COUNTA(病棟!E90)&gt;=1,病棟!E90,"")</f>
        <v/>
      </c>
      <c r="F92" s="750" t="str">
        <f>IF(COUNTA(病棟!F90)&gt;=1,病棟!F90,"")</f>
        <v/>
      </c>
      <c r="G92" s="755" t="str">
        <f>IF(COUNTA(病棟!G90)&gt;=1,病棟!G90,"")</f>
        <v/>
      </c>
      <c r="H92" s="745" t="str">
        <f>IF(COUNTA(病棟!H90)&gt;=1,病棟!H90,"")</f>
        <v/>
      </c>
      <c r="I92" s="761" t="str">
        <f>IF(COUNTA(病棟!I90)&gt;=1,病棟!I90,"")</f>
        <v/>
      </c>
      <c r="J92" s="662" t="str">
        <f>IF(COUNTA(病棟!J90)&gt;=1,病棟!J90,"")</f>
        <v/>
      </c>
      <c r="K92" s="659" t="str">
        <f>IF(COUNTA(病棟!L90)&gt;=1,病棟!L90,"")</f>
        <v/>
      </c>
      <c r="L92" s="694" t="str">
        <f>IF(K92&lt;基本!$D$9,"非常勤","常勤")</f>
        <v>常勤</v>
      </c>
      <c r="M92" s="689">
        <f>IF(L92="非常勤",K92/基本!$D$9,1)</f>
        <v>1</v>
      </c>
      <c r="N92" s="694" t="e">
        <f>IF(DAYS360(P92,メイン!$N$3)&lt;500,"新"," ")</f>
        <v>#VALUE!</v>
      </c>
      <c r="O92" s="659"/>
      <c r="P92" s="773" t="str">
        <f>IF(COUNTA(病棟!K90)&gt;=1,病棟!K90,"")</f>
        <v/>
      </c>
      <c r="R92" s="735">
        <f t="shared" si="20"/>
        <v>0</v>
      </c>
      <c r="S92" s="735">
        <f t="shared" si="21"/>
        <v>0</v>
      </c>
      <c r="T92" s="735">
        <f t="shared" si="22"/>
        <v>0</v>
      </c>
      <c r="U92" s="735">
        <f t="shared" si="23"/>
        <v>0</v>
      </c>
      <c r="V92" s="735">
        <f t="shared" si="24"/>
        <v>0</v>
      </c>
      <c r="W92" s="735">
        <f t="shared" si="25"/>
        <v>0</v>
      </c>
      <c r="X92" s="735">
        <f t="shared" si="26"/>
        <v>0</v>
      </c>
      <c r="Y92" s="735">
        <f t="shared" si="27"/>
        <v>0</v>
      </c>
      <c r="Z92" s="735">
        <f t="shared" si="28"/>
        <v>0</v>
      </c>
      <c r="AA92" s="735">
        <f t="shared" si="29"/>
        <v>0</v>
      </c>
      <c r="AB92" s="735">
        <f t="shared" si="30"/>
        <v>0</v>
      </c>
      <c r="AC92" s="735">
        <f t="shared" si="31"/>
        <v>0</v>
      </c>
      <c r="AD92" s="735">
        <f t="shared" si="32"/>
        <v>0</v>
      </c>
      <c r="AE92" s="735">
        <f t="shared" si="33"/>
        <v>0</v>
      </c>
      <c r="AF92" s="736">
        <f t="shared" si="34"/>
        <v>0</v>
      </c>
      <c r="AH92" s="646" t="str">
        <f t="shared" si="35"/>
        <v/>
      </c>
      <c r="AI92" s="646" t="str">
        <f t="shared" si="36"/>
        <v>助産師常勤</v>
      </c>
      <c r="AJ92" s="646">
        <f t="shared" si="37"/>
        <v>1</v>
      </c>
      <c r="AK92" s="646" t="str">
        <f t="shared" si="38"/>
        <v>助産師</v>
      </c>
      <c r="AL92" s="646" t="str">
        <f t="shared" si="39"/>
        <v>常勤</v>
      </c>
    </row>
    <row r="93" spans="1:38" ht="13.5" customHeight="1">
      <c r="A93" s="659" t="str">
        <f>IF(COUNTA(病棟!A91)&gt;=1,病棟!A91,"")</f>
        <v/>
      </c>
      <c r="B93" s="740" t="str">
        <f>IF(COUNTA(病棟!B91)&gt;=1,病棟!B91,"")</f>
        <v/>
      </c>
      <c r="C93" s="745" t="str">
        <f>IF(COUNTA(病棟!C91)&gt;=1,病棟!C91,"")</f>
        <v/>
      </c>
      <c r="D93" s="750" t="str">
        <f>IF(COUNTA(病棟!D91)&gt;=1,病棟!D91,"")</f>
        <v/>
      </c>
      <c r="E93" s="750" t="str">
        <f>IF(COUNTA(病棟!E91)&gt;=1,病棟!E91,"")</f>
        <v/>
      </c>
      <c r="F93" s="750" t="str">
        <f>IF(COUNTA(病棟!F91)&gt;=1,病棟!F91,"")</f>
        <v/>
      </c>
      <c r="G93" s="755" t="str">
        <f>IF(COUNTA(病棟!G91)&gt;=1,病棟!G91,"")</f>
        <v/>
      </c>
      <c r="H93" s="745" t="str">
        <f>IF(COUNTA(病棟!H91)&gt;=1,病棟!H91,"")</f>
        <v/>
      </c>
      <c r="I93" s="761" t="str">
        <f>IF(COUNTA(病棟!I91)&gt;=1,病棟!I91,"")</f>
        <v/>
      </c>
      <c r="J93" s="662" t="str">
        <f>IF(COUNTA(病棟!J91)&gt;=1,病棟!J91,"")</f>
        <v/>
      </c>
      <c r="K93" s="659" t="str">
        <f>IF(COUNTA(病棟!L91)&gt;=1,病棟!L91,"")</f>
        <v/>
      </c>
      <c r="L93" s="694" t="str">
        <f>IF(K93&lt;基本!$D$9,"非常勤","常勤")</f>
        <v>常勤</v>
      </c>
      <c r="M93" s="689">
        <f>IF(L93="非常勤",K93/基本!$D$9,1)</f>
        <v>1</v>
      </c>
      <c r="N93" s="694" t="e">
        <f>IF(DAYS360(P93,メイン!$N$3)&lt;500,"新"," ")</f>
        <v>#VALUE!</v>
      </c>
      <c r="O93" s="659"/>
      <c r="P93" s="773" t="str">
        <f>IF(COUNTA(病棟!K91)&gt;=1,病棟!K91,"")</f>
        <v/>
      </c>
      <c r="R93" s="735">
        <f t="shared" si="20"/>
        <v>0</v>
      </c>
      <c r="S93" s="735">
        <f t="shared" si="21"/>
        <v>0</v>
      </c>
      <c r="T93" s="735">
        <f t="shared" si="22"/>
        <v>0</v>
      </c>
      <c r="U93" s="735">
        <f t="shared" si="23"/>
        <v>0</v>
      </c>
      <c r="V93" s="735">
        <f t="shared" si="24"/>
        <v>0</v>
      </c>
      <c r="W93" s="735">
        <f t="shared" si="25"/>
        <v>0</v>
      </c>
      <c r="X93" s="735">
        <f t="shared" si="26"/>
        <v>0</v>
      </c>
      <c r="Y93" s="735">
        <f t="shared" si="27"/>
        <v>0</v>
      </c>
      <c r="Z93" s="735">
        <f t="shared" si="28"/>
        <v>0</v>
      </c>
      <c r="AA93" s="735">
        <f t="shared" si="29"/>
        <v>0</v>
      </c>
      <c r="AB93" s="735">
        <f t="shared" si="30"/>
        <v>0</v>
      </c>
      <c r="AC93" s="735">
        <f t="shared" si="31"/>
        <v>0</v>
      </c>
      <c r="AD93" s="735">
        <f t="shared" si="32"/>
        <v>0</v>
      </c>
      <c r="AE93" s="735">
        <f t="shared" si="33"/>
        <v>0</v>
      </c>
      <c r="AF93" s="736">
        <f t="shared" si="34"/>
        <v>0</v>
      </c>
      <c r="AH93" s="646" t="str">
        <f t="shared" si="35"/>
        <v/>
      </c>
      <c r="AI93" s="646" t="str">
        <f t="shared" si="36"/>
        <v>助産師常勤</v>
      </c>
      <c r="AJ93" s="646">
        <f t="shared" si="37"/>
        <v>1</v>
      </c>
      <c r="AK93" s="646" t="str">
        <f t="shared" si="38"/>
        <v>助産師</v>
      </c>
      <c r="AL93" s="646" t="str">
        <f t="shared" si="39"/>
        <v>常勤</v>
      </c>
    </row>
    <row r="94" spans="1:38" ht="13.5" customHeight="1">
      <c r="A94" s="659" t="str">
        <f>IF(COUNTA(病棟!A92)&gt;=1,病棟!A92,"")</f>
        <v/>
      </c>
      <c r="B94" s="740" t="str">
        <f>IF(COUNTA(病棟!B92)&gt;=1,病棟!B92,"")</f>
        <v/>
      </c>
      <c r="C94" s="745" t="str">
        <f>IF(COUNTA(病棟!C92)&gt;=1,病棟!C92,"")</f>
        <v/>
      </c>
      <c r="D94" s="750" t="str">
        <f>IF(COUNTA(病棟!D92)&gt;=1,病棟!D92,"")</f>
        <v/>
      </c>
      <c r="E94" s="750" t="str">
        <f>IF(COUNTA(病棟!E92)&gt;=1,病棟!E92,"")</f>
        <v/>
      </c>
      <c r="F94" s="750" t="str">
        <f>IF(COUNTA(病棟!F92)&gt;=1,病棟!F92,"")</f>
        <v/>
      </c>
      <c r="G94" s="755" t="str">
        <f>IF(COUNTA(病棟!G92)&gt;=1,病棟!G92,"")</f>
        <v/>
      </c>
      <c r="H94" s="745" t="str">
        <f>IF(COUNTA(病棟!H92)&gt;=1,病棟!H92,"")</f>
        <v/>
      </c>
      <c r="I94" s="761" t="str">
        <f>IF(COUNTA(病棟!I92)&gt;=1,病棟!I92,"")</f>
        <v/>
      </c>
      <c r="J94" s="662" t="str">
        <f>IF(COUNTA(病棟!J92)&gt;=1,病棟!J92,"")</f>
        <v/>
      </c>
      <c r="K94" s="659" t="str">
        <f>IF(COUNTA(病棟!L92)&gt;=1,病棟!L92,"")</f>
        <v/>
      </c>
      <c r="L94" s="694" t="str">
        <f>IF(K94&lt;基本!$D$9,"非常勤","常勤")</f>
        <v>常勤</v>
      </c>
      <c r="M94" s="689">
        <f>IF(L94="非常勤",K94/基本!$D$9,1)</f>
        <v>1</v>
      </c>
      <c r="N94" s="694" t="e">
        <f>IF(DAYS360(P94,メイン!$N$3)&lt;500,"新"," ")</f>
        <v>#VALUE!</v>
      </c>
      <c r="O94" s="659"/>
      <c r="P94" s="773" t="str">
        <f>IF(COUNTA(病棟!K92)&gt;=1,病棟!K92,"")</f>
        <v/>
      </c>
      <c r="R94" s="735">
        <f t="shared" si="20"/>
        <v>0</v>
      </c>
      <c r="S94" s="735">
        <f t="shared" si="21"/>
        <v>0</v>
      </c>
      <c r="T94" s="735">
        <f t="shared" si="22"/>
        <v>0</v>
      </c>
      <c r="U94" s="735">
        <f t="shared" si="23"/>
        <v>0</v>
      </c>
      <c r="V94" s="735">
        <f t="shared" si="24"/>
        <v>0</v>
      </c>
      <c r="W94" s="735">
        <f t="shared" si="25"/>
        <v>0</v>
      </c>
      <c r="X94" s="735">
        <f t="shared" si="26"/>
        <v>0</v>
      </c>
      <c r="Y94" s="735">
        <f t="shared" si="27"/>
        <v>0</v>
      </c>
      <c r="Z94" s="735">
        <f t="shared" si="28"/>
        <v>0</v>
      </c>
      <c r="AA94" s="735">
        <f t="shared" si="29"/>
        <v>0</v>
      </c>
      <c r="AB94" s="735">
        <f t="shared" si="30"/>
        <v>0</v>
      </c>
      <c r="AC94" s="735">
        <f t="shared" si="31"/>
        <v>0</v>
      </c>
      <c r="AD94" s="735">
        <f t="shared" si="32"/>
        <v>0</v>
      </c>
      <c r="AE94" s="735">
        <f t="shared" si="33"/>
        <v>0</v>
      </c>
      <c r="AF94" s="736">
        <f t="shared" si="34"/>
        <v>0</v>
      </c>
      <c r="AH94" s="646" t="str">
        <f t="shared" si="35"/>
        <v/>
      </c>
      <c r="AI94" s="646" t="str">
        <f t="shared" si="36"/>
        <v>助産師常勤</v>
      </c>
      <c r="AJ94" s="646">
        <f t="shared" si="37"/>
        <v>1</v>
      </c>
      <c r="AK94" s="646" t="str">
        <f t="shared" si="38"/>
        <v>助産師</v>
      </c>
      <c r="AL94" s="646" t="str">
        <f t="shared" si="39"/>
        <v>常勤</v>
      </c>
    </row>
    <row r="95" spans="1:38" ht="13.5" customHeight="1">
      <c r="A95" s="659" t="str">
        <f>IF(COUNTA(病棟!A93)&gt;=1,病棟!A93,"")</f>
        <v/>
      </c>
      <c r="B95" s="740" t="str">
        <f>IF(COUNTA(病棟!B93)&gt;=1,病棟!B93,"")</f>
        <v/>
      </c>
      <c r="C95" s="745" t="str">
        <f>IF(COUNTA(病棟!C93)&gt;=1,病棟!C93,"")</f>
        <v/>
      </c>
      <c r="D95" s="750" t="str">
        <f>IF(COUNTA(病棟!D93)&gt;=1,病棟!D93,"")</f>
        <v/>
      </c>
      <c r="E95" s="750" t="str">
        <f>IF(COUNTA(病棟!E93)&gt;=1,病棟!E93,"")</f>
        <v/>
      </c>
      <c r="F95" s="750" t="str">
        <f>IF(COUNTA(病棟!F93)&gt;=1,病棟!F93,"")</f>
        <v/>
      </c>
      <c r="G95" s="755" t="str">
        <f>IF(COUNTA(病棟!G93)&gt;=1,病棟!G93,"")</f>
        <v/>
      </c>
      <c r="H95" s="745" t="str">
        <f>IF(COUNTA(病棟!H93)&gt;=1,病棟!H93,"")</f>
        <v/>
      </c>
      <c r="I95" s="761" t="str">
        <f>IF(COUNTA(病棟!I93)&gt;=1,病棟!I93,"")</f>
        <v/>
      </c>
      <c r="J95" s="662" t="str">
        <f>IF(COUNTA(病棟!J93)&gt;=1,病棟!J93,"")</f>
        <v/>
      </c>
      <c r="K95" s="659" t="str">
        <f>IF(COUNTA(病棟!L93)&gt;=1,病棟!L93,"")</f>
        <v/>
      </c>
      <c r="L95" s="694" t="str">
        <f>IF(K95&lt;基本!$D$9,"非常勤","常勤")</f>
        <v>常勤</v>
      </c>
      <c r="M95" s="689">
        <f>IF(L95="非常勤",K95/基本!$D$9,1)</f>
        <v>1</v>
      </c>
      <c r="N95" s="694" t="e">
        <f>IF(DAYS360(P95,メイン!$N$3)&lt;500,"新"," ")</f>
        <v>#VALUE!</v>
      </c>
      <c r="O95" s="659"/>
      <c r="P95" s="773" t="str">
        <f>IF(COUNTA(病棟!K93)&gt;=1,病棟!K93,"")</f>
        <v/>
      </c>
      <c r="R95" s="735">
        <f t="shared" si="20"/>
        <v>0</v>
      </c>
      <c r="S95" s="735">
        <f t="shared" si="21"/>
        <v>0</v>
      </c>
      <c r="T95" s="735">
        <f t="shared" si="22"/>
        <v>0</v>
      </c>
      <c r="U95" s="735">
        <f t="shared" si="23"/>
        <v>0</v>
      </c>
      <c r="V95" s="735">
        <f t="shared" si="24"/>
        <v>0</v>
      </c>
      <c r="W95" s="735">
        <f t="shared" si="25"/>
        <v>0</v>
      </c>
      <c r="X95" s="735">
        <f t="shared" si="26"/>
        <v>0</v>
      </c>
      <c r="Y95" s="735">
        <f t="shared" si="27"/>
        <v>0</v>
      </c>
      <c r="Z95" s="735">
        <f t="shared" si="28"/>
        <v>0</v>
      </c>
      <c r="AA95" s="735">
        <f t="shared" si="29"/>
        <v>0</v>
      </c>
      <c r="AB95" s="735">
        <f t="shared" si="30"/>
        <v>0</v>
      </c>
      <c r="AC95" s="735">
        <f t="shared" si="31"/>
        <v>0</v>
      </c>
      <c r="AD95" s="735">
        <f t="shared" si="32"/>
        <v>0</v>
      </c>
      <c r="AE95" s="735">
        <f t="shared" si="33"/>
        <v>0</v>
      </c>
      <c r="AF95" s="736">
        <f t="shared" si="34"/>
        <v>0</v>
      </c>
      <c r="AH95" s="646" t="str">
        <f t="shared" si="35"/>
        <v/>
      </c>
      <c r="AI95" s="646" t="str">
        <f t="shared" si="36"/>
        <v>助産師常勤</v>
      </c>
      <c r="AJ95" s="646">
        <f t="shared" si="37"/>
        <v>1</v>
      </c>
      <c r="AK95" s="646" t="str">
        <f t="shared" si="38"/>
        <v>助産師</v>
      </c>
      <c r="AL95" s="646" t="str">
        <f t="shared" si="39"/>
        <v>常勤</v>
      </c>
    </row>
    <row r="96" spans="1:38" ht="13.5" customHeight="1">
      <c r="A96" s="659" t="str">
        <f>IF(COUNTA(病棟!A94)&gt;=1,病棟!A94,"")</f>
        <v/>
      </c>
      <c r="B96" s="740" t="str">
        <f>IF(COUNTA(病棟!B94)&gt;=1,病棟!B94,"")</f>
        <v/>
      </c>
      <c r="C96" s="745" t="str">
        <f>IF(COUNTA(病棟!C94)&gt;=1,病棟!C94,"")</f>
        <v/>
      </c>
      <c r="D96" s="750" t="str">
        <f>IF(COUNTA(病棟!D94)&gt;=1,病棟!D94,"")</f>
        <v/>
      </c>
      <c r="E96" s="750" t="str">
        <f>IF(COUNTA(病棟!E94)&gt;=1,病棟!E94,"")</f>
        <v/>
      </c>
      <c r="F96" s="750" t="str">
        <f>IF(COUNTA(病棟!F94)&gt;=1,病棟!F94,"")</f>
        <v/>
      </c>
      <c r="G96" s="755" t="str">
        <f>IF(COUNTA(病棟!G94)&gt;=1,病棟!G94,"")</f>
        <v/>
      </c>
      <c r="H96" s="745" t="str">
        <f>IF(COUNTA(病棟!H94)&gt;=1,病棟!H94,"")</f>
        <v/>
      </c>
      <c r="I96" s="761" t="str">
        <f>IF(COUNTA(病棟!I94)&gt;=1,病棟!I94,"")</f>
        <v/>
      </c>
      <c r="J96" s="662" t="str">
        <f>IF(COUNTA(病棟!J94)&gt;=1,病棟!J94,"")</f>
        <v/>
      </c>
      <c r="K96" s="659" t="str">
        <f>IF(COUNTA(病棟!L94)&gt;=1,病棟!L94,"")</f>
        <v/>
      </c>
      <c r="L96" s="694" t="str">
        <f>IF(K96&lt;基本!$D$9,"非常勤","常勤")</f>
        <v>常勤</v>
      </c>
      <c r="M96" s="689">
        <f>IF(L96="非常勤",K96/基本!$D$9,1)</f>
        <v>1</v>
      </c>
      <c r="N96" s="694" t="e">
        <f>IF(DAYS360(P96,メイン!$N$3)&lt;500,"新"," ")</f>
        <v>#VALUE!</v>
      </c>
      <c r="O96" s="659"/>
      <c r="P96" s="773" t="str">
        <f>IF(COUNTA(病棟!K94)&gt;=1,病棟!K94,"")</f>
        <v/>
      </c>
      <c r="R96" s="735">
        <f t="shared" si="20"/>
        <v>0</v>
      </c>
      <c r="S96" s="735">
        <f t="shared" si="21"/>
        <v>0</v>
      </c>
      <c r="T96" s="735">
        <f t="shared" si="22"/>
        <v>0</v>
      </c>
      <c r="U96" s="735">
        <f t="shared" si="23"/>
        <v>0</v>
      </c>
      <c r="V96" s="735">
        <f t="shared" si="24"/>
        <v>0</v>
      </c>
      <c r="W96" s="735">
        <f t="shared" si="25"/>
        <v>0</v>
      </c>
      <c r="X96" s="735">
        <f t="shared" si="26"/>
        <v>0</v>
      </c>
      <c r="Y96" s="735">
        <f t="shared" si="27"/>
        <v>0</v>
      </c>
      <c r="Z96" s="735">
        <f t="shared" si="28"/>
        <v>0</v>
      </c>
      <c r="AA96" s="735">
        <f t="shared" si="29"/>
        <v>0</v>
      </c>
      <c r="AB96" s="735">
        <f t="shared" si="30"/>
        <v>0</v>
      </c>
      <c r="AC96" s="735">
        <f t="shared" si="31"/>
        <v>0</v>
      </c>
      <c r="AD96" s="735">
        <f t="shared" si="32"/>
        <v>0</v>
      </c>
      <c r="AE96" s="735">
        <f t="shared" si="33"/>
        <v>0</v>
      </c>
      <c r="AF96" s="736">
        <f t="shared" si="34"/>
        <v>0</v>
      </c>
      <c r="AH96" s="646" t="str">
        <f t="shared" si="35"/>
        <v/>
      </c>
      <c r="AI96" s="646" t="str">
        <f t="shared" si="36"/>
        <v>助産師常勤</v>
      </c>
      <c r="AJ96" s="646">
        <f t="shared" si="37"/>
        <v>1</v>
      </c>
      <c r="AK96" s="646" t="str">
        <f t="shared" si="38"/>
        <v>助産師</v>
      </c>
      <c r="AL96" s="646" t="str">
        <f t="shared" si="39"/>
        <v>常勤</v>
      </c>
    </row>
    <row r="97" spans="1:38" ht="13.5" customHeight="1">
      <c r="A97" s="659" t="str">
        <f>IF(COUNTA(病棟!A95)&gt;=1,病棟!A95,"")</f>
        <v/>
      </c>
      <c r="B97" s="740" t="str">
        <f>IF(COUNTA(病棟!B95)&gt;=1,病棟!B95,"")</f>
        <v/>
      </c>
      <c r="C97" s="745" t="str">
        <f>IF(COUNTA(病棟!C95)&gt;=1,病棟!C95,"")</f>
        <v/>
      </c>
      <c r="D97" s="750" t="str">
        <f>IF(COUNTA(病棟!D95)&gt;=1,病棟!D95,"")</f>
        <v/>
      </c>
      <c r="E97" s="750" t="str">
        <f>IF(COUNTA(病棟!E95)&gt;=1,病棟!E95,"")</f>
        <v/>
      </c>
      <c r="F97" s="750" t="str">
        <f>IF(COUNTA(病棟!F95)&gt;=1,病棟!F95,"")</f>
        <v/>
      </c>
      <c r="G97" s="755" t="str">
        <f>IF(COUNTA(病棟!G95)&gt;=1,病棟!G95,"")</f>
        <v/>
      </c>
      <c r="H97" s="745" t="str">
        <f>IF(COUNTA(病棟!H95)&gt;=1,病棟!H95,"")</f>
        <v/>
      </c>
      <c r="I97" s="761" t="str">
        <f>IF(COUNTA(病棟!I95)&gt;=1,病棟!I95,"")</f>
        <v/>
      </c>
      <c r="J97" s="662" t="str">
        <f>IF(COUNTA(病棟!J95)&gt;=1,病棟!J95,"")</f>
        <v/>
      </c>
      <c r="K97" s="659" t="str">
        <f>IF(COUNTA(病棟!L95)&gt;=1,病棟!L95,"")</f>
        <v/>
      </c>
      <c r="L97" s="694" t="str">
        <f>IF(K97&lt;基本!$D$9,"非常勤","常勤")</f>
        <v>常勤</v>
      </c>
      <c r="M97" s="689">
        <f>IF(L97="非常勤",K97/基本!$D$9,1)</f>
        <v>1</v>
      </c>
      <c r="N97" s="694" t="e">
        <f>IF(DAYS360(P97,メイン!$N$3)&lt;500,"新"," ")</f>
        <v>#VALUE!</v>
      </c>
      <c r="O97" s="659"/>
      <c r="P97" s="773" t="str">
        <f>IF(COUNTA(病棟!K95)&gt;=1,病棟!K95,"")</f>
        <v/>
      </c>
      <c r="R97" s="735">
        <f t="shared" si="20"/>
        <v>0</v>
      </c>
      <c r="S97" s="735">
        <f t="shared" si="21"/>
        <v>0</v>
      </c>
      <c r="T97" s="735">
        <f t="shared" si="22"/>
        <v>0</v>
      </c>
      <c r="U97" s="735">
        <f t="shared" si="23"/>
        <v>0</v>
      </c>
      <c r="V97" s="735">
        <f t="shared" si="24"/>
        <v>0</v>
      </c>
      <c r="W97" s="735">
        <f t="shared" si="25"/>
        <v>0</v>
      </c>
      <c r="X97" s="735">
        <f t="shared" si="26"/>
        <v>0</v>
      </c>
      <c r="Y97" s="735">
        <f t="shared" si="27"/>
        <v>0</v>
      </c>
      <c r="Z97" s="735">
        <f t="shared" si="28"/>
        <v>0</v>
      </c>
      <c r="AA97" s="735">
        <f t="shared" si="29"/>
        <v>0</v>
      </c>
      <c r="AB97" s="735">
        <f t="shared" si="30"/>
        <v>0</v>
      </c>
      <c r="AC97" s="735">
        <f t="shared" si="31"/>
        <v>0</v>
      </c>
      <c r="AD97" s="735">
        <f t="shared" si="32"/>
        <v>0</v>
      </c>
      <c r="AE97" s="735">
        <f t="shared" si="33"/>
        <v>0</v>
      </c>
      <c r="AF97" s="736">
        <f t="shared" si="34"/>
        <v>0</v>
      </c>
      <c r="AH97" s="646" t="str">
        <f t="shared" si="35"/>
        <v/>
      </c>
      <c r="AI97" s="646" t="str">
        <f t="shared" si="36"/>
        <v>助産師常勤</v>
      </c>
      <c r="AJ97" s="646">
        <f t="shared" si="37"/>
        <v>1</v>
      </c>
      <c r="AK97" s="646" t="str">
        <f t="shared" si="38"/>
        <v>助産師</v>
      </c>
      <c r="AL97" s="646" t="str">
        <f t="shared" si="39"/>
        <v>常勤</v>
      </c>
    </row>
    <row r="98" spans="1:38" ht="13.5" customHeight="1">
      <c r="A98" s="659" t="str">
        <f>IF(COUNTA(病棟!A96)&gt;=1,病棟!A96,"")</f>
        <v/>
      </c>
      <c r="B98" s="740" t="str">
        <f>IF(COUNTA(病棟!B96)&gt;=1,病棟!B96,"")</f>
        <v/>
      </c>
      <c r="C98" s="745" t="str">
        <f>IF(COUNTA(病棟!C96)&gt;=1,病棟!C96,"")</f>
        <v/>
      </c>
      <c r="D98" s="750" t="str">
        <f>IF(COUNTA(病棟!D96)&gt;=1,病棟!D96,"")</f>
        <v/>
      </c>
      <c r="E98" s="750" t="str">
        <f>IF(COUNTA(病棟!E96)&gt;=1,病棟!E96,"")</f>
        <v/>
      </c>
      <c r="F98" s="750" t="str">
        <f>IF(COUNTA(病棟!F96)&gt;=1,病棟!F96,"")</f>
        <v/>
      </c>
      <c r="G98" s="755" t="str">
        <f>IF(COUNTA(病棟!G96)&gt;=1,病棟!G96,"")</f>
        <v/>
      </c>
      <c r="H98" s="745" t="str">
        <f>IF(COUNTA(病棟!H96)&gt;=1,病棟!H96,"")</f>
        <v/>
      </c>
      <c r="I98" s="761" t="str">
        <f>IF(COUNTA(病棟!I96)&gt;=1,病棟!I96,"")</f>
        <v/>
      </c>
      <c r="J98" s="662" t="str">
        <f>IF(COUNTA(病棟!J96)&gt;=1,病棟!J96,"")</f>
        <v/>
      </c>
      <c r="K98" s="659" t="str">
        <f>IF(COUNTA(病棟!L96)&gt;=1,病棟!L96,"")</f>
        <v/>
      </c>
      <c r="L98" s="694" t="str">
        <f>IF(K98&lt;基本!$D$9,"非常勤","常勤")</f>
        <v>常勤</v>
      </c>
      <c r="M98" s="689">
        <f>IF(L98="非常勤",K98/基本!$D$9,1)</f>
        <v>1</v>
      </c>
      <c r="N98" s="694" t="e">
        <f>IF(DAYS360(P98,メイン!$N$3)&lt;500,"新"," ")</f>
        <v>#VALUE!</v>
      </c>
      <c r="O98" s="659"/>
      <c r="P98" s="773" t="str">
        <f>IF(COUNTA(病棟!K96)&gt;=1,病棟!K96,"")</f>
        <v/>
      </c>
      <c r="R98" s="735">
        <f t="shared" si="20"/>
        <v>0</v>
      </c>
      <c r="S98" s="735">
        <f t="shared" si="21"/>
        <v>0</v>
      </c>
      <c r="T98" s="735">
        <f t="shared" si="22"/>
        <v>0</v>
      </c>
      <c r="U98" s="735">
        <f t="shared" si="23"/>
        <v>0</v>
      </c>
      <c r="V98" s="735">
        <f t="shared" si="24"/>
        <v>0</v>
      </c>
      <c r="W98" s="735">
        <f t="shared" si="25"/>
        <v>0</v>
      </c>
      <c r="X98" s="735">
        <f t="shared" si="26"/>
        <v>0</v>
      </c>
      <c r="Y98" s="735">
        <f t="shared" si="27"/>
        <v>0</v>
      </c>
      <c r="Z98" s="735">
        <f t="shared" si="28"/>
        <v>0</v>
      </c>
      <c r="AA98" s="735">
        <f t="shared" si="29"/>
        <v>0</v>
      </c>
      <c r="AB98" s="735">
        <f t="shared" si="30"/>
        <v>0</v>
      </c>
      <c r="AC98" s="735">
        <f t="shared" si="31"/>
        <v>0</v>
      </c>
      <c r="AD98" s="735">
        <f t="shared" si="32"/>
        <v>0</v>
      </c>
      <c r="AE98" s="735">
        <f t="shared" si="33"/>
        <v>0</v>
      </c>
      <c r="AF98" s="736">
        <f t="shared" si="34"/>
        <v>0</v>
      </c>
      <c r="AH98" s="646" t="str">
        <f t="shared" si="35"/>
        <v/>
      </c>
      <c r="AI98" s="646" t="str">
        <f t="shared" si="36"/>
        <v>助産師常勤</v>
      </c>
      <c r="AJ98" s="646">
        <f t="shared" si="37"/>
        <v>1</v>
      </c>
      <c r="AK98" s="646" t="str">
        <f t="shared" si="38"/>
        <v>助産師</v>
      </c>
      <c r="AL98" s="646" t="str">
        <f t="shared" si="39"/>
        <v>常勤</v>
      </c>
    </row>
    <row r="99" spans="1:38" ht="13.5" customHeight="1">
      <c r="A99" s="659" t="str">
        <f>IF(COUNTA(病棟!A97)&gt;=1,病棟!A97,"")</f>
        <v/>
      </c>
      <c r="B99" s="740" t="str">
        <f>IF(COUNTA(病棟!B97)&gt;=1,病棟!B97,"")</f>
        <v/>
      </c>
      <c r="C99" s="745" t="str">
        <f>IF(COUNTA(病棟!C97)&gt;=1,病棟!C97,"")</f>
        <v/>
      </c>
      <c r="D99" s="750" t="str">
        <f>IF(COUNTA(病棟!D97)&gt;=1,病棟!D97,"")</f>
        <v/>
      </c>
      <c r="E99" s="750" t="str">
        <f>IF(COUNTA(病棟!E97)&gt;=1,病棟!E97,"")</f>
        <v/>
      </c>
      <c r="F99" s="750" t="str">
        <f>IF(COUNTA(病棟!F97)&gt;=1,病棟!F97,"")</f>
        <v/>
      </c>
      <c r="G99" s="755" t="str">
        <f>IF(COUNTA(病棟!G97)&gt;=1,病棟!G97,"")</f>
        <v/>
      </c>
      <c r="H99" s="745" t="str">
        <f>IF(COUNTA(病棟!H97)&gt;=1,病棟!H97,"")</f>
        <v/>
      </c>
      <c r="I99" s="761" t="str">
        <f>IF(COUNTA(病棟!I97)&gt;=1,病棟!I97,"")</f>
        <v/>
      </c>
      <c r="J99" s="662" t="str">
        <f>IF(COUNTA(病棟!J97)&gt;=1,病棟!J97,"")</f>
        <v/>
      </c>
      <c r="K99" s="659" t="str">
        <f>IF(COUNTA(病棟!L97)&gt;=1,病棟!L97,"")</f>
        <v/>
      </c>
      <c r="L99" s="694" t="str">
        <f>IF(K99&lt;基本!$D$9,"非常勤","常勤")</f>
        <v>常勤</v>
      </c>
      <c r="M99" s="689">
        <f>IF(L99="非常勤",K99/基本!$D$9,1)</f>
        <v>1</v>
      </c>
      <c r="N99" s="694" t="e">
        <f>IF(DAYS360(P99,メイン!$N$3)&lt;500,"新"," ")</f>
        <v>#VALUE!</v>
      </c>
      <c r="O99" s="659"/>
      <c r="P99" s="773" t="str">
        <f>IF(COUNTA(病棟!K97)&gt;=1,病棟!K97,"")</f>
        <v/>
      </c>
      <c r="R99" s="735">
        <f t="shared" si="20"/>
        <v>0</v>
      </c>
      <c r="S99" s="735">
        <f t="shared" si="21"/>
        <v>0</v>
      </c>
      <c r="T99" s="735">
        <f t="shared" si="22"/>
        <v>0</v>
      </c>
      <c r="U99" s="735">
        <f t="shared" si="23"/>
        <v>0</v>
      </c>
      <c r="V99" s="735">
        <f t="shared" si="24"/>
        <v>0</v>
      </c>
      <c r="W99" s="735">
        <f t="shared" si="25"/>
        <v>0</v>
      </c>
      <c r="X99" s="735">
        <f t="shared" si="26"/>
        <v>0</v>
      </c>
      <c r="Y99" s="735">
        <f t="shared" si="27"/>
        <v>0</v>
      </c>
      <c r="Z99" s="735">
        <f t="shared" si="28"/>
        <v>0</v>
      </c>
      <c r="AA99" s="735">
        <f t="shared" si="29"/>
        <v>0</v>
      </c>
      <c r="AB99" s="735">
        <f t="shared" si="30"/>
        <v>0</v>
      </c>
      <c r="AC99" s="735">
        <f t="shared" si="31"/>
        <v>0</v>
      </c>
      <c r="AD99" s="735">
        <f t="shared" si="32"/>
        <v>0</v>
      </c>
      <c r="AE99" s="735">
        <f t="shared" si="33"/>
        <v>0</v>
      </c>
      <c r="AF99" s="736">
        <f t="shared" si="34"/>
        <v>0</v>
      </c>
      <c r="AH99" s="646" t="str">
        <f t="shared" si="35"/>
        <v/>
      </c>
      <c r="AI99" s="646" t="str">
        <f t="shared" si="36"/>
        <v>助産師常勤</v>
      </c>
      <c r="AJ99" s="646">
        <f t="shared" si="37"/>
        <v>1</v>
      </c>
      <c r="AK99" s="646" t="str">
        <f t="shared" si="38"/>
        <v>助産師</v>
      </c>
      <c r="AL99" s="646" t="str">
        <f t="shared" si="39"/>
        <v>常勤</v>
      </c>
    </row>
    <row r="100" spans="1:38" ht="13.5" customHeight="1">
      <c r="A100" s="659" t="str">
        <f>IF(COUNTA(病棟!A98)&gt;=1,病棟!A98,"")</f>
        <v/>
      </c>
      <c r="B100" s="740" t="str">
        <f>IF(COUNTA(病棟!B98)&gt;=1,病棟!B98,"")</f>
        <v/>
      </c>
      <c r="C100" s="745" t="str">
        <f>IF(COUNTA(病棟!C98)&gt;=1,病棟!C98,"")</f>
        <v/>
      </c>
      <c r="D100" s="750" t="str">
        <f>IF(COUNTA(病棟!D98)&gt;=1,病棟!D98,"")</f>
        <v/>
      </c>
      <c r="E100" s="750" t="str">
        <f>IF(COUNTA(病棟!E98)&gt;=1,病棟!E98,"")</f>
        <v/>
      </c>
      <c r="F100" s="750" t="str">
        <f>IF(COUNTA(病棟!F98)&gt;=1,病棟!F98,"")</f>
        <v/>
      </c>
      <c r="G100" s="755" t="str">
        <f>IF(COUNTA(病棟!G98)&gt;=1,病棟!G98,"")</f>
        <v/>
      </c>
      <c r="H100" s="745" t="str">
        <f>IF(COUNTA(病棟!H98)&gt;=1,病棟!H98,"")</f>
        <v/>
      </c>
      <c r="I100" s="761" t="str">
        <f>IF(COUNTA(病棟!I98)&gt;=1,病棟!I98,"")</f>
        <v/>
      </c>
      <c r="J100" s="662" t="str">
        <f>IF(COUNTA(病棟!J98)&gt;=1,病棟!J98,"")</f>
        <v/>
      </c>
      <c r="K100" s="659" t="str">
        <f>IF(COUNTA(病棟!L98)&gt;=1,病棟!L98,"")</f>
        <v/>
      </c>
      <c r="L100" s="694" t="str">
        <f>IF(K100&lt;基本!$D$9,"非常勤","常勤")</f>
        <v>常勤</v>
      </c>
      <c r="M100" s="689">
        <f>IF(L100="非常勤",K100/基本!$D$9,1)</f>
        <v>1</v>
      </c>
      <c r="N100" s="694" t="e">
        <f>IF(DAYS360(P100,メイン!$N$3)&lt;500,"新"," ")</f>
        <v>#VALUE!</v>
      </c>
      <c r="O100" s="659"/>
      <c r="P100" s="773" t="str">
        <f>IF(COUNTA(病棟!K98)&gt;=1,病棟!K98,"")</f>
        <v/>
      </c>
      <c r="R100" s="735">
        <f t="shared" si="20"/>
        <v>0</v>
      </c>
      <c r="S100" s="735">
        <f t="shared" si="21"/>
        <v>0</v>
      </c>
      <c r="T100" s="735">
        <f t="shared" si="22"/>
        <v>0</v>
      </c>
      <c r="U100" s="735">
        <f t="shared" si="23"/>
        <v>0</v>
      </c>
      <c r="V100" s="735">
        <f t="shared" si="24"/>
        <v>0</v>
      </c>
      <c r="W100" s="735">
        <f t="shared" si="25"/>
        <v>0</v>
      </c>
      <c r="X100" s="735">
        <f t="shared" si="26"/>
        <v>0</v>
      </c>
      <c r="Y100" s="735">
        <f t="shared" si="27"/>
        <v>0</v>
      </c>
      <c r="Z100" s="735">
        <f t="shared" si="28"/>
        <v>0</v>
      </c>
      <c r="AA100" s="735">
        <f t="shared" si="29"/>
        <v>0</v>
      </c>
      <c r="AB100" s="735">
        <f t="shared" si="30"/>
        <v>0</v>
      </c>
      <c r="AC100" s="735">
        <f t="shared" si="31"/>
        <v>0</v>
      </c>
      <c r="AD100" s="735">
        <f t="shared" si="32"/>
        <v>0</v>
      </c>
      <c r="AE100" s="735">
        <f t="shared" si="33"/>
        <v>0</v>
      </c>
      <c r="AF100" s="736">
        <f t="shared" si="34"/>
        <v>0</v>
      </c>
      <c r="AH100" s="646" t="str">
        <f t="shared" si="35"/>
        <v/>
      </c>
      <c r="AI100" s="646" t="str">
        <f t="shared" si="36"/>
        <v>助産師常勤</v>
      </c>
      <c r="AJ100" s="646">
        <f t="shared" si="37"/>
        <v>1</v>
      </c>
      <c r="AK100" s="646" t="str">
        <f t="shared" si="38"/>
        <v>助産師</v>
      </c>
      <c r="AL100" s="646" t="str">
        <f t="shared" si="39"/>
        <v>常勤</v>
      </c>
    </row>
    <row r="101" spans="1:38" ht="13.5" customHeight="1">
      <c r="A101" s="659" t="str">
        <f>IF(COUNTA(病棟!A99)&gt;=1,病棟!A99,"")</f>
        <v/>
      </c>
      <c r="B101" s="740" t="str">
        <f>IF(COUNTA(病棟!B99)&gt;=1,病棟!B99,"")</f>
        <v/>
      </c>
      <c r="C101" s="745" t="str">
        <f>IF(COUNTA(病棟!C99)&gt;=1,病棟!C99,"")</f>
        <v/>
      </c>
      <c r="D101" s="750" t="str">
        <f>IF(COUNTA(病棟!D99)&gt;=1,病棟!D99,"")</f>
        <v/>
      </c>
      <c r="E101" s="750" t="str">
        <f>IF(COUNTA(病棟!E99)&gt;=1,病棟!E99,"")</f>
        <v/>
      </c>
      <c r="F101" s="750" t="str">
        <f>IF(COUNTA(病棟!F99)&gt;=1,病棟!F99,"")</f>
        <v/>
      </c>
      <c r="G101" s="755" t="str">
        <f>IF(COUNTA(病棟!G99)&gt;=1,病棟!G99,"")</f>
        <v/>
      </c>
      <c r="H101" s="745" t="str">
        <f>IF(COUNTA(病棟!H99)&gt;=1,病棟!H99,"")</f>
        <v/>
      </c>
      <c r="I101" s="761" t="str">
        <f>IF(COUNTA(病棟!I99)&gt;=1,病棟!I99,"")</f>
        <v/>
      </c>
      <c r="J101" s="662" t="str">
        <f>IF(COUNTA(病棟!J99)&gt;=1,病棟!J99,"")</f>
        <v/>
      </c>
      <c r="K101" s="659" t="str">
        <f>IF(COUNTA(病棟!L99)&gt;=1,病棟!L99,"")</f>
        <v/>
      </c>
      <c r="L101" s="694" t="str">
        <f>IF(K101&lt;基本!$D$9,"非常勤","常勤")</f>
        <v>常勤</v>
      </c>
      <c r="M101" s="689">
        <f>IF(L101="非常勤",K101/基本!$D$9,1)</f>
        <v>1</v>
      </c>
      <c r="N101" s="694" t="e">
        <f>IF(DAYS360(P101,メイン!$N$3)&lt;500,"新"," ")</f>
        <v>#VALUE!</v>
      </c>
      <c r="O101" s="659"/>
      <c r="P101" s="773" t="str">
        <f>IF(COUNTA(病棟!K99)&gt;=1,病棟!K99,"")</f>
        <v/>
      </c>
      <c r="R101" s="735">
        <f t="shared" si="20"/>
        <v>0</v>
      </c>
      <c r="S101" s="735">
        <f t="shared" si="21"/>
        <v>0</v>
      </c>
      <c r="T101" s="735">
        <f t="shared" si="22"/>
        <v>0</v>
      </c>
      <c r="U101" s="735">
        <f t="shared" si="23"/>
        <v>0</v>
      </c>
      <c r="V101" s="735">
        <f t="shared" si="24"/>
        <v>0</v>
      </c>
      <c r="W101" s="735">
        <f t="shared" si="25"/>
        <v>0</v>
      </c>
      <c r="X101" s="735">
        <f t="shared" si="26"/>
        <v>0</v>
      </c>
      <c r="Y101" s="735">
        <f t="shared" si="27"/>
        <v>0</v>
      </c>
      <c r="Z101" s="735">
        <f t="shared" si="28"/>
        <v>0</v>
      </c>
      <c r="AA101" s="735">
        <f t="shared" si="29"/>
        <v>0</v>
      </c>
      <c r="AB101" s="735">
        <f t="shared" si="30"/>
        <v>0</v>
      </c>
      <c r="AC101" s="735">
        <f t="shared" si="31"/>
        <v>0</v>
      </c>
      <c r="AD101" s="735">
        <f t="shared" si="32"/>
        <v>0</v>
      </c>
      <c r="AE101" s="735">
        <f t="shared" si="33"/>
        <v>0</v>
      </c>
      <c r="AF101" s="736">
        <f t="shared" si="34"/>
        <v>0</v>
      </c>
      <c r="AH101" s="646" t="str">
        <f t="shared" si="35"/>
        <v/>
      </c>
      <c r="AI101" s="646" t="str">
        <f t="shared" si="36"/>
        <v>助産師常勤</v>
      </c>
      <c r="AJ101" s="646">
        <f t="shared" si="37"/>
        <v>1</v>
      </c>
      <c r="AK101" s="646" t="str">
        <f t="shared" si="38"/>
        <v>助産師</v>
      </c>
      <c r="AL101" s="646" t="str">
        <f t="shared" si="39"/>
        <v>常勤</v>
      </c>
    </row>
    <row r="102" spans="1:38" ht="13.5" customHeight="1">
      <c r="A102" s="659" t="str">
        <f>IF(COUNTA(病棟!A100)&gt;=1,病棟!A100,"")</f>
        <v/>
      </c>
      <c r="B102" s="740" t="str">
        <f>IF(COUNTA(病棟!B100)&gt;=1,病棟!B100,"")</f>
        <v/>
      </c>
      <c r="C102" s="745" t="str">
        <f>IF(COUNTA(病棟!C100)&gt;=1,病棟!C100,"")</f>
        <v/>
      </c>
      <c r="D102" s="750" t="str">
        <f>IF(COUNTA(病棟!D100)&gt;=1,病棟!D100,"")</f>
        <v/>
      </c>
      <c r="E102" s="750" t="str">
        <f>IF(COUNTA(病棟!E100)&gt;=1,病棟!E100,"")</f>
        <v/>
      </c>
      <c r="F102" s="750" t="str">
        <f>IF(COUNTA(病棟!F100)&gt;=1,病棟!F100,"")</f>
        <v/>
      </c>
      <c r="G102" s="755" t="str">
        <f>IF(COUNTA(病棟!G100)&gt;=1,病棟!G100,"")</f>
        <v/>
      </c>
      <c r="H102" s="745" t="str">
        <f>IF(COUNTA(病棟!H100)&gt;=1,病棟!H100,"")</f>
        <v/>
      </c>
      <c r="I102" s="761" t="str">
        <f>IF(COUNTA(病棟!I100)&gt;=1,病棟!I100,"")</f>
        <v/>
      </c>
      <c r="J102" s="662" t="str">
        <f>IF(COUNTA(病棟!J100)&gt;=1,病棟!J100,"")</f>
        <v/>
      </c>
      <c r="K102" s="659" t="str">
        <f>IF(COUNTA(病棟!L100)&gt;=1,病棟!L100,"")</f>
        <v/>
      </c>
      <c r="L102" s="694" t="str">
        <f>IF(K102&lt;基本!$D$9,"非常勤","常勤")</f>
        <v>常勤</v>
      </c>
      <c r="M102" s="689">
        <f>IF(L102="非常勤",K102/基本!$D$9,1)</f>
        <v>1</v>
      </c>
      <c r="N102" s="694" t="e">
        <f>IF(DAYS360(P102,メイン!$N$3)&lt;500,"新"," ")</f>
        <v>#VALUE!</v>
      </c>
      <c r="O102" s="659"/>
      <c r="P102" s="773" t="str">
        <f>IF(COUNTA(病棟!K100)&gt;=1,病棟!K100,"")</f>
        <v/>
      </c>
      <c r="R102" s="735">
        <f t="shared" si="20"/>
        <v>0</v>
      </c>
      <c r="S102" s="735">
        <f t="shared" si="21"/>
        <v>0</v>
      </c>
      <c r="T102" s="735">
        <f t="shared" si="22"/>
        <v>0</v>
      </c>
      <c r="U102" s="735">
        <f t="shared" si="23"/>
        <v>0</v>
      </c>
      <c r="V102" s="735">
        <f t="shared" si="24"/>
        <v>0</v>
      </c>
      <c r="W102" s="735">
        <f t="shared" si="25"/>
        <v>0</v>
      </c>
      <c r="X102" s="735">
        <f t="shared" si="26"/>
        <v>0</v>
      </c>
      <c r="Y102" s="735">
        <f t="shared" si="27"/>
        <v>0</v>
      </c>
      <c r="Z102" s="735">
        <f t="shared" si="28"/>
        <v>0</v>
      </c>
      <c r="AA102" s="735">
        <f t="shared" si="29"/>
        <v>0</v>
      </c>
      <c r="AB102" s="735">
        <f t="shared" si="30"/>
        <v>0</v>
      </c>
      <c r="AC102" s="735">
        <f t="shared" si="31"/>
        <v>0</v>
      </c>
      <c r="AD102" s="735">
        <f t="shared" si="32"/>
        <v>0</v>
      </c>
      <c r="AE102" s="735">
        <f t="shared" si="33"/>
        <v>0</v>
      </c>
      <c r="AF102" s="736">
        <f t="shared" si="34"/>
        <v>0</v>
      </c>
      <c r="AH102" s="646" t="str">
        <f t="shared" si="35"/>
        <v/>
      </c>
      <c r="AI102" s="646" t="str">
        <f t="shared" si="36"/>
        <v>助産師常勤</v>
      </c>
      <c r="AJ102" s="646">
        <f t="shared" si="37"/>
        <v>1</v>
      </c>
      <c r="AK102" s="646" t="str">
        <f t="shared" si="38"/>
        <v>助産師</v>
      </c>
      <c r="AL102" s="646" t="str">
        <f t="shared" si="39"/>
        <v>常勤</v>
      </c>
    </row>
    <row r="103" spans="1:38" ht="13.5" customHeight="1">
      <c r="A103" s="659" t="str">
        <f>IF(COUNTA(病棟!A101)&gt;=1,病棟!A101,"")</f>
        <v/>
      </c>
      <c r="B103" s="740" t="str">
        <f>IF(COUNTA(病棟!B101)&gt;=1,病棟!B101,"")</f>
        <v/>
      </c>
      <c r="C103" s="745" t="str">
        <f>IF(COUNTA(病棟!C101)&gt;=1,病棟!C101,"")</f>
        <v/>
      </c>
      <c r="D103" s="750" t="str">
        <f>IF(COUNTA(病棟!D101)&gt;=1,病棟!D101,"")</f>
        <v/>
      </c>
      <c r="E103" s="750" t="str">
        <f>IF(COUNTA(病棟!E101)&gt;=1,病棟!E101,"")</f>
        <v/>
      </c>
      <c r="F103" s="750" t="str">
        <f>IF(COUNTA(病棟!F101)&gt;=1,病棟!F101,"")</f>
        <v/>
      </c>
      <c r="G103" s="755" t="str">
        <f>IF(COUNTA(病棟!G101)&gt;=1,病棟!G101,"")</f>
        <v/>
      </c>
      <c r="H103" s="745" t="str">
        <f>IF(COUNTA(病棟!H101)&gt;=1,病棟!H101,"")</f>
        <v/>
      </c>
      <c r="I103" s="761" t="str">
        <f>IF(COUNTA(病棟!I101)&gt;=1,病棟!I101,"")</f>
        <v/>
      </c>
      <c r="J103" s="662" t="str">
        <f>IF(COUNTA(病棟!J101)&gt;=1,病棟!J101,"")</f>
        <v/>
      </c>
      <c r="K103" s="659" t="str">
        <f>IF(COUNTA(病棟!L101)&gt;=1,病棟!L101,"")</f>
        <v/>
      </c>
      <c r="L103" s="694" t="str">
        <f>IF(K103&lt;基本!$D$9,"非常勤","常勤")</f>
        <v>常勤</v>
      </c>
      <c r="M103" s="689">
        <f>IF(L103="非常勤",K103/基本!$D$9,1)</f>
        <v>1</v>
      </c>
      <c r="N103" s="694" t="e">
        <f>IF(DAYS360(P103,メイン!$N$3)&lt;500,"新"," ")</f>
        <v>#VALUE!</v>
      </c>
      <c r="O103" s="659"/>
      <c r="P103" s="773" t="str">
        <f>IF(COUNTA(病棟!K101)&gt;=1,病棟!K101,"")</f>
        <v/>
      </c>
      <c r="R103" s="735">
        <f t="shared" si="20"/>
        <v>0</v>
      </c>
      <c r="S103" s="735">
        <f t="shared" si="21"/>
        <v>0</v>
      </c>
      <c r="T103" s="735">
        <f t="shared" si="22"/>
        <v>0</v>
      </c>
      <c r="U103" s="735">
        <f t="shared" si="23"/>
        <v>0</v>
      </c>
      <c r="V103" s="735">
        <f t="shared" si="24"/>
        <v>0</v>
      </c>
      <c r="W103" s="735">
        <f t="shared" si="25"/>
        <v>0</v>
      </c>
      <c r="X103" s="735">
        <f t="shared" si="26"/>
        <v>0</v>
      </c>
      <c r="Y103" s="735">
        <f t="shared" si="27"/>
        <v>0</v>
      </c>
      <c r="Z103" s="735">
        <f t="shared" si="28"/>
        <v>0</v>
      </c>
      <c r="AA103" s="735">
        <f t="shared" si="29"/>
        <v>0</v>
      </c>
      <c r="AB103" s="735">
        <f t="shared" si="30"/>
        <v>0</v>
      </c>
      <c r="AC103" s="735">
        <f t="shared" si="31"/>
        <v>0</v>
      </c>
      <c r="AD103" s="735">
        <f t="shared" si="32"/>
        <v>0</v>
      </c>
      <c r="AE103" s="735">
        <f t="shared" si="33"/>
        <v>0</v>
      </c>
      <c r="AF103" s="736">
        <f t="shared" si="34"/>
        <v>0</v>
      </c>
      <c r="AH103" s="646" t="str">
        <f t="shared" si="35"/>
        <v/>
      </c>
      <c r="AI103" s="646" t="str">
        <f t="shared" si="36"/>
        <v>助産師常勤</v>
      </c>
      <c r="AJ103" s="646">
        <f t="shared" si="37"/>
        <v>1</v>
      </c>
      <c r="AK103" s="646" t="str">
        <f t="shared" si="38"/>
        <v>助産師</v>
      </c>
      <c r="AL103" s="646" t="str">
        <f t="shared" si="39"/>
        <v>常勤</v>
      </c>
    </row>
    <row r="104" spans="1:38" ht="13.5" customHeight="1">
      <c r="A104" s="659" t="str">
        <f>IF(COUNTA(病棟!A102)&gt;=1,病棟!A102,"")</f>
        <v/>
      </c>
      <c r="B104" s="740" t="str">
        <f>IF(COUNTA(病棟!B102)&gt;=1,病棟!B102,"")</f>
        <v/>
      </c>
      <c r="C104" s="745" t="str">
        <f>IF(COUNTA(病棟!C102)&gt;=1,病棟!C102,"")</f>
        <v/>
      </c>
      <c r="D104" s="750" t="str">
        <f>IF(COUNTA(病棟!D102)&gt;=1,病棟!D102,"")</f>
        <v/>
      </c>
      <c r="E104" s="750" t="str">
        <f>IF(COUNTA(病棟!E102)&gt;=1,病棟!E102,"")</f>
        <v/>
      </c>
      <c r="F104" s="750" t="str">
        <f>IF(COUNTA(病棟!F102)&gt;=1,病棟!F102,"")</f>
        <v/>
      </c>
      <c r="G104" s="755" t="str">
        <f>IF(COUNTA(病棟!G102)&gt;=1,病棟!G102,"")</f>
        <v/>
      </c>
      <c r="H104" s="745" t="str">
        <f>IF(COUNTA(病棟!H102)&gt;=1,病棟!H102,"")</f>
        <v/>
      </c>
      <c r="I104" s="761" t="str">
        <f>IF(COUNTA(病棟!I102)&gt;=1,病棟!I102,"")</f>
        <v/>
      </c>
      <c r="J104" s="662" t="str">
        <f>IF(COUNTA(病棟!J102)&gt;=1,病棟!J102,"")</f>
        <v/>
      </c>
      <c r="K104" s="659" t="str">
        <f>IF(COUNTA(病棟!L102)&gt;=1,病棟!L102,"")</f>
        <v/>
      </c>
      <c r="L104" s="694" t="str">
        <f>IF(K104&lt;基本!$D$9,"非常勤","常勤")</f>
        <v>常勤</v>
      </c>
      <c r="M104" s="689">
        <f>IF(L104="非常勤",K104/基本!$D$9,1)</f>
        <v>1</v>
      </c>
      <c r="N104" s="694" t="e">
        <f>IF(DAYS360(P104,メイン!$N$3)&lt;500,"新"," ")</f>
        <v>#VALUE!</v>
      </c>
      <c r="O104" s="659"/>
      <c r="P104" s="773" t="str">
        <f>IF(COUNTA(病棟!K102)&gt;=1,病棟!K102,"")</f>
        <v/>
      </c>
      <c r="R104" s="735">
        <f t="shared" si="20"/>
        <v>0</v>
      </c>
      <c r="S104" s="735">
        <f t="shared" si="21"/>
        <v>0</v>
      </c>
      <c r="T104" s="735">
        <f t="shared" si="22"/>
        <v>0</v>
      </c>
      <c r="U104" s="735">
        <f t="shared" si="23"/>
        <v>0</v>
      </c>
      <c r="V104" s="735">
        <f t="shared" si="24"/>
        <v>0</v>
      </c>
      <c r="W104" s="735">
        <f t="shared" si="25"/>
        <v>0</v>
      </c>
      <c r="X104" s="735">
        <f t="shared" si="26"/>
        <v>0</v>
      </c>
      <c r="Y104" s="735">
        <f t="shared" si="27"/>
        <v>0</v>
      </c>
      <c r="Z104" s="735">
        <f t="shared" si="28"/>
        <v>0</v>
      </c>
      <c r="AA104" s="735">
        <f t="shared" si="29"/>
        <v>0</v>
      </c>
      <c r="AB104" s="735">
        <f t="shared" si="30"/>
        <v>0</v>
      </c>
      <c r="AC104" s="735">
        <f t="shared" si="31"/>
        <v>0</v>
      </c>
      <c r="AD104" s="735">
        <f t="shared" si="32"/>
        <v>0</v>
      </c>
      <c r="AE104" s="735">
        <f t="shared" si="33"/>
        <v>0</v>
      </c>
      <c r="AF104" s="736">
        <f t="shared" si="34"/>
        <v>0</v>
      </c>
      <c r="AH104" s="646" t="str">
        <f t="shared" si="35"/>
        <v/>
      </c>
      <c r="AI104" s="646" t="str">
        <f t="shared" si="36"/>
        <v>助産師常勤</v>
      </c>
      <c r="AJ104" s="646">
        <f t="shared" si="37"/>
        <v>1</v>
      </c>
      <c r="AK104" s="646" t="str">
        <f t="shared" si="38"/>
        <v>助産師</v>
      </c>
      <c r="AL104" s="646" t="str">
        <f t="shared" si="39"/>
        <v>常勤</v>
      </c>
    </row>
    <row r="105" spans="1:38" ht="13.5" customHeight="1">
      <c r="A105" s="659" t="str">
        <f>IF(COUNTA(病棟!A103)&gt;=1,病棟!A103,"")</f>
        <v/>
      </c>
      <c r="B105" s="740" t="str">
        <f>IF(COUNTA(病棟!B103)&gt;=1,病棟!B103,"")</f>
        <v/>
      </c>
      <c r="C105" s="745" t="str">
        <f>IF(COUNTA(病棟!C103)&gt;=1,病棟!C103,"")</f>
        <v/>
      </c>
      <c r="D105" s="750" t="str">
        <f>IF(COUNTA(病棟!D103)&gt;=1,病棟!D103,"")</f>
        <v/>
      </c>
      <c r="E105" s="750" t="str">
        <f>IF(COUNTA(病棟!E103)&gt;=1,病棟!E103,"")</f>
        <v/>
      </c>
      <c r="F105" s="750" t="str">
        <f>IF(COUNTA(病棟!F103)&gt;=1,病棟!F103,"")</f>
        <v/>
      </c>
      <c r="G105" s="755" t="str">
        <f>IF(COUNTA(病棟!G103)&gt;=1,病棟!G103,"")</f>
        <v/>
      </c>
      <c r="H105" s="745" t="str">
        <f>IF(COUNTA(病棟!H103)&gt;=1,病棟!H103,"")</f>
        <v/>
      </c>
      <c r="I105" s="761" t="str">
        <f>IF(COUNTA(病棟!I103)&gt;=1,病棟!I103,"")</f>
        <v/>
      </c>
      <c r="J105" s="662" t="str">
        <f>IF(COUNTA(病棟!J103)&gt;=1,病棟!J103,"")</f>
        <v/>
      </c>
      <c r="K105" s="659" t="str">
        <f>IF(COUNTA(病棟!L103)&gt;=1,病棟!L103,"")</f>
        <v/>
      </c>
      <c r="L105" s="694" t="str">
        <f>IF(K105&lt;基本!$D$9,"非常勤","常勤")</f>
        <v>常勤</v>
      </c>
      <c r="M105" s="689">
        <f>IF(L105="非常勤",K105/基本!$D$9,1)</f>
        <v>1</v>
      </c>
      <c r="N105" s="694" t="e">
        <f>IF(DAYS360(P105,メイン!$N$3)&lt;500,"新"," ")</f>
        <v>#VALUE!</v>
      </c>
      <c r="O105" s="659"/>
      <c r="P105" s="773" t="str">
        <f>IF(COUNTA(病棟!K103)&gt;=1,病棟!K103,"")</f>
        <v/>
      </c>
      <c r="R105" s="735">
        <f t="shared" si="20"/>
        <v>0</v>
      </c>
      <c r="S105" s="735">
        <f t="shared" si="21"/>
        <v>0</v>
      </c>
      <c r="T105" s="735">
        <f t="shared" si="22"/>
        <v>0</v>
      </c>
      <c r="U105" s="735">
        <f t="shared" si="23"/>
        <v>0</v>
      </c>
      <c r="V105" s="735">
        <f t="shared" si="24"/>
        <v>0</v>
      </c>
      <c r="W105" s="735">
        <f t="shared" si="25"/>
        <v>0</v>
      </c>
      <c r="X105" s="735">
        <f t="shared" si="26"/>
        <v>0</v>
      </c>
      <c r="Y105" s="735">
        <f t="shared" si="27"/>
        <v>0</v>
      </c>
      <c r="Z105" s="735">
        <f t="shared" si="28"/>
        <v>0</v>
      </c>
      <c r="AA105" s="735">
        <f t="shared" si="29"/>
        <v>0</v>
      </c>
      <c r="AB105" s="735">
        <f t="shared" si="30"/>
        <v>0</v>
      </c>
      <c r="AC105" s="735">
        <f t="shared" si="31"/>
        <v>0</v>
      </c>
      <c r="AD105" s="735">
        <f t="shared" si="32"/>
        <v>0</v>
      </c>
      <c r="AE105" s="735">
        <f t="shared" si="33"/>
        <v>0</v>
      </c>
      <c r="AF105" s="736">
        <f t="shared" si="34"/>
        <v>0</v>
      </c>
      <c r="AH105" s="646" t="str">
        <f t="shared" si="35"/>
        <v/>
      </c>
      <c r="AI105" s="646" t="str">
        <f t="shared" si="36"/>
        <v>助産師常勤</v>
      </c>
      <c r="AJ105" s="646">
        <f t="shared" si="37"/>
        <v>1</v>
      </c>
      <c r="AK105" s="646" t="str">
        <f t="shared" si="38"/>
        <v>助産師</v>
      </c>
      <c r="AL105" s="646" t="str">
        <f t="shared" si="39"/>
        <v>常勤</v>
      </c>
    </row>
    <row r="106" spans="1:38" ht="13.5" customHeight="1">
      <c r="A106" s="659" t="str">
        <f>IF(COUNTA(病棟!A104)&gt;=1,病棟!A104,"")</f>
        <v/>
      </c>
      <c r="B106" s="740" t="str">
        <f>IF(COUNTA(病棟!B104)&gt;=1,病棟!B104,"")</f>
        <v/>
      </c>
      <c r="C106" s="745" t="str">
        <f>IF(COUNTA(病棟!C104)&gt;=1,病棟!C104,"")</f>
        <v/>
      </c>
      <c r="D106" s="750" t="str">
        <f>IF(COUNTA(病棟!D104)&gt;=1,病棟!D104,"")</f>
        <v/>
      </c>
      <c r="E106" s="750" t="str">
        <f>IF(COUNTA(病棟!E104)&gt;=1,病棟!E104,"")</f>
        <v/>
      </c>
      <c r="F106" s="750" t="str">
        <f>IF(COUNTA(病棟!F104)&gt;=1,病棟!F104,"")</f>
        <v/>
      </c>
      <c r="G106" s="755" t="str">
        <f>IF(COUNTA(病棟!G104)&gt;=1,病棟!G104,"")</f>
        <v/>
      </c>
      <c r="H106" s="745" t="str">
        <f>IF(COUNTA(病棟!H104)&gt;=1,病棟!H104,"")</f>
        <v/>
      </c>
      <c r="I106" s="761" t="str">
        <f>IF(COUNTA(病棟!I104)&gt;=1,病棟!I104,"")</f>
        <v/>
      </c>
      <c r="J106" s="662" t="str">
        <f>IF(COUNTA(病棟!J104)&gt;=1,病棟!J104,"")</f>
        <v/>
      </c>
      <c r="K106" s="659" t="str">
        <f>IF(COUNTA(病棟!L104)&gt;=1,病棟!L104,"")</f>
        <v/>
      </c>
      <c r="L106" s="694" t="str">
        <f>IF(K106&lt;基本!$D$9,"非常勤","常勤")</f>
        <v>常勤</v>
      </c>
      <c r="M106" s="689">
        <f>IF(L106="非常勤",K106/基本!$D$9,1)</f>
        <v>1</v>
      </c>
      <c r="N106" s="694" t="e">
        <f>IF(DAYS360(P106,メイン!$N$3)&lt;500,"新"," ")</f>
        <v>#VALUE!</v>
      </c>
      <c r="O106" s="659"/>
      <c r="P106" s="773" t="str">
        <f>IF(COUNTA(病棟!K104)&gt;=1,病棟!K104,"")</f>
        <v/>
      </c>
      <c r="R106" s="735">
        <f t="shared" si="20"/>
        <v>0</v>
      </c>
      <c r="S106" s="735">
        <f t="shared" si="21"/>
        <v>0</v>
      </c>
      <c r="T106" s="735">
        <f t="shared" si="22"/>
        <v>0</v>
      </c>
      <c r="U106" s="735">
        <f t="shared" si="23"/>
        <v>0</v>
      </c>
      <c r="V106" s="735">
        <f t="shared" si="24"/>
        <v>0</v>
      </c>
      <c r="W106" s="735">
        <f t="shared" si="25"/>
        <v>0</v>
      </c>
      <c r="X106" s="735">
        <f t="shared" si="26"/>
        <v>0</v>
      </c>
      <c r="Y106" s="735">
        <f t="shared" si="27"/>
        <v>0</v>
      </c>
      <c r="Z106" s="735">
        <f t="shared" si="28"/>
        <v>0</v>
      </c>
      <c r="AA106" s="735">
        <f t="shared" si="29"/>
        <v>0</v>
      </c>
      <c r="AB106" s="735">
        <f t="shared" si="30"/>
        <v>0</v>
      </c>
      <c r="AC106" s="735">
        <f t="shared" si="31"/>
        <v>0</v>
      </c>
      <c r="AD106" s="735">
        <f t="shared" si="32"/>
        <v>0</v>
      </c>
      <c r="AE106" s="735">
        <f t="shared" si="33"/>
        <v>0</v>
      </c>
      <c r="AF106" s="736">
        <f t="shared" si="34"/>
        <v>0</v>
      </c>
      <c r="AH106" s="646" t="str">
        <f t="shared" si="35"/>
        <v/>
      </c>
      <c r="AI106" s="646" t="str">
        <f t="shared" si="36"/>
        <v>助産師常勤</v>
      </c>
      <c r="AJ106" s="646">
        <f t="shared" si="37"/>
        <v>1</v>
      </c>
      <c r="AK106" s="646" t="str">
        <f t="shared" si="38"/>
        <v>助産師</v>
      </c>
      <c r="AL106" s="646" t="str">
        <f t="shared" si="39"/>
        <v>常勤</v>
      </c>
    </row>
    <row r="107" spans="1:38" ht="13.5" customHeight="1">
      <c r="A107" s="659" t="str">
        <f>IF(COUNTA(病棟!A105)&gt;=1,病棟!A105,"")</f>
        <v/>
      </c>
      <c r="B107" s="740" t="str">
        <f>IF(COUNTA(病棟!B105)&gt;=1,病棟!B105,"")</f>
        <v/>
      </c>
      <c r="C107" s="745" t="str">
        <f>IF(COUNTA(病棟!C105)&gt;=1,病棟!C105,"")</f>
        <v/>
      </c>
      <c r="D107" s="750" t="str">
        <f>IF(COUNTA(病棟!D105)&gt;=1,病棟!D105,"")</f>
        <v/>
      </c>
      <c r="E107" s="750" t="str">
        <f>IF(COUNTA(病棟!E105)&gt;=1,病棟!E105,"")</f>
        <v/>
      </c>
      <c r="F107" s="750" t="str">
        <f>IF(COUNTA(病棟!F105)&gt;=1,病棟!F105,"")</f>
        <v/>
      </c>
      <c r="G107" s="755" t="str">
        <f>IF(COUNTA(病棟!G105)&gt;=1,病棟!G105,"")</f>
        <v/>
      </c>
      <c r="H107" s="745" t="str">
        <f>IF(COUNTA(病棟!H105)&gt;=1,病棟!H105,"")</f>
        <v/>
      </c>
      <c r="I107" s="761" t="str">
        <f>IF(COUNTA(病棟!I105)&gt;=1,病棟!I105,"")</f>
        <v/>
      </c>
      <c r="J107" s="662" t="str">
        <f>IF(COUNTA(病棟!J105)&gt;=1,病棟!J105,"")</f>
        <v/>
      </c>
      <c r="K107" s="659" t="str">
        <f>IF(COUNTA(病棟!L105)&gt;=1,病棟!L105,"")</f>
        <v/>
      </c>
      <c r="L107" s="694" t="str">
        <f>IF(K107&lt;基本!$D$9,"非常勤","常勤")</f>
        <v>常勤</v>
      </c>
      <c r="M107" s="689">
        <f>IF(L107="非常勤",K107/基本!$D$9,1)</f>
        <v>1</v>
      </c>
      <c r="N107" s="694" t="e">
        <f>IF(DAYS360(P107,メイン!$N$3)&lt;500,"新"," ")</f>
        <v>#VALUE!</v>
      </c>
      <c r="O107" s="659"/>
      <c r="P107" s="773" t="str">
        <f>IF(COUNTA(病棟!K105)&gt;=1,病棟!K105,"")</f>
        <v/>
      </c>
      <c r="R107" s="735">
        <f t="shared" si="20"/>
        <v>0</v>
      </c>
      <c r="S107" s="735">
        <f t="shared" si="21"/>
        <v>0</v>
      </c>
      <c r="T107" s="735">
        <f t="shared" si="22"/>
        <v>0</v>
      </c>
      <c r="U107" s="735">
        <f t="shared" si="23"/>
        <v>0</v>
      </c>
      <c r="V107" s="735">
        <f t="shared" si="24"/>
        <v>0</v>
      </c>
      <c r="W107" s="735">
        <f t="shared" si="25"/>
        <v>0</v>
      </c>
      <c r="X107" s="735">
        <f t="shared" si="26"/>
        <v>0</v>
      </c>
      <c r="Y107" s="735">
        <f t="shared" si="27"/>
        <v>0</v>
      </c>
      <c r="Z107" s="735">
        <f t="shared" si="28"/>
        <v>0</v>
      </c>
      <c r="AA107" s="735">
        <f t="shared" si="29"/>
        <v>0</v>
      </c>
      <c r="AB107" s="735">
        <f t="shared" si="30"/>
        <v>0</v>
      </c>
      <c r="AC107" s="735">
        <f t="shared" si="31"/>
        <v>0</v>
      </c>
      <c r="AD107" s="735">
        <f t="shared" si="32"/>
        <v>0</v>
      </c>
      <c r="AE107" s="735">
        <f t="shared" si="33"/>
        <v>0</v>
      </c>
      <c r="AF107" s="736">
        <f t="shared" si="34"/>
        <v>0</v>
      </c>
      <c r="AH107" s="646" t="str">
        <f t="shared" si="35"/>
        <v/>
      </c>
      <c r="AI107" s="646" t="str">
        <f t="shared" si="36"/>
        <v>助産師常勤</v>
      </c>
      <c r="AJ107" s="646">
        <f t="shared" si="37"/>
        <v>1</v>
      </c>
      <c r="AK107" s="646" t="str">
        <f t="shared" si="38"/>
        <v>助産師</v>
      </c>
      <c r="AL107" s="646" t="str">
        <f t="shared" si="39"/>
        <v>常勤</v>
      </c>
    </row>
    <row r="108" spans="1:38" ht="13.5" customHeight="1">
      <c r="A108" s="659" t="str">
        <f>IF(COUNTA(病棟!A106)&gt;=1,病棟!A106,"")</f>
        <v/>
      </c>
      <c r="B108" s="740" t="str">
        <f>IF(COUNTA(病棟!B106)&gt;=1,病棟!B106,"")</f>
        <v/>
      </c>
      <c r="C108" s="745" t="str">
        <f>IF(COUNTA(病棟!C106)&gt;=1,病棟!C106,"")</f>
        <v/>
      </c>
      <c r="D108" s="750" t="str">
        <f>IF(COUNTA(病棟!D106)&gt;=1,病棟!D106,"")</f>
        <v/>
      </c>
      <c r="E108" s="750" t="str">
        <f>IF(COUNTA(病棟!E106)&gt;=1,病棟!E106,"")</f>
        <v/>
      </c>
      <c r="F108" s="750" t="str">
        <f>IF(COUNTA(病棟!F106)&gt;=1,病棟!F106,"")</f>
        <v/>
      </c>
      <c r="G108" s="755" t="str">
        <f>IF(COUNTA(病棟!G106)&gt;=1,病棟!G106,"")</f>
        <v/>
      </c>
      <c r="H108" s="745" t="str">
        <f>IF(COUNTA(病棟!H106)&gt;=1,病棟!H106,"")</f>
        <v/>
      </c>
      <c r="I108" s="761" t="str">
        <f>IF(COUNTA(病棟!I106)&gt;=1,病棟!I106,"")</f>
        <v/>
      </c>
      <c r="J108" s="662" t="str">
        <f>IF(COUNTA(病棟!J106)&gt;=1,病棟!J106,"")</f>
        <v/>
      </c>
      <c r="K108" s="659" t="str">
        <f>IF(COUNTA(病棟!L106)&gt;=1,病棟!L106,"")</f>
        <v/>
      </c>
      <c r="L108" s="694" t="str">
        <f>IF(K108&lt;基本!$D$9,"非常勤","常勤")</f>
        <v>常勤</v>
      </c>
      <c r="M108" s="689">
        <f>IF(L108="非常勤",K108/基本!$D$9,1)</f>
        <v>1</v>
      </c>
      <c r="N108" s="694" t="e">
        <f>IF(DAYS360(P108,メイン!$N$3)&lt;500,"新"," ")</f>
        <v>#VALUE!</v>
      </c>
      <c r="O108" s="659"/>
      <c r="P108" s="773" t="str">
        <f>IF(COUNTA(病棟!K106)&gt;=1,病棟!K106,"")</f>
        <v/>
      </c>
      <c r="R108" s="735">
        <f t="shared" si="20"/>
        <v>0</v>
      </c>
      <c r="S108" s="735">
        <f t="shared" si="21"/>
        <v>0</v>
      </c>
      <c r="T108" s="735">
        <f t="shared" si="22"/>
        <v>0</v>
      </c>
      <c r="U108" s="735">
        <f t="shared" si="23"/>
        <v>0</v>
      </c>
      <c r="V108" s="735">
        <f t="shared" si="24"/>
        <v>0</v>
      </c>
      <c r="W108" s="735">
        <f t="shared" si="25"/>
        <v>0</v>
      </c>
      <c r="X108" s="735">
        <f t="shared" si="26"/>
        <v>0</v>
      </c>
      <c r="Y108" s="735">
        <f t="shared" si="27"/>
        <v>0</v>
      </c>
      <c r="Z108" s="735">
        <f t="shared" si="28"/>
        <v>0</v>
      </c>
      <c r="AA108" s="735">
        <f t="shared" si="29"/>
        <v>0</v>
      </c>
      <c r="AB108" s="735">
        <f t="shared" si="30"/>
        <v>0</v>
      </c>
      <c r="AC108" s="735">
        <f t="shared" si="31"/>
        <v>0</v>
      </c>
      <c r="AD108" s="735">
        <f t="shared" si="32"/>
        <v>0</v>
      </c>
      <c r="AE108" s="735">
        <f t="shared" si="33"/>
        <v>0</v>
      </c>
      <c r="AF108" s="736">
        <f t="shared" si="34"/>
        <v>0</v>
      </c>
      <c r="AH108" s="646" t="str">
        <f t="shared" si="35"/>
        <v/>
      </c>
      <c r="AI108" s="646" t="str">
        <f t="shared" si="36"/>
        <v>助産師常勤</v>
      </c>
      <c r="AJ108" s="646">
        <f t="shared" si="37"/>
        <v>1</v>
      </c>
      <c r="AK108" s="646" t="str">
        <f t="shared" si="38"/>
        <v>助産師</v>
      </c>
      <c r="AL108" s="646" t="str">
        <f t="shared" si="39"/>
        <v>常勤</v>
      </c>
    </row>
    <row r="109" spans="1:38" ht="13.5" customHeight="1">
      <c r="A109" s="659" t="str">
        <f>IF(COUNTA(病棟!A107)&gt;=1,病棟!A107,"")</f>
        <v/>
      </c>
      <c r="B109" s="740" t="str">
        <f>IF(COUNTA(病棟!B107)&gt;=1,病棟!B107,"")</f>
        <v/>
      </c>
      <c r="C109" s="745" t="str">
        <f>IF(COUNTA(病棟!C107)&gt;=1,病棟!C107,"")</f>
        <v/>
      </c>
      <c r="D109" s="750" t="str">
        <f>IF(COUNTA(病棟!D107)&gt;=1,病棟!D107,"")</f>
        <v/>
      </c>
      <c r="E109" s="750" t="str">
        <f>IF(COUNTA(病棟!E107)&gt;=1,病棟!E107,"")</f>
        <v/>
      </c>
      <c r="F109" s="750" t="str">
        <f>IF(COUNTA(病棟!F107)&gt;=1,病棟!F107,"")</f>
        <v/>
      </c>
      <c r="G109" s="755" t="str">
        <f>IF(COUNTA(病棟!G107)&gt;=1,病棟!G107,"")</f>
        <v/>
      </c>
      <c r="H109" s="745" t="str">
        <f>IF(COUNTA(病棟!H107)&gt;=1,病棟!H107,"")</f>
        <v/>
      </c>
      <c r="I109" s="761" t="str">
        <f>IF(COUNTA(病棟!I107)&gt;=1,病棟!I107,"")</f>
        <v/>
      </c>
      <c r="J109" s="662" t="str">
        <f>IF(COUNTA(病棟!J107)&gt;=1,病棟!J107,"")</f>
        <v/>
      </c>
      <c r="K109" s="659" t="str">
        <f>IF(COUNTA(病棟!L107)&gt;=1,病棟!L107,"")</f>
        <v/>
      </c>
      <c r="L109" s="694" t="str">
        <f>IF(K109&lt;基本!$D$9,"非常勤","常勤")</f>
        <v>常勤</v>
      </c>
      <c r="M109" s="689">
        <f>IF(L109="非常勤",K109/基本!$D$9,1)</f>
        <v>1</v>
      </c>
      <c r="N109" s="694" t="e">
        <f>IF(DAYS360(P109,メイン!$N$3)&lt;500,"新"," ")</f>
        <v>#VALUE!</v>
      </c>
      <c r="O109" s="659"/>
      <c r="P109" s="773" t="str">
        <f>IF(COUNTA(病棟!K107)&gt;=1,病棟!K107,"")</f>
        <v/>
      </c>
      <c r="R109" s="735">
        <f t="shared" si="20"/>
        <v>0</v>
      </c>
      <c r="S109" s="735">
        <f t="shared" si="21"/>
        <v>0</v>
      </c>
      <c r="T109" s="735">
        <f t="shared" si="22"/>
        <v>0</v>
      </c>
      <c r="U109" s="735">
        <f t="shared" si="23"/>
        <v>0</v>
      </c>
      <c r="V109" s="735">
        <f t="shared" si="24"/>
        <v>0</v>
      </c>
      <c r="W109" s="735">
        <f t="shared" si="25"/>
        <v>0</v>
      </c>
      <c r="X109" s="735">
        <f t="shared" si="26"/>
        <v>0</v>
      </c>
      <c r="Y109" s="735">
        <f t="shared" si="27"/>
        <v>0</v>
      </c>
      <c r="Z109" s="735">
        <f t="shared" si="28"/>
        <v>0</v>
      </c>
      <c r="AA109" s="735">
        <f t="shared" si="29"/>
        <v>0</v>
      </c>
      <c r="AB109" s="735">
        <f t="shared" si="30"/>
        <v>0</v>
      </c>
      <c r="AC109" s="735">
        <f t="shared" si="31"/>
        <v>0</v>
      </c>
      <c r="AD109" s="735">
        <f t="shared" si="32"/>
        <v>0</v>
      </c>
      <c r="AE109" s="735">
        <f t="shared" si="33"/>
        <v>0</v>
      </c>
      <c r="AF109" s="736">
        <f t="shared" si="34"/>
        <v>0</v>
      </c>
      <c r="AH109" s="646" t="str">
        <f t="shared" si="35"/>
        <v/>
      </c>
      <c r="AI109" s="646" t="str">
        <f t="shared" si="36"/>
        <v>助産師常勤</v>
      </c>
      <c r="AJ109" s="646">
        <f t="shared" si="37"/>
        <v>1</v>
      </c>
      <c r="AK109" s="646" t="str">
        <f t="shared" si="38"/>
        <v>助産師</v>
      </c>
      <c r="AL109" s="646" t="str">
        <f t="shared" si="39"/>
        <v>常勤</v>
      </c>
    </row>
    <row r="110" spans="1:38" ht="13.5" customHeight="1">
      <c r="A110" s="659" t="str">
        <f>IF(COUNTA(病棟!A108)&gt;=1,病棟!A108,"")</f>
        <v/>
      </c>
      <c r="B110" s="740" t="str">
        <f>IF(COUNTA(病棟!B108)&gt;=1,病棟!B108,"")</f>
        <v/>
      </c>
      <c r="C110" s="745" t="str">
        <f>IF(COUNTA(病棟!C108)&gt;=1,病棟!C108,"")</f>
        <v/>
      </c>
      <c r="D110" s="750" t="str">
        <f>IF(COUNTA(病棟!D108)&gt;=1,病棟!D108,"")</f>
        <v/>
      </c>
      <c r="E110" s="750" t="str">
        <f>IF(COUNTA(病棟!E108)&gt;=1,病棟!E108,"")</f>
        <v/>
      </c>
      <c r="F110" s="750" t="str">
        <f>IF(COUNTA(病棟!F108)&gt;=1,病棟!F108,"")</f>
        <v/>
      </c>
      <c r="G110" s="755" t="str">
        <f>IF(COUNTA(病棟!G108)&gt;=1,病棟!G108,"")</f>
        <v/>
      </c>
      <c r="H110" s="745" t="str">
        <f>IF(COUNTA(病棟!H108)&gt;=1,病棟!H108,"")</f>
        <v/>
      </c>
      <c r="I110" s="761" t="str">
        <f>IF(COUNTA(病棟!I108)&gt;=1,病棟!I108,"")</f>
        <v/>
      </c>
      <c r="J110" s="662" t="str">
        <f>IF(COUNTA(病棟!J108)&gt;=1,病棟!J108,"")</f>
        <v/>
      </c>
      <c r="K110" s="659" t="str">
        <f>IF(COUNTA(病棟!L108)&gt;=1,病棟!L108,"")</f>
        <v/>
      </c>
      <c r="L110" s="694" t="str">
        <f>IF(K110&lt;基本!$D$9,"非常勤","常勤")</f>
        <v>常勤</v>
      </c>
      <c r="M110" s="689">
        <f>IF(L110="非常勤",K110/基本!$D$9,1)</f>
        <v>1</v>
      </c>
      <c r="N110" s="694" t="e">
        <f>IF(DAYS360(P110,メイン!$N$3)&lt;500,"新"," ")</f>
        <v>#VALUE!</v>
      </c>
      <c r="O110" s="659"/>
      <c r="P110" s="773" t="str">
        <f>IF(COUNTA(病棟!K108)&gt;=1,病棟!K108,"")</f>
        <v/>
      </c>
      <c r="R110" s="735">
        <f t="shared" si="20"/>
        <v>0</v>
      </c>
      <c r="S110" s="735">
        <f t="shared" si="21"/>
        <v>0</v>
      </c>
      <c r="T110" s="735">
        <f t="shared" si="22"/>
        <v>0</v>
      </c>
      <c r="U110" s="735">
        <f t="shared" si="23"/>
        <v>0</v>
      </c>
      <c r="V110" s="735">
        <f t="shared" si="24"/>
        <v>0</v>
      </c>
      <c r="W110" s="735">
        <f t="shared" si="25"/>
        <v>0</v>
      </c>
      <c r="X110" s="735">
        <f t="shared" si="26"/>
        <v>0</v>
      </c>
      <c r="Y110" s="735">
        <f t="shared" si="27"/>
        <v>0</v>
      </c>
      <c r="Z110" s="735">
        <f t="shared" si="28"/>
        <v>0</v>
      </c>
      <c r="AA110" s="735">
        <f t="shared" si="29"/>
        <v>0</v>
      </c>
      <c r="AB110" s="735">
        <f t="shared" si="30"/>
        <v>0</v>
      </c>
      <c r="AC110" s="735">
        <f t="shared" si="31"/>
        <v>0</v>
      </c>
      <c r="AD110" s="735">
        <f t="shared" si="32"/>
        <v>0</v>
      </c>
      <c r="AE110" s="735">
        <f t="shared" si="33"/>
        <v>0</v>
      </c>
      <c r="AF110" s="736">
        <f t="shared" si="34"/>
        <v>0</v>
      </c>
      <c r="AH110" s="646" t="str">
        <f t="shared" si="35"/>
        <v/>
      </c>
      <c r="AI110" s="646" t="str">
        <f t="shared" si="36"/>
        <v>助産師常勤</v>
      </c>
      <c r="AJ110" s="646">
        <f t="shared" si="37"/>
        <v>1</v>
      </c>
      <c r="AK110" s="646" t="str">
        <f t="shared" si="38"/>
        <v>助産師</v>
      </c>
      <c r="AL110" s="646" t="str">
        <f t="shared" si="39"/>
        <v>常勤</v>
      </c>
    </row>
    <row r="111" spans="1:38" ht="13.5" customHeight="1">
      <c r="A111" s="659" t="str">
        <f>IF(COUNTA(病棟!A109)&gt;=1,病棟!A109,"")</f>
        <v/>
      </c>
      <c r="B111" s="740" t="str">
        <f>IF(COUNTA(病棟!B109)&gt;=1,病棟!B109,"")</f>
        <v/>
      </c>
      <c r="C111" s="745" t="str">
        <f>IF(COUNTA(病棟!C109)&gt;=1,病棟!C109,"")</f>
        <v/>
      </c>
      <c r="D111" s="750" t="str">
        <f>IF(COUNTA(病棟!D109)&gt;=1,病棟!D109,"")</f>
        <v/>
      </c>
      <c r="E111" s="750" t="str">
        <f>IF(COUNTA(病棟!E109)&gt;=1,病棟!E109,"")</f>
        <v/>
      </c>
      <c r="F111" s="750" t="str">
        <f>IF(COUNTA(病棟!F109)&gt;=1,病棟!F109,"")</f>
        <v/>
      </c>
      <c r="G111" s="755" t="str">
        <f>IF(COUNTA(病棟!G109)&gt;=1,病棟!G109,"")</f>
        <v/>
      </c>
      <c r="H111" s="745" t="str">
        <f>IF(COUNTA(病棟!H109)&gt;=1,病棟!H109,"")</f>
        <v/>
      </c>
      <c r="I111" s="761" t="str">
        <f>IF(COUNTA(病棟!I109)&gt;=1,病棟!I109,"")</f>
        <v/>
      </c>
      <c r="J111" s="662" t="str">
        <f>IF(COUNTA(病棟!J109)&gt;=1,病棟!J109,"")</f>
        <v/>
      </c>
      <c r="K111" s="659" t="str">
        <f>IF(COUNTA(病棟!L109)&gt;=1,病棟!L109,"")</f>
        <v/>
      </c>
      <c r="L111" s="694" t="str">
        <f>IF(K111&lt;基本!$D$9,"非常勤","常勤")</f>
        <v>常勤</v>
      </c>
      <c r="M111" s="689">
        <f>IF(L111="非常勤",K111/基本!$D$9,1)</f>
        <v>1</v>
      </c>
      <c r="N111" s="694" t="e">
        <f>IF(DAYS360(P111,メイン!$N$3)&lt;500,"新"," ")</f>
        <v>#VALUE!</v>
      </c>
      <c r="O111" s="659"/>
      <c r="P111" s="773" t="str">
        <f>IF(COUNTA(病棟!K109)&gt;=1,病棟!K109,"")</f>
        <v/>
      </c>
      <c r="R111" s="735">
        <f t="shared" si="20"/>
        <v>0</v>
      </c>
      <c r="S111" s="735">
        <f t="shared" si="21"/>
        <v>0</v>
      </c>
      <c r="T111" s="735">
        <f t="shared" si="22"/>
        <v>0</v>
      </c>
      <c r="U111" s="735">
        <f t="shared" si="23"/>
        <v>0</v>
      </c>
      <c r="V111" s="735">
        <f t="shared" si="24"/>
        <v>0</v>
      </c>
      <c r="W111" s="735">
        <f t="shared" si="25"/>
        <v>0</v>
      </c>
      <c r="X111" s="735">
        <f t="shared" si="26"/>
        <v>0</v>
      </c>
      <c r="Y111" s="735">
        <f t="shared" si="27"/>
        <v>0</v>
      </c>
      <c r="Z111" s="735">
        <f t="shared" si="28"/>
        <v>0</v>
      </c>
      <c r="AA111" s="735">
        <f t="shared" si="29"/>
        <v>0</v>
      </c>
      <c r="AB111" s="735">
        <f t="shared" si="30"/>
        <v>0</v>
      </c>
      <c r="AC111" s="735">
        <f t="shared" si="31"/>
        <v>0</v>
      </c>
      <c r="AD111" s="735">
        <f t="shared" si="32"/>
        <v>0</v>
      </c>
      <c r="AE111" s="735">
        <f t="shared" si="33"/>
        <v>0</v>
      </c>
      <c r="AF111" s="736">
        <f t="shared" si="34"/>
        <v>0</v>
      </c>
      <c r="AH111" s="646" t="str">
        <f t="shared" si="35"/>
        <v/>
      </c>
      <c r="AI111" s="646" t="str">
        <f t="shared" si="36"/>
        <v>助産師常勤</v>
      </c>
      <c r="AJ111" s="646">
        <f t="shared" si="37"/>
        <v>1</v>
      </c>
      <c r="AK111" s="646" t="str">
        <f t="shared" si="38"/>
        <v>助産師</v>
      </c>
      <c r="AL111" s="646" t="str">
        <f t="shared" si="39"/>
        <v>常勤</v>
      </c>
    </row>
    <row r="112" spans="1:38" ht="13.5" customHeight="1">
      <c r="A112" s="659" t="str">
        <f>IF(COUNTA(病棟!A110)&gt;=1,病棟!A110,"")</f>
        <v/>
      </c>
      <c r="B112" s="740" t="str">
        <f>IF(COUNTA(病棟!B110)&gt;=1,病棟!B110,"")</f>
        <v/>
      </c>
      <c r="C112" s="745" t="str">
        <f>IF(COUNTA(病棟!C110)&gt;=1,病棟!C110,"")</f>
        <v/>
      </c>
      <c r="D112" s="750" t="str">
        <f>IF(COUNTA(病棟!D110)&gt;=1,病棟!D110,"")</f>
        <v/>
      </c>
      <c r="E112" s="750" t="str">
        <f>IF(COUNTA(病棟!E110)&gt;=1,病棟!E110,"")</f>
        <v/>
      </c>
      <c r="F112" s="750" t="str">
        <f>IF(COUNTA(病棟!F110)&gt;=1,病棟!F110,"")</f>
        <v/>
      </c>
      <c r="G112" s="755" t="str">
        <f>IF(COUNTA(病棟!G110)&gt;=1,病棟!G110,"")</f>
        <v/>
      </c>
      <c r="H112" s="745" t="str">
        <f>IF(COUNTA(病棟!H110)&gt;=1,病棟!H110,"")</f>
        <v/>
      </c>
      <c r="I112" s="761" t="str">
        <f>IF(COUNTA(病棟!I110)&gt;=1,病棟!I110,"")</f>
        <v/>
      </c>
      <c r="J112" s="662" t="str">
        <f>IF(COUNTA(病棟!J110)&gt;=1,病棟!J110,"")</f>
        <v/>
      </c>
      <c r="K112" s="659" t="str">
        <f>IF(COUNTA(病棟!L110)&gt;=1,病棟!L110,"")</f>
        <v/>
      </c>
      <c r="L112" s="694" t="str">
        <f>IF(K112&lt;基本!$D$9,"非常勤","常勤")</f>
        <v>常勤</v>
      </c>
      <c r="M112" s="689">
        <f>IF(L112="非常勤",K112/基本!$D$9,1)</f>
        <v>1</v>
      </c>
      <c r="N112" s="694" t="e">
        <f>IF(DAYS360(P112,メイン!$N$3)&lt;500,"新"," ")</f>
        <v>#VALUE!</v>
      </c>
      <c r="O112" s="659"/>
      <c r="P112" s="773" t="str">
        <f>IF(COUNTA(病棟!K110)&gt;=1,病棟!K110,"")</f>
        <v/>
      </c>
      <c r="R112" s="735">
        <f t="shared" si="20"/>
        <v>0</v>
      </c>
      <c r="S112" s="735">
        <f t="shared" si="21"/>
        <v>0</v>
      </c>
      <c r="T112" s="735">
        <f t="shared" si="22"/>
        <v>0</v>
      </c>
      <c r="U112" s="735">
        <f t="shared" si="23"/>
        <v>0</v>
      </c>
      <c r="V112" s="735">
        <f t="shared" si="24"/>
        <v>0</v>
      </c>
      <c r="W112" s="735">
        <f t="shared" si="25"/>
        <v>0</v>
      </c>
      <c r="X112" s="735">
        <f t="shared" si="26"/>
        <v>0</v>
      </c>
      <c r="Y112" s="735">
        <f t="shared" si="27"/>
        <v>0</v>
      </c>
      <c r="Z112" s="735">
        <f t="shared" si="28"/>
        <v>0</v>
      </c>
      <c r="AA112" s="735">
        <f t="shared" si="29"/>
        <v>0</v>
      </c>
      <c r="AB112" s="735">
        <f t="shared" si="30"/>
        <v>0</v>
      </c>
      <c r="AC112" s="735">
        <f t="shared" si="31"/>
        <v>0</v>
      </c>
      <c r="AD112" s="735">
        <f t="shared" si="32"/>
        <v>0</v>
      </c>
      <c r="AE112" s="735">
        <f t="shared" si="33"/>
        <v>0</v>
      </c>
      <c r="AF112" s="736">
        <f t="shared" si="34"/>
        <v>0</v>
      </c>
      <c r="AH112" s="646" t="str">
        <f t="shared" si="35"/>
        <v/>
      </c>
      <c r="AI112" s="646" t="str">
        <f t="shared" si="36"/>
        <v>助産師常勤</v>
      </c>
      <c r="AJ112" s="646">
        <f t="shared" si="37"/>
        <v>1</v>
      </c>
      <c r="AK112" s="646" t="str">
        <f t="shared" si="38"/>
        <v>助産師</v>
      </c>
      <c r="AL112" s="646" t="str">
        <f t="shared" si="39"/>
        <v>常勤</v>
      </c>
    </row>
    <row r="113" spans="1:38" ht="13.5" customHeight="1">
      <c r="A113" s="659" t="str">
        <f>IF(COUNTA(病棟!A111)&gt;=1,病棟!A111,"")</f>
        <v/>
      </c>
      <c r="B113" s="740" t="str">
        <f>IF(COUNTA(病棟!B111)&gt;=1,病棟!B111,"")</f>
        <v/>
      </c>
      <c r="C113" s="745" t="str">
        <f>IF(COUNTA(病棟!C111)&gt;=1,病棟!C111,"")</f>
        <v/>
      </c>
      <c r="D113" s="750" t="str">
        <f>IF(COUNTA(病棟!D111)&gt;=1,病棟!D111,"")</f>
        <v/>
      </c>
      <c r="E113" s="750" t="str">
        <f>IF(COUNTA(病棟!E111)&gt;=1,病棟!E111,"")</f>
        <v/>
      </c>
      <c r="F113" s="750" t="str">
        <f>IF(COUNTA(病棟!F111)&gt;=1,病棟!F111,"")</f>
        <v/>
      </c>
      <c r="G113" s="755" t="str">
        <f>IF(COUNTA(病棟!G111)&gt;=1,病棟!G111,"")</f>
        <v/>
      </c>
      <c r="H113" s="745" t="str">
        <f>IF(COUNTA(病棟!H111)&gt;=1,病棟!H111,"")</f>
        <v/>
      </c>
      <c r="I113" s="761" t="str">
        <f>IF(COUNTA(病棟!I111)&gt;=1,病棟!I111,"")</f>
        <v/>
      </c>
      <c r="J113" s="662" t="str">
        <f>IF(COUNTA(病棟!J111)&gt;=1,病棟!J111,"")</f>
        <v/>
      </c>
      <c r="K113" s="659" t="str">
        <f>IF(COUNTA(病棟!L111)&gt;=1,病棟!L111,"")</f>
        <v/>
      </c>
      <c r="L113" s="694" t="str">
        <f>IF(K113&lt;基本!$D$9,"非常勤","常勤")</f>
        <v>常勤</v>
      </c>
      <c r="M113" s="689">
        <f>IF(L113="非常勤",K113/基本!$D$9,1)</f>
        <v>1</v>
      </c>
      <c r="N113" s="694" t="e">
        <f>IF(DAYS360(P113,メイン!$N$3)&lt;500,"新"," ")</f>
        <v>#VALUE!</v>
      </c>
      <c r="O113" s="659"/>
      <c r="P113" s="773" t="str">
        <f>IF(COUNTA(病棟!K111)&gt;=1,病棟!K111,"")</f>
        <v/>
      </c>
      <c r="R113" s="735">
        <f t="shared" si="20"/>
        <v>0</v>
      </c>
      <c r="S113" s="735">
        <f t="shared" si="21"/>
        <v>0</v>
      </c>
      <c r="T113" s="735">
        <f t="shared" si="22"/>
        <v>0</v>
      </c>
      <c r="U113" s="735">
        <f t="shared" si="23"/>
        <v>0</v>
      </c>
      <c r="V113" s="735">
        <f t="shared" si="24"/>
        <v>0</v>
      </c>
      <c r="W113" s="735">
        <f t="shared" si="25"/>
        <v>0</v>
      </c>
      <c r="X113" s="735">
        <f t="shared" si="26"/>
        <v>0</v>
      </c>
      <c r="Y113" s="735">
        <f t="shared" si="27"/>
        <v>0</v>
      </c>
      <c r="Z113" s="735">
        <f t="shared" si="28"/>
        <v>0</v>
      </c>
      <c r="AA113" s="735">
        <f t="shared" si="29"/>
        <v>0</v>
      </c>
      <c r="AB113" s="735">
        <f t="shared" si="30"/>
        <v>0</v>
      </c>
      <c r="AC113" s="735">
        <f t="shared" si="31"/>
        <v>0</v>
      </c>
      <c r="AD113" s="735">
        <f t="shared" si="32"/>
        <v>0</v>
      </c>
      <c r="AE113" s="735">
        <f t="shared" si="33"/>
        <v>0</v>
      </c>
      <c r="AF113" s="736">
        <f t="shared" si="34"/>
        <v>0</v>
      </c>
      <c r="AH113" s="646" t="str">
        <f t="shared" si="35"/>
        <v/>
      </c>
      <c r="AI113" s="646" t="str">
        <f t="shared" si="36"/>
        <v>助産師常勤</v>
      </c>
      <c r="AJ113" s="646">
        <f t="shared" si="37"/>
        <v>1</v>
      </c>
      <c r="AK113" s="646" t="str">
        <f t="shared" si="38"/>
        <v>助産師</v>
      </c>
      <c r="AL113" s="646" t="str">
        <f t="shared" si="39"/>
        <v>常勤</v>
      </c>
    </row>
    <row r="114" spans="1:38" ht="13.5" customHeight="1">
      <c r="A114" s="659" t="str">
        <f>IF(COUNTA(病棟!A112)&gt;=1,病棟!A112,"")</f>
        <v/>
      </c>
      <c r="B114" s="740" t="str">
        <f>IF(COUNTA(病棟!B112)&gt;=1,病棟!B112,"")</f>
        <v/>
      </c>
      <c r="C114" s="745" t="str">
        <f>IF(COUNTA(病棟!C112)&gt;=1,病棟!C112,"")</f>
        <v/>
      </c>
      <c r="D114" s="750" t="str">
        <f>IF(COUNTA(病棟!D112)&gt;=1,病棟!D112,"")</f>
        <v/>
      </c>
      <c r="E114" s="750" t="str">
        <f>IF(COUNTA(病棟!E112)&gt;=1,病棟!E112,"")</f>
        <v/>
      </c>
      <c r="F114" s="750" t="str">
        <f>IF(COUNTA(病棟!F112)&gt;=1,病棟!F112,"")</f>
        <v/>
      </c>
      <c r="G114" s="755" t="str">
        <f>IF(COUNTA(病棟!G112)&gt;=1,病棟!G112,"")</f>
        <v/>
      </c>
      <c r="H114" s="745" t="str">
        <f>IF(COUNTA(病棟!H112)&gt;=1,病棟!H112,"")</f>
        <v/>
      </c>
      <c r="I114" s="761" t="str">
        <f>IF(COUNTA(病棟!I112)&gt;=1,病棟!I112,"")</f>
        <v/>
      </c>
      <c r="J114" s="662" t="str">
        <f>IF(COUNTA(病棟!J112)&gt;=1,病棟!J112,"")</f>
        <v/>
      </c>
      <c r="K114" s="659" t="str">
        <f>IF(COUNTA(病棟!L112)&gt;=1,病棟!L112,"")</f>
        <v/>
      </c>
      <c r="L114" s="694" t="str">
        <f>IF(K114&lt;基本!$D$9,"非常勤","常勤")</f>
        <v>常勤</v>
      </c>
      <c r="M114" s="689">
        <f>IF(L114="非常勤",K114/基本!$D$9,1)</f>
        <v>1</v>
      </c>
      <c r="N114" s="694" t="e">
        <f>IF(DAYS360(P114,メイン!$N$3)&lt;500,"新"," ")</f>
        <v>#VALUE!</v>
      </c>
      <c r="O114" s="659"/>
      <c r="P114" s="773" t="str">
        <f>IF(COUNTA(病棟!K112)&gt;=1,病棟!K112,"")</f>
        <v/>
      </c>
      <c r="R114" s="735">
        <f t="shared" si="20"/>
        <v>0</v>
      </c>
      <c r="S114" s="735">
        <f t="shared" si="21"/>
        <v>0</v>
      </c>
      <c r="T114" s="735">
        <f t="shared" si="22"/>
        <v>0</v>
      </c>
      <c r="U114" s="735">
        <f t="shared" si="23"/>
        <v>0</v>
      </c>
      <c r="V114" s="735">
        <f t="shared" si="24"/>
        <v>0</v>
      </c>
      <c r="W114" s="735">
        <f t="shared" si="25"/>
        <v>0</v>
      </c>
      <c r="X114" s="735">
        <f t="shared" si="26"/>
        <v>0</v>
      </c>
      <c r="Y114" s="735">
        <f t="shared" si="27"/>
        <v>0</v>
      </c>
      <c r="Z114" s="735">
        <f t="shared" si="28"/>
        <v>0</v>
      </c>
      <c r="AA114" s="735">
        <f t="shared" si="29"/>
        <v>0</v>
      </c>
      <c r="AB114" s="735">
        <f t="shared" si="30"/>
        <v>0</v>
      </c>
      <c r="AC114" s="735">
        <f t="shared" si="31"/>
        <v>0</v>
      </c>
      <c r="AD114" s="735">
        <f t="shared" si="32"/>
        <v>0</v>
      </c>
      <c r="AE114" s="735">
        <f t="shared" si="33"/>
        <v>0</v>
      </c>
      <c r="AF114" s="736">
        <f t="shared" si="34"/>
        <v>0</v>
      </c>
      <c r="AH114" s="646" t="str">
        <f t="shared" si="35"/>
        <v/>
      </c>
      <c r="AI114" s="646" t="str">
        <f t="shared" si="36"/>
        <v>助産師常勤</v>
      </c>
      <c r="AJ114" s="646">
        <f t="shared" si="37"/>
        <v>1</v>
      </c>
      <c r="AK114" s="646" t="str">
        <f t="shared" si="38"/>
        <v>助産師</v>
      </c>
      <c r="AL114" s="646" t="str">
        <f t="shared" si="39"/>
        <v>常勤</v>
      </c>
    </row>
    <row r="115" spans="1:38" ht="13.5" customHeight="1">
      <c r="A115" s="659" t="str">
        <f>IF(COUNTA(病棟!A113)&gt;=1,病棟!A113,"")</f>
        <v/>
      </c>
      <c r="B115" s="740" t="str">
        <f>IF(COUNTA(病棟!B113)&gt;=1,病棟!B113,"")</f>
        <v/>
      </c>
      <c r="C115" s="745" t="str">
        <f>IF(COUNTA(病棟!C113)&gt;=1,病棟!C113,"")</f>
        <v/>
      </c>
      <c r="D115" s="750" t="str">
        <f>IF(COUNTA(病棟!D113)&gt;=1,病棟!D113,"")</f>
        <v/>
      </c>
      <c r="E115" s="750" t="str">
        <f>IF(COUNTA(病棟!E113)&gt;=1,病棟!E113,"")</f>
        <v/>
      </c>
      <c r="F115" s="750" t="str">
        <f>IF(COUNTA(病棟!F113)&gt;=1,病棟!F113,"")</f>
        <v/>
      </c>
      <c r="G115" s="755" t="str">
        <f>IF(COUNTA(病棟!G113)&gt;=1,病棟!G113,"")</f>
        <v/>
      </c>
      <c r="H115" s="745" t="str">
        <f>IF(COUNTA(病棟!H113)&gt;=1,病棟!H113,"")</f>
        <v/>
      </c>
      <c r="I115" s="761" t="str">
        <f>IF(COUNTA(病棟!I113)&gt;=1,病棟!I113,"")</f>
        <v/>
      </c>
      <c r="J115" s="662" t="str">
        <f>IF(COUNTA(病棟!J113)&gt;=1,病棟!J113,"")</f>
        <v/>
      </c>
      <c r="K115" s="659" t="str">
        <f>IF(COUNTA(病棟!L113)&gt;=1,病棟!L113,"")</f>
        <v/>
      </c>
      <c r="L115" s="694" t="str">
        <f>IF(K115&lt;基本!$D$9,"非常勤","常勤")</f>
        <v>常勤</v>
      </c>
      <c r="M115" s="689">
        <f>IF(L115="非常勤",K115/基本!$D$9,1)</f>
        <v>1</v>
      </c>
      <c r="N115" s="694" t="e">
        <f>IF(DAYS360(P115,メイン!$N$3)&lt;500,"新"," ")</f>
        <v>#VALUE!</v>
      </c>
      <c r="O115" s="659"/>
      <c r="P115" s="773" t="str">
        <f>IF(COUNTA(病棟!K113)&gt;=1,病棟!K113,"")</f>
        <v/>
      </c>
      <c r="R115" s="735">
        <f t="shared" si="20"/>
        <v>0</v>
      </c>
      <c r="S115" s="735">
        <f t="shared" si="21"/>
        <v>0</v>
      </c>
      <c r="T115" s="735">
        <f t="shared" si="22"/>
        <v>0</v>
      </c>
      <c r="U115" s="735">
        <f t="shared" si="23"/>
        <v>0</v>
      </c>
      <c r="V115" s="735">
        <f t="shared" si="24"/>
        <v>0</v>
      </c>
      <c r="W115" s="735">
        <f t="shared" si="25"/>
        <v>0</v>
      </c>
      <c r="X115" s="735">
        <f t="shared" si="26"/>
        <v>0</v>
      </c>
      <c r="Y115" s="735">
        <f t="shared" si="27"/>
        <v>0</v>
      </c>
      <c r="Z115" s="735">
        <f t="shared" si="28"/>
        <v>0</v>
      </c>
      <c r="AA115" s="735">
        <f t="shared" si="29"/>
        <v>0</v>
      </c>
      <c r="AB115" s="735">
        <f t="shared" si="30"/>
        <v>0</v>
      </c>
      <c r="AC115" s="735">
        <f t="shared" si="31"/>
        <v>0</v>
      </c>
      <c r="AD115" s="735">
        <f t="shared" si="32"/>
        <v>0</v>
      </c>
      <c r="AE115" s="735">
        <f t="shared" si="33"/>
        <v>0</v>
      </c>
      <c r="AF115" s="736">
        <f t="shared" si="34"/>
        <v>0</v>
      </c>
      <c r="AH115" s="646" t="str">
        <f t="shared" si="35"/>
        <v/>
      </c>
      <c r="AI115" s="646" t="str">
        <f t="shared" si="36"/>
        <v>助産師常勤</v>
      </c>
      <c r="AJ115" s="646">
        <f t="shared" si="37"/>
        <v>1</v>
      </c>
      <c r="AK115" s="646" t="str">
        <f t="shared" si="38"/>
        <v>助産師</v>
      </c>
      <c r="AL115" s="646" t="str">
        <f t="shared" si="39"/>
        <v>常勤</v>
      </c>
    </row>
    <row r="116" spans="1:38" ht="13.5" customHeight="1">
      <c r="A116" s="659" t="str">
        <f>IF(COUNTA(病棟!A114)&gt;=1,病棟!A114,"")</f>
        <v/>
      </c>
      <c r="B116" s="740" t="str">
        <f>IF(COUNTA(病棟!B114)&gt;=1,病棟!B114,"")</f>
        <v/>
      </c>
      <c r="C116" s="745" t="str">
        <f>IF(COUNTA(病棟!C114)&gt;=1,病棟!C114,"")</f>
        <v/>
      </c>
      <c r="D116" s="750" t="str">
        <f>IF(COUNTA(病棟!D114)&gt;=1,病棟!D114,"")</f>
        <v/>
      </c>
      <c r="E116" s="750" t="str">
        <f>IF(COUNTA(病棟!E114)&gt;=1,病棟!E114,"")</f>
        <v/>
      </c>
      <c r="F116" s="750" t="str">
        <f>IF(COUNTA(病棟!F114)&gt;=1,病棟!F114,"")</f>
        <v/>
      </c>
      <c r="G116" s="755" t="str">
        <f>IF(COUNTA(病棟!G114)&gt;=1,病棟!G114,"")</f>
        <v/>
      </c>
      <c r="H116" s="745" t="str">
        <f>IF(COUNTA(病棟!H114)&gt;=1,病棟!H114,"")</f>
        <v/>
      </c>
      <c r="I116" s="761" t="str">
        <f>IF(COUNTA(病棟!I114)&gt;=1,病棟!I114,"")</f>
        <v/>
      </c>
      <c r="J116" s="662" t="str">
        <f>IF(COUNTA(病棟!J114)&gt;=1,病棟!J114,"")</f>
        <v/>
      </c>
      <c r="K116" s="659" t="str">
        <f>IF(COUNTA(病棟!L114)&gt;=1,病棟!L114,"")</f>
        <v/>
      </c>
      <c r="L116" s="694" t="str">
        <f>IF(K116&lt;基本!$D$9,"非常勤","常勤")</f>
        <v>常勤</v>
      </c>
      <c r="M116" s="689">
        <f>IF(L116="非常勤",K116/基本!$D$9,1)</f>
        <v>1</v>
      </c>
      <c r="N116" s="694" t="e">
        <f>IF(DAYS360(P116,メイン!$N$3)&lt;500,"新"," ")</f>
        <v>#VALUE!</v>
      </c>
      <c r="O116" s="659"/>
      <c r="P116" s="773" t="str">
        <f>IF(COUNTA(病棟!K114)&gt;=1,病棟!K114,"")</f>
        <v/>
      </c>
      <c r="R116" s="735">
        <f t="shared" si="20"/>
        <v>0</v>
      </c>
      <c r="S116" s="735">
        <f t="shared" si="21"/>
        <v>0</v>
      </c>
      <c r="T116" s="735">
        <f t="shared" si="22"/>
        <v>0</v>
      </c>
      <c r="U116" s="735">
        <f t="shared" si="23"/>
        <v>0</v>
      </c>
      <c r="V116" s="735">
        <f t="shared" si="24"/>
        <v>0</v>
      </c>
      <c r="W116" s="735">
        <f t="shared" si="25"/>
        <v>0</v>
      </c>
      <c r="X116" s="735">
        <f t="shared" si="26"/>
        <v>0</v>
      </c>
      <c r="Y116" s="735">
        <f t="shared" si="27"/>
        <v>0</v>
      </c>
      <c r="Z116" s="735">
        <f t="shared" si="28"/>
        <v>0</v>
      </c>
      <c r="AA116" s="735">
        <f t="shared" si="29"/>
        <v>0</v>
      </c>
      <c r="AB116" s="735">
        <f t="shared" si="30"/>
        <v>0</v>
      </c>
      <c r="AC116" s="735">
        <f t="shared" si="31"/>
        <v>0</v>
      </c>
      <c r="AD116" s="735">
        <f t="shared" si="32"/>
        <v>0</v>
      </c>
      <c r="AE116" s="735">
        <f t="shared" si="33"/>
        <v>0</v>
      </c>
      <c r="AF116" s="736">
        <f t="shared" si="34"/>
        <v>0</v>
      </c>
      <c r="AH116" s="646" t="str">
        <f t="shared" si="35"/>
        <v/>
      </c>
      <c r="AI116" s="646" t="str">
        <f t="shared" si="36"/>
        <v>助産師常勤</v>
      </c>
      <c r="AJ116" s="646">
        <f t="shared" si="37"/>
        <v>1</v>
      </c>
      <c r="AK116" s="646" t="str">
        <f t="shared" si="38"/>
        <v>助産師</v>
      </c>
      <c r="AL116" s="646" t="str">
        <f t="shared" si="39"/>
        <v>常勤</v>
      </c>
    </row>
    <row r="117" spans="1:38" ht="13.5" customHeight="1">
      <c r="A117" s="659" t="str">
        <f>IF(COUNTA(病棟!A115)&gt;=1,病棟!A115,"")</f>
        <v/>
      </c>
      <c r="B117" s="740" t="str">
        <f>IF(COUNTA(病棟!B115)&gt;=1,病棟!B115,"")</f>
        <v/>
      </c>
      <c r="C117" s="745" t="str">
        <f>IF(COUNTA(病棟!C115)&gt;=1,病棟!C115,"")</f>
        <v/>
      </c>
      <c r="D117" s="750" t="str">
        <f>IF(COUNTA(病棟!D115)&gt;=1,病棟!D115,"")</f>
        <v/>
      </c>
      <c r="E117" s="750" t="str">
        <f>IF(COUNTA(病棟!E115)&gt;=1,病棟!E115,"")</f>
        <v/>
      </c>
      <c r="F117" s="750" t="str">
        <f>IF(COUNTA(病棟!F115)&gt;=1,病棟!F115,"")</f>
        <v/>
      </c>
      <c r="G117" s="755" t="str">
        <f>IF(COUNTA(病棟!G115)&gt;=1,病棟!G115,"")</f>
        <v/>
      </c>
      <c r="H117" s="745" t="str">
        <f>IF(COUNTA(病棟!H115)&gt;=1,病棟!H115,"")</f>
        <v/>
      </c>
      <c r="I117" s="761" t="str">
        <f>IF(COUNTA(病棟!I115)&gt;=1,病棟!I115,"")</f>
        <v/>
      </c>
      <c r="J117" s="662" t="str">
        <f>IF(COUNTA(病棟!J115)&gt;=1,病棟!J115,"")</f>
        <v/>
      </c>
      <c r="K117" s="659" t="str">
        <f>IF(COUNTA(病棟!L115)&gt;=1,病棟!L115,"")</f>
        <v/>
      </c>
      <c r="L117" s="694" t="str">
        <f>IF(K117&lt;基本!$D$9,"非常勤","常勤")</f>
        <v>常勤</v>
      </c>
      <c r="M117" s="689">
        <f>IF(L117="非常勤",K117/基本!$D$9,1)</f>
        <v>1</v>
      </c>
      <c r="N117" s="694" t="e">
        <f>IF(DAYS360(P117,メイン!$N$3)&lt;500,"新"," ")</f>
        <v>#VALUE!</v>
      </c>
      <c r="O117" s="659"/>
      <c r="P117" s="773" t="str">
        <f>IF(COUNTA(病棟!K115)&gt;=1,病棟!K115,"")</f>
        <v/>
      </c>
      <c r="R117" s="735">
        <f t="shared" si="20"/>
        <v>0</v>
      </c>
      <c r="S117" s="735">
        <f t="shared" si="21"/>
        <v>0</v>
      </c>
      <c r="T117" s="735">
        <f t="shared" si="22"/>
        <v>0</v>
      </c>
      <c r="U117" s="735">
        <f t="shared" si="23"/>
        <v>0</v>
      </c>
      <c r="V117" s="735">
        <f t="shared" si="24"/>
        <v>0</v>
      </c>
      <c r="W117" s="735">
        <f t="shared" si="25"/>
        <v>0</v>
      </c>
      <c r="X117" s="735">
        <f t="shared" si="26"/>
        <v>0</v>
      </c>
      <c r="Y117" s="735">
        <f t="shared" si="27"/>
        <v>0</v>
      </c>
      <c r="Z117" s="735">
        <f t="shared" si="28"/>
        <v>0</v>
      </c>
      <c r="AA117" s="735">
        <f t="shared" si="29"/>
        <v>0</v>
      </c>
      <c r="AB117" s="735">
        <f t="shared" si="30"/>
        <v>0</v>
      </c>
      <c r="AC117" s="735">
        <f t="shared" si="31"/>
        <v>0</v>
      </c>
      <c r="AD117" s="735">
        <f t="shared" si="32"/>
        <v>0</v>
      </c>
      <c r="AE117" s="735">
        <f t="shared" si="33"/>
        <v>0</v>
      </c>
      <c r="AF117" s="736">
        <f t="shared" si="34"/>
        <v>0</v>
      </c>
      <c r="AH117" s="646" t="str">
        <f t="shared" si="35"/>
        <v/>
      </c>
      <c r="AI117" s="646" t="str">
        <f t="shared" si="36"/>
        <v>助産師常勤</v>
      </c>
      <c r="AJ117" s="646">
        <f t="shared" si="37"/>
        <v>1</v>
      </c>
      <c r="AK117" s="646" t="str">
        <f t="shared" si="38"/>
        <v>助産師</v>
      </c>
      <c r="AL117" s="646" t="str">
        <f t="shared" si="39"/>
        <v>常勤</v>
      </c>
    </row>
    <row r="118" spans="1:38" ht="13.5" customHeight="1">
      <c r="A118" s="659" t="str">
        <f>IF(COUNTA(病棟!A116)&gt;=1,病棟!A116,"")</f>
        <v/>
      </c>
      <c r="B118" s="740" t="str">
        <f>IF(COUNTA(病棟!B116)&gt;=1,病棟!B116,"")</f>
        <v/>
      </c>
      <c r="C118" s="745" t="str">
        <f>IF(COUNTA(病棟!C116)&gt;=1,病棟!C116,"")</f>
        <v/>
      </c>
      <c r="D118" s="750" t="str">
        <f>IF(COUNTA(病棟!D116)&gt;=1,病棟!D116,"")</f>
        <v/>
      </c>
      <c r="E118" s="750" t="str">
        <f>IF(COUNTA(病棟!E116)&gt;=1,病棟!E116,"")</f>
        <v/>
      </c>
      <c r="F118" s="750" t="str">
        <f>IF(COUNTA(病棟!F116)&gt;=1,病棟!F116,"")</f>
        <v/>
      </c>
      <c r="G118" s="755" t="str">
        <f>IF(COUNTA(病棟!G116)&gt;=1,病棟!G116,"")</f>
        <v/>
      </c>
      <c r="H118" s="745" t="str">
        <f>IF(COUNTA(病棟!H116)&gt;=1,病棟!H116,"")</f>
        <v/>
      </c>
      <c r="I118" s="761" t="str">
        <f>IF(COUNTA(病棟!I116)&gt;=1,病棟!I116,"")</f>
        <v/>
      </c>
      <c r="J118" s="662" t="str">
        <f>IF(COUNTA(病棟!J116)&gt;=1,病棟!J116,"")</f>
        <v/>
      </c>
      <c r="K118" s="659" t="str">
        <f>IF(COUNTA(病棟!L116)&gt;=1,病棟!L116,"")</f>
        <v/>
      </c>
      <c r="L118" s="694" t="str">
        <f>IF(K118&lt;基本!$D$9,"非常勤","常勤")</f>
        <v>常勤</v>
      </c>
      <c r="M118" s="689">
        <f>IF(L118="非常勤",K118/基本!$D$9,1)</f>
        <v>1</v>
      </c>
      <c r="N118" s="694" t="e">
        <f>IF(DAYS360(P118,メイン!$N$3)&lt;500,"新"," ")</f>
        <v>#VALUE!</v>
      </c>
      <c r="O118" s="659"/>
      <c r="P118" s="773" t="str">
        <f>IF(COUNTA(病棟!K116)&gt;=1,病棟!K116,"")</f>
        <v/>
      </c>
      <c r="R118" s="735">
        <f t="shared" si="20"/>
        <v>0</v>
      </c>
      <c r="S118" s="735">
        <f t="shared" si="21"/>
        <v>0</v>
      </c>
      <c r="T118" s="735">
        <f t="shared" si="22"/>
        <v>0</v>
      </c>
      <c r="U118" s="735">
        <f t="shared" si="23"/>
        <v>0</v>
      </c>
      <c r="V118" s="735">
        <f t="shared" si="24"/>
        <v>0</v>
      </c>
      <c r="W118" s="735">
        <f t="shared" si="25"/>
        <v>0</v>
      </c>
      <c r="X118" s="735">
        <f t="shared" si="26"/>
        <v>0</v>
      </c>
      <c r="Y118" s="735">
        <f t="shared" si="27"/>
        <v>0</v>
      </c>
      <c r="Z118" s="735">
        <f t="shared" si="28"/>
        <v>0</v>
      </c>
      <c r="AA118" s="735">
        <f t="shared" si="29"/>
        <v>0</v>
      </c>
      <c r="AB118" s="735">
        <f t="shared" si="30"/>
        <v>0</v>
      </c>
      <c r="AC118" s="735">
        <f t="shared" si="31"/>
        <v>0</v>
      </c>
      <c r="AD118" s="735">
        <f t="shared" si="32"/>
        <v>0</v>
      </c>
      <c r="AE118" s="735">
        <f t="shared" si="33"/>
        <v>0</v>
      </c>
      <c r="AF118" s="736">
        <f t="shared" si="34"/>
        <v>0</v>
      </c>
      <c r="AH118" s="646" t="str">
        <f t="shared" si="35"/>
        <v/>
      </c>
      <c r="AI118" s="646" t="str">
        <f t="shared" si="36"/>
        <v>助産師常勤</v>
      </c>
      <c r="AJ118" s="646">
        <f t="shared" si="37"/>
        <v>1</v>
      </c>
      <c r="AK118" s="646" t="str">
        <f t="shared" si="38"/>
        <v>助産師</v>
      </c>
      <c r="AL118" s="646" t="str">
        <f t="shared" si="39"/>
        <v>常勤</v>
      </c>
    </row>
    <row r="119" spans="1:38" ht="13.5" customHeight="1">
      <c r="A119" s="659" t="str">
        <f>IF(COUNTA(病棟!A117)&gt;=1,病棟!A117,"")</f>
        <v/>
      </c>
      <c r="B119" s="740" t="str">
        <f>IF(COUNTA(病棟!B117)&gt;=1,病棟!B117,"")</f>
        <v/>
      </c>
      <c r="C119" s="745" t="str">
        <f>IF(COUNTA(病棟!C117)&gt;=1,病棟!C117,"")</f>
        <v/>
      </c>
      <c r="D119" s="750" t="str">
        <f>IF(COUNTA(病棟!D117)&gt;=1,病棟!D117,"")</f>
        <v/>
      </c>
      <c r="E119" s="750" t="str">
        <f>IF(COUNTA(病棟!E117)&gt;=1,病棟!E117,"")</f>
        <v/>
      </c>
      <c r="F119" s="750" t="str">
        <f>IF(COUNTA(病棟!F117)&gt;=1,病棟!F117,"")</f>
        <v/>
      </c>
      <c r="G119" s="755" t="str">
        <f>IF(COUNTA(病棟!G117)&gt;=1,病棟!G117,"")</f>
        <v/>
      </c>
      <c r="H119" s="745" t="str">
        <f>IF(COUNTA(病棟!H117)&gt;=1,病棟!H117,"")</f>
        <v/>
      </c>
      <c r="I119" s="761" t="str">
        <f>IF(COUNTA(病棟!I117)&gt;=1,病棟!I117,"")</f>
        <v/>
      </c>
      <c r="J119" s="662" t="str">
        <f>IF(COUNTA(病棟!J117)&gt;=1,病棟!J117,"")</f>
        <v/>
      </c>
      <c r="K119" s="659" t="str">
        <f>IF(COUNTA(病棟!L117)&gt;=1,病棟!L117,"")</f>
        <v/>
      </c>
      <c r="L119" s="694" t="str">
        <f>IF(K119&lt;基本!$D$9,"非常勤","常勤")</f>
        <v>常勤</v>
      </c>
      <c r="M119" s="689">
        <f>IF(L119="非常勤",K119/基本!$D$9,1)</f>
        <v>1</v>
      </c>
      <c r="N119" s="694" t="e">
        <f>IF(DAYS360(P119,メイン!$N$3)&lt;500,"新"," ")</f>
        <v>#VALUE!</v>
      </c>
      <c r="O119" s="659"/>
      <c r="P119" s="773" t="str">
        <f>IF(COUNTA(病棟!K117)&gt;=1,病棟!K117,"")</f>
        <v/>
      </c>
      <c r="R119" s="735">
        <f t="shared" si="20"/>
        <v>0</v>
      </c>
      <c r="S119" s="735">
        <f t="shared" si="21"/>
        <v>0</v>
      </c>
      <c r="T119" s="735">
        <f t="shared" si="22"/>
        <v>0</v>
      </c>
      <c r="U119" s="735">
        <f t="shared" si="23"/>
        <v>0</v>
      </c>
      <c r="V119" s="735">
        <f t="shared" si="24"/>
        <v>0</v>
      </c>
      <c r="W119" s="735">
        <f t="shared" si="25"/>
        <v>0</v>
      </c>
      <c r="X119" s="735">
        <f t="shared" si="26"/>
        <v>0</v>
      </c>
      <c r="Y119" s="735">
        <f t="shared" si="27"/>
        <v>0</v>
      </c>
      <c r="Z119" s="735">
        <f t="shared" si="28"/>
        <v>0</v>
      </c>
      <c r="AA119" s="735">
        <f t="shared" si="29"/>
        <v>0</v>
      </c>
      <c r="AB119" s="735">
        <f t="shared" si="30"/>
        <v>0</v>
      </c>
      <c r="AC119" s="735">
        <f t="shared" si="31"/>
        <v>0</v>
      </c>
      <c r="AD119" s="735">
        <f t="shared" si="32"/>
        <v>0</v>
      </c>
      <c r="AE119" s="735">
        <f t="shared" si="33"/>
        <v>0</v>
      </c>
      <c r="AF119" s="736">
        <f t="shared" si="34"/>
        <v>0</v>
      </c>
      <c r="AH119" s="646" t="str">
        <f t="shared" si="35"/>
        <v/>
      </c>
      <c r="AI119" s="646" t="str">
        <f t="shared" si="36"/>
        <v>助産師常勤</v>
      </c>
      <c r="AJ119" s="646">
        <f t="shared" si="37"/>
        <v>1</v>
      </c>
      <c r="AK119" s="646" t="str">
        <f t="shared" si="38"/>
        <v>助産師</v>
      </c>
      <c r="AL119" s="646" t="str">
        <f t="shared" si="39"/>
        <v>常勤</v>
      </c>
    </row>
    <row r="120" spans="1:38" ht="13.5" customHeight="1">
      <c r="A120" s="659" t="str">
        <f>IF(COUNTA(病棟!A118)&gt;=1,病棟!A118,"")</f>
        <v/>
      </c>
      <c r="B120" s="740" t="str">
        <f>IF(COUNTA(病棟!B118)&gt;=1,病棟!B118,"")</f>
        <v/>
      </c>
      <c r="C120" s="745" t="str">
        <f>IF(COUNTA(病棟!C118)&gt;=1,病棟!C118,"")</f>
        <v/>
      </c>
      <c r="D120" s="750" t="str">
        <f>IF(COUNTA(病棟!D118)&gt;=1,病棟!D118,"")</f>
        <v/>
      </c>
      <c r="E120" s="750" t="str">
        <f>IF(COUNTA(病棟!E118)&gt;=1,病棟!E118,"")</f>
        <v/>
      </c>
      <c r="F120" s="750" t="str">
        <f>IF(COUNTA(病棟!F118)&gt;=1,病棟!F118,"")</f>
        <v/>
      </c>
      <c r="G120" s="755" t="str">
        <f>IF(COUNTA(病棟!G118)&gt;=1,病棟!G118,"")</f>
        <v/>
      </c>
      <c r="H120" s="745" t="str">
        <f>IF(COUNTA(病棟!H118)&gt;=1,病棟!H118,"")</f>
        <v/>
      </c>
      <c r="I120" s="761" t="str">
        <f>IF(COUNTA(病棟!I118)&gt;=1,病棟!I118,"")</f>
        <v/>
      </c>
      <c r="J120" s="662" t="str">
        <f>IF(COUNTA(病棟!J118)&gt;=1,病棟!J118,"")</f>
        <v/>
      </c>
      <c r="K120" s="659" t="str">
        <f>IF(COUNTA(病棟!L118)&gt;=1,病棟!L118,"")</f>
        <v/>
      </c>
      <c r="L120" s="694" t="str">
        <f>IF(K120&lt;基本!$D$9,"非常勤","常勤")</f>
        <v>常勤</v>
      </c>
      <c r="M120" s="689">
        <f>IF(L120="非常勤",K120/基本!$D$9,1)</f>
        <v>1</v>
      </c>
      <c r="N120" s="694" t="e">
        <f>IF(DAYS360(P120,メイン!$N$3)&lt;500,"新"," ")</f>
        <v>#VALUE!</v>
      </c>
      <c r="O120" s="659"/>
      <c r="P120" s="773" t="str">
        <f>IF(COUNTA(病棟!K118)&gt;=1,病棟!K118,"")</f>
        <v/>
      </c>
      <c r="R120" s="735">
        <f t="shared" si="20"/>
        <v>0</v>
      </c>
      <c r="S120" s="735">
        <f t="shared" si="21"/>
        <v>0</v>
      </c>
      <c r="T120" s="735">
        <f t="shared" si="22"/>
        <v>0</v>
      </c>
      <c r="U120" s="735">
        <f t="shared" si="23"/>
        <v>0</v>
      </c>
      <c r="V120" s="735">
        <f t="shared" si="24"/>
        <v>0</v>
      </c>
      <c r="W120" s="735">
        <f t="shared" si="25"/>
        <v>0</v>
      </c>
      <c r="X120" s="735">
        <f t="shared" si="26"/>
        <v>0</v>
      </c>
      <c r="Y120" s="735">
        <f t="shared" si="27"/>
        <v>0</v>
      </c>
      <c r="Z120" s="735">
        <f t="shared" si="28"/>
        <v>0</v>
      </c>
      <c r="AA120" s="735">
        <f t="shared" si="29"/>
        <v>0</v>
      </c>
      <c r="AB120" s="735">
        <f t="shared" si="30"/>
        <v>0</v>
      </c>
      <c r="AC120" s="735">
        <f t="shared" si="31"/>
        <v>0</v>
      </c>
      <c r="AD120" s="735">
        <f t="shared" si="32"/>
        <v>0</v>
      </c>
      <c r="AE120" s="735">
        <f t="shared" si="33"/>
        <v>0</v>
      </c>
      <c r="AF120" s="736">
        <f t="shared" si="34"/>
        <v>0</v>
      </c>
      <c r="AH120" s="646" t="str">
        <f t="shared" si="35"/>
        <v/>
      </c>
      <c r="AI120" s="646" t="str">
        <f t="shared" si="36"/>
        <v>助産師常勤</v>
      </c>
      <c r="AJ120" s="646">
        <f t="shared" si="37"/>
        <v>1</v>
      </c>
      <c r="AK120" s="646" t="str">
        <f t="shared" si="38"/>
        <v>助産師</v>
      </c>
      <c r="AL120" s="646" t="str">
        <f t="shared" si="39"/>
        <v>常勤</v>
      </c>
    </row>
    <row r="121" spans="1:38" ht="13.5" customHeight="1">
      <c r="A121" s="659" t="str">
        <f>IF(COUNTA(病棟!A119)&gt;=1,病棟!A119,"")</f>
        <v/>
      </c>
      <c r="B121" s="740" t="str">
        <f>IF(COUNTA(病棟!B119)&gt;=1,病棟!B119,"")</f>
        <v/>
      </c>
      <c r="C121" s="745" t="str">
        <f>IF(COUNTA(病棟!C119)&gt;=1,病棟!C119,"")</f>
        <v/>
      </c>
      <c r="D121" s="750" t="str">
        <f>IF(COUNTA(病棟!D119)&gt;=1,病棟!D119,"")</f>
        <v/>
      </c>
      <c r="E121" s="750" t="str">
        <f>IF(COUNTA(病棟!E119)&gt;=1,病棟!E119,"")</f>
        <v/>
      </c>
      <c r="F121" s="750" t="str">
        <f>IF(COUNTA(病棟!F119)&gt;=1,病棟!F119,"")</f>
        <v/>
      </c>
      <c r="G121" s="755" t="str">
        <f>IF(COUNTA(病棟!G119)&gt;=1,病棟!G119,"")</f>
        <v/>
      </c>
      <c r="H121" s="745" t="str">
        <f>IF(COUNTA(病棟!H119)&gt;=1,病棟!H119,"")</f>
        <v/>
      </c>
      <c r="I121" s="761" t="str">
        <f>IF(COUNTA(病棟!I119)&gt;=1,病棟!I119,"")</f>
        <v/>
      </c>
      <c r="J121" s="662" t="str">
        <f>IF(COUNTA(病棟!J119)&gt;=1,病棟!J119,"")</f>
        <v/>
      </c>
      <c r="K121" s="659" t="str">
        <f>IF(COUNTA(病棟!L119)&gt;=1,病棟!L119,"")</f>
        <v/>
      </c>
      <c r="L121" s="694" t="str">
        <f>IF(K121&lt;基本!$D$9,"非常勤","常勤")</f>
        <v>常勤</v>
      </c>
      <c r="M121" s="689">
        <f>IF(L121="非常勤",K121/基本!$D$9,1)</f>
        <v>1</v>
      </c>
      <c r="N121" s="694" t="e">
        <f>IF(DAYS360(P121,メイン!$N$3)&lt;500,"新"," ")</f>
        <v>#VALUE!</v>
      </c>
      <c r="O121" s="659"/>
      <c r="P121" s="773" t="str">
        <f>IF(COUNTA(病棟!K119)&gt;=1,病棟!K119,"")</f>
        <v/>
      </c>
      <c r="R121" s="735">
        <f t="shared" si="20"/>
        <v>0</v>
      </c>
      <c r="S121" s="735">
        <f t="shared" si="21"/>
        <v>0</v>
      </c>
      <c r="T121" s="735">
        <f t="shared" si="22"/>
        <v>0</v>
      </c>
      <c r="U121" s="735">
        <f t="shared" si="23"/>
        <v>0</v>
      </c>
      <c r="V121" s="735">
        <f t="shared" si="24"/>
        <v>0</v>
      </c>
      <c r="W121" s="735">
        <f t="shared" si="25"/>
        <v>0</v>
      </c>
      <c r="X121" s="735">
        <f t="shared" si="26"/>
        <v>0</v>
      </c>
      <c r="Y121" s="735">
        <f t="shared" si="27"/>
        <v>0</v>
      </c>
      <c r="Z121" s="735">
        <f t="shared" si="28"/>
        <v>0</v>
      </c>
      <c r="AA121" s="735">
        <f t="shared" si="29"/>
        <v>0</v>
      </c>
      <c r="AB121" s="735">
        <f t="shared" si="30"/>
        <v>0</v>
      </c>
      <c r="AC121" s="735">
        <f t="shared" si="31"/>
        <v>0</v>
      </c>
      <c r="AD121" s="735">
        <f t="shared" si="32"/>
        <v>0</v>
      </c>
      <c r="AE121" s="735">
        <f t="shared" si="33"/>
        <v>0</v>
      </c>
      <c r="AF121" s="736">
        <f t="shared" si="34"/>
        <v>0</v>
      </c>
      <c r="AH121" s="646" t="str">
        <f t="shared" si="35"/>
        <v/>
      </c>
      <c r="AI121" s="646" t="str">
        <f t="shared" si="36"/>
        <v>助産師常勤</v>
      </c>
      <c r="AJ121" s="646">
        <f t="shared" si="37"/>
        <v>1</v>
      </c>
      <c r="AK121" s="646" t="str">
        <f t="shared" si="38"/>
        <v>助産師</v>
      </c>
      <c r="AL121" s="646" t="str">
        <f t="shared" si="39"/>
        <v>常勤</v>
      </c>
    </row>
    <row r="122" spans="1:38" ht="13.5" customHeight="1">
      <c r="A122" s="659" t="str">
        <f>IF(COUNTA(病棟!A120)&gt;=1,病棟!A120,"")</f>
        <v/>
      </c>
      <c r="B122" s="740" t="str">
        <f>IF(COUNTA(病棟!B120)&gt;=1,病棟!B120,"")</f>
        <v/>
      </c>
      <c r="C122" s="745" t="str">
        <f>IF(COUNTA(病棟!C120)&gt;=1,病棟!C120,"")</f>
        <v/>
      </c>
      <c r="D122" s="750" t="str">
        <f>IF(COUNTA(病棟!D120)&gt;=1,病棟!D120,"")</f>
        <v/>
      </c>
      <c r="E122" s="750" t="str">
        <f>IF(COUNTA(病棟!E120)&gt;=1,病棟!E120,"")</f>
        <v/>
      </c>
      <c r="F122" s="750" t="str">
        <f>IF(COUNTA(病棟!F120)&gt;=1,病棟!F120,"")</f>
        <v/>
      </c>
      <c r="G122" s="755" t="str">
        <f>IF(COUNTA(病棟!G120)&gt;=1,病棟!G120,"")</f>
        <v/>
      </c>
      <c r="H122" s="745" t="str">
        <f>IF(COUNTA(病棟!H120)&gt;=1,病棟!H120,"")</f>
        <v/>
      </c>
      <c r="I122" s="761" t="str">
        <f>IF(COUNTA(病棟!I120)&gt;=1,病棟!I120,"")</f>
        <v/>
      </c>
      <c r="J122" s="662" t="str">
        <f>IF(COUNTA(病棟!J120)&gt;=1,病棟!J120,"")</f>
        <v/>
      </c>
      <c r="K122" s="659" t="str">
        <f>IF(COUNTA(病棟!L120)&gt;=1,病棟!L120,"")</f>
        <v/>
      </c>
      <c r="L122" s="694" t="str">
        <f>IF(K122&lt;基本!$D$9,"非常勤","常勤")</f>
        <v>常勤</v>
      </c>
      <c r="M122" s="689">
        <f>IF(L122="非常勤",K122/基本!$D$9,1)</f>
        <v>1</v>
      </c>
      <c r="N122" s="694" t="e">
        <f>IF(DAYS360(P122,メイン!$N$3)&lt;500,"新"," ")</f>
        <v>#VALUE!</v>
      </c>
      <c r="O122" s="659"/>
      <c r="P122" s="773" t="str">
        <f>IF(COUNTA(病棟!K120)&gt;=1,病棟!K120,"")</f>
        <v/>
      </c>
      <c r="R122" s="735">
        <f t="shared" si="20"/>
        <v>0</v>
      </c>
      <c r="S122" s="735">
        <f t="shared" si="21"/>
        <v>0</v>
      </c>
      <c r="T122" s="735">
        <f t="shared" si="22"/>
        <v>0</v>
      </c>
      <c r="U122" s="735">
        <f t="shared" si="23"/>
        <v>0</v>
      </c>
      <c r="V122" s="735">
        <f t="shared" si="24"/>
        <v>0</v>
      </c>
      <c r="W122" s="735">
        <f t="shared" si="25"/>
        <v>0</v>
      </c>
      <c r="X122" s="735">
        <f t="shared" si="26"/>
        <v>0</v>
      </c>
      <c r="Y122" s="735">
        <f t="shared" si="27"/>
        <v>0</v>
      </c>
      <c r="Z122" s="735">
        <f t="shared" si="28"/>
        <v>0</v>
      </c>
      <c r="AA122" s="735">
        <f t="shared" si="29"/>
        <v>0</v>
      </c>
      <c r="AB122" s="735">
        <f t="shared" si="30"/>
        <v>0</v>
      </c>
      <c r="AC122" s="735">
        <f t="shared" si="31"/>
        <v>0</v>
      </c>
      <c r="AD122" s="735">
        <f t="shared" si="32"/>
        <v>0</v>
      </c>
      <c r="AE122" s="735">
        <f t="shared" si="33"/>
        <v>0</v>
      </c>
      <c r="AF122" s="736">
        <f t="shared" si="34"/>
        <v>0</v>
      </c>
      <c r="AH122" s="646" t="str">
        <f t="shared" si="35"/>
        <v/>
      </c>
      <c r="AI122" s="646" t="str">
        <f t="shared" si="36"/>
        <v>助産師常勤</v>
      </c>
      <c r="AJ122" s="646">
        <f t="shared" si="37"/>
        <v>1</v>
      </c>
      <c r="AK122" s="646" t="str">
        <f t="shared" si="38"/>
        <v>助産師</v>
      </c>
      <c r="AL122" s="646" t="str">
        <f t="shared" si="39"/>
        <v>常勤</v>
      </c>
    </row>
    <row r="123" spans="1:38" ht="13.5" customHeight="1">
      <c r="A123" s="659" t="str">
        <f>IF(COUNTA(病棟!A121)&gt;=1,病棟!A121,"")</f>
        <v/>
      </c>
      <c r="B123" s="740" t="str">
        <f>IF(COUNTA(病棟!B121)&gt;=1,病棟!B121,"")</f>
        <v/>
      </c>
      <c r="C123" s="745" t="str">
        <f>IF(COUNTA(病棟!C121)&gt;=1,病棟!C121,"")</f>
        <v/>
      </c>
      <c r="D123" s="750" t="str">
        <f>IF(COUNTA(病棟!D121)&gt;=1,病棟!D121,"")</f>
        <v/>
      </c>
      <c r="E123" s="750" t="str">
        <f>IF(COUNTA(病棟!E121)&gt;=1,病棟!E121,"")</f>
        <v/>
      </c>
      <c r="F123" s="750" t="str">
        <f>IF(COUNTA(病棟!F121)&gt;=1,病棟!F121,"")</f>
        <v/>
      </c>
      <c r="G123" s="755" t="str">
        <f>IF(COUNTA(病棟!G121)&gt;=1,病棟!G121,"")</f>
        <v/>
      </c>
      <c r="H123" s="745" t="str">
        <f>IF(COUNTA(病棟!H121)&gt;=1,病棟!H121,"")</f>
        <v/>
      </c>
      <c r="I123" s="761" t="str">
        <f>IF(COUNTA(病棟!I121)&gt;=1,病棟!I121,"")</f>
        <v/>
      </c>
      <c r="J123" s="662" t="str">
        <f>IF(COUNTA(病棟!J121)&gt;=1,病棟!J121,"")</f>
        <v/>
      </c>
      <c r="K123" s="659" t="str">
        <f>IF(COUNTA(病棟!L121)&gt;=1,病棟!L121,"")</f>
        <v/>
      </c>
      <c r="L123" s="694" t="str">
        <f>IF(K123&lt;基本!$D$9,"非常勤","常勤")</f>
        <v>常勤</v>
      </c>
      <c r="M123" s="689">
        <f>IF(L123="非常勤",K123/基本!$D$9,1)</f>
        <v>1</v>
      </c>
      <c r="N123" s="694" t="e">
        <f>IF(DAYS360(P123,メイン!$N$3)&lt;500,"新"," ")</f>
        <v>#VALUE!</v>
      </c>
      <c r="O123" s="659"/>
      <c r="P123" s="773" t="str">
        <f>IF(COUNTA(病棟!K121)&gt;=1,病棟!K121,"")</f>
        <v/>
      </c>
      <c r="R123" s="735">
        <f t="shared" si="20"/>
        <v>0</v>
      </c>
      <c r="S123" s="735">
        <f t="shared" si="21"/>
        <v>0</v>
      </c>
      <c r="T123" s="735">
        <f t="shared" si="22"/>
        <v>0</v>
      </c>
      <c r="U123" s="735">
        <f t="shared" si="23"/>
        <v>0</v>
      </c>
      <c r="V123" s="735">
        <f t="shared" si="24"/>
        <v>0</v>
      </c>
      <c r="W123" s="735">
        <f t="shared" si="25"/>
        <v>0</v>
      </c>
      <c r="X123" s="735">
        <f t="shared" si="26"/>
        <v>0</v>
      </c>
      <c r="Y123" s="735">
        <f t="shared" si="27"/>
        <v>0</v>
      </c>
      <c r="Z123" s="735">
        <f t="shared" si="28"/>
        <v>0</v>
      </c>
      <c r="AA123" s="735">
        <f t="shared" si="29"/>
        <v>0</v>
      </c>
      <c r="AB123" s="735">
        <f t="shared" si="30"/>
        <v>0</v>
      </c>
      <c r="AC123" s="735">
        <f t="shared" si="31"/>
        <v>0</v>
      </c>
      <c r="AD123" s="735">
        <f t="shared" si="32"/>
        <v>0</v>
      </c>
      <c r="AE123" s="735">
        <f t="shared" si="33"/>
        <v>0</v>
      </c>
      <c r="AF123" s="736">
        <f t="shared" si="34"/>
        <v>0</v>
      </c>
      <c r="AH123" s="646" t="str">
        <f t="shared" si="35"/>
        <v/>
      </c>
      <c r="AI123" s="646" t="str">
        <f t="shared" si="36"/>
        <v>助産師常勤</v>
      </c>
      <c r="AJ123" s="646">
        <f t="shared" si="37"/>
        <v>1</v>
      </c>
      <c r="AK123" s="646" t="str">
        <f t="shared" si="38"/>
        <v>助産師</v>
      </c>
      <c r="AL123" s="646" t="str">
        <f t="shared" si="39"/>
        <v>常勤</v>
      </c>
    </row>
    <row r="124" spans="1:38" ht="13.5" customHeight="1">
      <c r="A124" s="659" t="str">
        <f>IF(COUNTA(病棟!A122)&gt;=1,病棟!A122,"")</f>
        <v/>
      </c>
      <c r="B124" s="740" t="str">
        <f>IF(COUNTA(病棟!B122)&gt;=1,病棟!B122,"")</f>
        <v/>
      </c>
      <c r="C124" s="745" t="str">
        <f>IF(COUNTA(病棟!C122)&gt;=1,病棟!C122,"")</f>
        <v/>
      </c>
      <c r="D124" s="750" t="str">
        <f>IF(COUNTA(病棟!D122)&gt;=1,病棟!D122,"")</f>
        <v/>
      </c>
      <c r="E124" s="750" t="str">
        <f>IF(COUNTA(病棟!E122)&gt;=1,病棟!E122,"")</f>
        <v/>
      </c>
      <c r="F124" s="750" t="str">
        <f>IF(COUNTA(病棟!F122)&gt;=1,病棟!F122,"")</f>
        <v/>
      </c>
      <c r="G124" s="755" t="str">
        <f>IF(COUNTA(病棟!G122)&gt;=1,病棟!G122,"")</f>
        <v/>
      </c>
      <c r="H124" s="745" t="str">
        <f>IF(COUNTA(病棟!H122)&gt;=1,病棟!H122,"")</f>
        <v/>
      </c>
      <c r="I124" s="761" t="str">
        <f>IF(COUNTA(病棟!I122)&gt;=1,病棟!I122,"")</f>
        <v/>
      </c>
      <c r="J124" s="662" t="str">
        <f>IF(COUNTA(病棟!J122)&gt;=1,病棟!J122,"")</f>
        <v/>
      </c>
      <c r="K124" s="659" t="str">
        <f>IF(COUNTA(病棟!L122)&gt;=1,病棟!L122,"")</f>
        <v/>
      </c>
      <c r="L124" s="694" t="str">
        <f>IF(K124&lt;基本!$D$9,"非常勤","常勤")</f>
        <v>常勤</v>
      </c>
      <c r="M124" s="689">
        <f>IF(L124="非常勤",K124/基本!$D$9,1)</f>
        <v>1</v>
      </c>
      <c r="N124" s="694" t="e">
        <f>IF(DAYS360(P124,メイン!$N$3)&lt;500,"新"," ")</f>
        <v>#VALUE!</v>
      </c>
      <c r="O124" s="659"/>
      <c r="P124" s="773" t="str">
        <f>IF(COUNTA(病棟!K122)&gt;=1,病棟!K122,"")</f>
        <v/>
      </c>
      <c r="R124" s="735">
        <f t="shared" si="20"/>
        <v>0</v>
      </c>
      <c r="S124" s="735">
        <f t="shared" si="21"/>
        <v>0</v>
      </c>
      <c r="T124" s="735">
        <f t="shared" si="22"/>
        <v>0</v>
      </c>
      <c r="U124" s="735">
        <f t="shared" si="23"/>
        <v>0</v>
      </c>
      <c r="V124" s="735">
        <f t="shared" si="24"/>
        <v>0</v>
      </c>
      <c r="W124" s="735">
        <f t="shared" si="25"/>
        <v>0</v>
      </c>
      <c r="X124" s="735">
        <f t="shared" si="26"/>
        <v>0</v>
      </c>
      <c r="Y124" s="735">
        <f t="shared" si="27"/>
        <v>0</v>
      </c>
      <c r="Z124" s="735">
        <f t="shared" si="28"/>
        <v>0</v>
      </c>
      <c r="AA124" s="735">
        <f t="shared" si="29"/>
        <v>0</v>
      </c>
      <c r="AB124" s="735">
        <f t="shared" si="30"/>
        <v>0</v>
      </c>
      <c r="AC124" s="735">
        <f t="shared" si="31"/>
        <v>0</v>
      </c>
      <c r="AD124" s="735">
        <f t="shared" si="32"/>
        <v>0</v>
      </c>
      <c r="AE124" s="735">
        <f t="shared" si="33"/>
        <v>0</v>
      </c>
      <c r="AF124" s="736">
        <f t="shared" si="34"/>
        <v>0</v>
      </c>
      <c r="AH124" s="646" t="str">
        <f t="shared" si="35"/>
        <v/>
      </c>
      <c r="AI124" s="646" t="str">
        <f t="shared" si="36"/>
        <v>助産師常勤</v>
      </c>
      <c r="AJ124" s="646">
        <f t="shared" si="37"/>
        <v>1</v>
      </c>
      <c r="AK124" s="646" t="str">
        <f t="shared" si="38"/>
        <v>助産師</v>
      </c>
      <c r="AL124" s="646" t="str">
        <f t="shared" si="39"/>
        <v>常勤</v>
      </c>
    </row>
    <row r="125" spans="1:38" ht="13.5" customHeight="1">
      <c r="A125" s="659" t="str">
        <f>IF(COUNTA(病棟!A123)&gt;=1,病棟!A123,"")</f>
        <v/>
      </c>
      <c r="B125" s="740" t="str">
        <f>IF(COUNTA(病棟!B123)&gt;=1,病棟!B123,"")</f>
        <v/>
      </c>
      <c r="C125" s="745" t="str">
        <f>IF(COUNTA(病棟!C123)&gt;=1,病棟!C123,"")</f>
        <v/>
      </c>
      <c r="D125" s="750" t="str">
        <f>IF(COUNTA(病棟!D123)&gt;=1,病棟!D123,"")</f>
        <v/>
      </c>
      <c r="E125" s="750" t="str">
        <f>IF(COUNTA(病棟!E123)&gt;=1,病棟!E123,"")</f>
        <v/>
      </c>
      <c r="F125" s="750" t="str">
        <f>IF(COUNTA(病棟!F123)&gt;=1,病棟!F123,"")</f>
        <v/>
      </c>
      <c r="G125" s="755" t="str">
        <f>IF(COUNTA(病棟!G123)&gt;=1,病棟!G123,"")</f>
        <v/>
      </c>
      <c r="H125" s="745" t="str">
        <f>IF(COUNTA(病棟!H123)&gt;=1,病棟!H123,"")</f>
        <v/>
      </c>
      <c r="I125" s="761" t="str">
        <f>IF(COUNTA(病棟!I123)&gt;=1,病棟!I123,"")</f>
        <v/>
      </c>
      <c r="J125" s="662" t="str">
        <f>IF(COUNTA(病棟!J123)&gt;=1,病棟!J123,"")</f>
        <v/>
      </c>
      <c r="K125" s="659" t="str">
        <f>IF(COUNTA(病棟!L123)&gt;=1,病棟!L123,"")</f>
        <v/>
      </c>
      <c r="L125" s="694" t="str">
        <f>IF(K125&lt;基本!$D$9,"非常勤","常勤")</f>
        <v>常勤</v>
      </c>
      <c r="M125" s="689">
        <f>IF(L125="非常勤",K125/基本!$D$9,1)</f>
        <v>1</v>
      </c>
      <c r="N125" s="694" t="e">
        <f>IF(DAYS360(P125,メイン!$N$3)&lt;500,"新"," ")</f>
        <v>#VALUE!</v>
      </c>
      <c r="O125" s="659"/>
      <c r="P125" s="773" t="str">
        <f>IF(COUNTA(病棟!K123)&gt;=1,病棟!K123,"")</f>
        <v/>
      </c>
      <c r="R125" s="735">
        <f t="shared" si="20"/>
        <v>0</v>
      </c>
      <c r="S125" s="735">
        <f t="shared" si="21"/>
        <v>0</v>
      </c>
      <c r="T125" s="735">
        <f t="shared" si="22"/>
        <v>0</v>
      </c>
      <c r="U125" s="735">
        <f t="shared" si="23"/>
        <v>0</v>
      </c>
      <c r="V125" s="735">
        <f t="shared" si="24"/>
        <v>0</v>
      </c>
      <c r="W125" s="735">
        <f t="shared" si="25"/>
        <v>0</v>
      </c>
      <c r="X125" s="735">
        <f t="shared" si="26"/>
        <v>0</v>
      </c>
      <c r="Y125" s="735">
        <f t="shared" si="27"/>
        <v>0</v>
      </c>
      <c r="Z125" s="735">
        <f t="shared" si="28"/>
        <v>0</v>
      </c>
      <c r="AA125" s="735">
        <f t="shared" si="29"/>
        <v>0</v>
      </c>
      <c r="AB125" s="735">
        <f t="shared" si="30"/>
        <v>0</v>
      </c>
      <c r="AC125" s="735">
        <f t="shared" si="31"/>
        <v>0</v>
      </c>
      <c r="AD125" s="735">
        <f t="shared" si="32"/>
        <v>0</v>
      </c>
      <c r="AE125" s="735">
        <f t="shared" si="33"/>
        <v>0</v>
      </c>
      <c r="AF125" s="736">
        <f t="shared" si="34"/>
        <v>0</v>
      </c>
      <c r="AH125" s="646" t="str">
        <f t="shared" si="35"/>
        <v/>
      </c>
      <c r="AI125" s="646" t="str">
        <f t="shared" si="36"/>
        <v>助産師常勤</v>
      </c>
      <c r="AJ125" s="646">
        <f t="shared" si="37"/>
        <v>1</v>
      </c>
      <c r="AK125" s="646" t="str">
        <f t="shared" si="38"/>
        <v>助産師</v>
      </c>
      <c r="AL125" s="646" t="str">
        <f t="shared" si="39"/>
        <v>常勤</v>
      </c>
    </row>
    <row r="126" spans="1:38" ht="13.5" customHeight="1">
      <c r="A126" s="659" t="str">
        <f>IF(COUNTA(病棟!A124)&gt;=1,病棟!A124,"")</f>
        <v/>
      </c>
      <c r="B126" s="740" t="str">
        <f>IF(COUNTA(病棟!B124)&gt;=1,病棟!B124,"")</f>
        <v/>
      </c>
      <c r="C126" s="745" t="str">
        <f>IF(COUNTA(病棟!C124)&gt;=1,病棟!C124,"")</f>
        <v/>
      </c>
      <c r="D126" s="750" t="str">
        <f>IF(COUNTA(病棟!D124)&gt;=1,病棟!D124,"")</f>
        <v/>
      </c>
      <c r="E126" s="750" t="str">
        <f>IF(COUNTA(病棟!E124)&gt;=1,病棟!E124,"")</f>
        <v/>
      </c>
      <c r="F126" s="750" t="str">
        <f>IF(COUNTA(病棟!F124)&gt;=1,病棟!F124,"")</f>
        <v/>
      </c>
      <c r="G126" s="755" t="str">
        <f>IF(COUNTA(病棟!G124)&gt;=1,病棟!G124,"")</f>
        <v/>
      </c>
      <c r="H126" s="745" t="str">
        <f>IF(COUNTA(病棟!H124)&gt;=1,病棟!H124,"")</f>
        <v/>
      </c>
      <c r="I126" s="761" t="str">
        <f>IF(COUNTA(病棟!I124)&gt;=1,病棟!I124,"")</f>
        <v/>
      </c>
      <c r="J126" s="662" t="str">
        <f>IF(COUNTA(病棟!J124)&gt;=1,病棟!J124,"")</f>
        <v/>
      </c>
      <c r="K126" s="659" t="str">
        <f>IF(COUNTA(病棟!L124)&gt;=1,病棟!L124,"")</f>
        <v/>
      </c>
      <c r="L126" s="694" t="str">
        <f>IF(K126&lt;基本!$D$9,"非常勤","常勤")</f>
        <v>常勤</v>
      </c>
      <c r="M126" s="689">
        <f>IF(L126="非常勤",K126/基本!$D$9,1)</f>
        <v>1</v>
      </c>
      <c r="N126" s="694" t="e">
        <f>IF(DAYS360(P126,メイン!$N$3)&lt;500,"新"," ")</f>
        <v>#VALUE!</v>
      </c>
      <c r="O126" s="659"/>
      <c r="P126" s="773" t="str">
        <f>IF(COUNTA(病棟!K124)&gt;=1,病棟!K124,"")</f>
        <v/>
      </c>
      <c r="R126" s="735">
        <f t="shared" si="20"/>
        <v>0</v>
      </c>
      <c r="S126" s="735">
        <f t="shared" si="21"/>
        <v>0</v>
      </c>
      <c r="T126" s="735">
        <f t="shared" si="22"/>
        <v>0</v>
      </c>
      <c r="U126" s="735">
        <f t="shared" si="23"/>
        <v>0</v>
      </c>
      <c r="V126" s="735">
        <f t="shared" si="24"/>
        <v>0</v>
      </c>
      <c r="W126" s="735">
        <f t="shared" si="25"/>
        <v>0</v>
      </c>
      <c r="X126" s="735">
        <f t="shared" si="26"/>
        <v>0</v>
      </c>
      <c r="Y126" s="735">
        <f t="shared" si="27"/>
        <v>0</v>
      </c>
      <c r="Z126" s="735">
        <f t="shared" si="28"/>
        <v>0</v>
      </c>
      <c r="AA126" s="735">
        <f t="shared" si="29"/>
        <v>0</v>
      </c>
      <c r="AB126" s="735">
        <f t="shared" si="30"/>
        <v>0</v>
      </c>
      <c r="AC126" s="735">
        <f t="shared" si="31"/>
        <v>0</v>
      </c>
      <c r="AD126" s="735">
        <f t="shared" si="32"/>
        <v>0</v>
      </c>
      <c r="AE126" s="735">
        <f t="shared" si="33"/>
        <v>0</v>
      </c>
      <c r="AF126" s="736">
        <f t="shared" si="34"/>
        <v>0</v>
      </c>
      <c r="AH126" s="646" t="str">
        <f t="shared" si="35"/>
        <v/>
      </c>
      <c r="AI126" s="646" t="str">
        <f t="shared" si="36"/>
        <v>助産師常勤</v>
      </c>
      <c r="AJ126" s="646">
        <f t="shared" si="37"/>
        <v>1</v>
      </c>
      <c r="AK126" s="646" t="str">
        <f t="shared" si="38"/>
        <v>助産師</v>
      </c>
      <c r="AL126" s="646" t="str">
        <f t="shared" si="39"/>
        <v>常勤</v>
      </c>
    </row>
    <row r="127" spans="1:38" ht="13.5" customHeight="1">
      <c r="A127" s="659" t="str">
        <f>IF(COUNTA(病棟!A125)&gt;=1,病棟!A125,"")</f>
        <v/>
      </c>
      <c r="B127" s="740" t="str">
        <f>IF(COUNTA(病棟!B125)&gt;=1,病棟!B125,"")</f>
        <v/>
      </c>
      <c r="C127" s="745" t="str">
        <f>IF(COUNTA(病棟!C125)&gt;=1,病棟!C125,"")</f>
        <v/>
      </c>
      <c r="D127" s="750" t="str">
        <f>IF(COUNTA(病棟!D125)&gt;=1,病棟!D125,"")</f>
        <v/>
      </c>
      <c r="E127" s="750" t="str">
        <f>IF(COUNTA(病棟!E125)&gt;=1,病棟!E125,"")</f>
        <v/>
      </c>
      <c r="F127" s="750" t="str">
        <f>IF(COUNTA(病棟!F125)&gt;=1,病棟!F125,"")</f>
        <v/>
      </c>
      <c r="G127" s="755" t="str">
        <f>IF(COUNTA(病棟!G125)&gt;=1,病棟!G125,"")</f>
        <v/>
      </c>
      <c r="H127" s="745" t="str">
        <f>IF(COUNTA(病棟!H125)&gt;=1,病棟!H125,"")</f>
        <v/>
      </c>
      <c r="I127" s="761" t="str">
        <f>IF(COUNTA(病棟!I125)&gt;=1,病棟!I125,"")</f>
        <v/>
      </c>
      <c r="J127" s="662" t="str">
        <f>IF(COUNTA(病棟!J125)&gt;=1,病棟!J125,"")</f>
        <v/>
      </c>
      <c r="K127" s="659" t="str">
        <f>IF(COUNTA(病棟!L125)&gt;=1,病棟!L125,"")</f>
        <v/>
      </c>
      <c r="L127" s="694" t="str">
        <f>IF(K127&lt;基本!$D$9,"非常勤","常勤")</f>
        <v>常勤</v>
      </c>
      <c r="M127" s="689">
        <f>IF(L127="非常勤",K127/基本!$D$9,1)</f>
        <v>1</v>
      </c>
      <c r="N127" s="694" t="e">
        <f>IF(DAYS360(P127,メイン!$N$3)&lt;500,"新"," ")</f>
        <v>#VALUE!</v>
      </c>
      <c r="O127" s="659"/>
      <c r="P127" s="773" t="str">
        <f>IF(COUNTA(病棟!K125)&gt;=1,病棟!K125,"")</f>
        <v/>
      </c>
      <c r="R127" s="735">
        <f t="shared" si="20"/>
        <v>0</v>
      </c>
      <c r="S127" s="735">
        <f t="shared" si="21"/>
        <v>0</v>
      </c>
      <c r="T127" s="735">
        <f t="shared" si="22"/>
        <v>0</v>
      </c>
      <c r="U127" s="735">
        <f t="shared" si="23"/>
        <v>0</v>
      </c>
      <c r="V127" s="735">
        <f t="shared" si="24"/>
        <v>0</v>
      </c>
      <c r="W127" s="735">
        <f t="shared" si="25"/>
        <v>0</v>
      </c>
      <c r="X127" s="735">
        <f t="shared" si="26"/>
        <v>0</v>
      </c>
      <c r="Y127" s="735">
        <f t="shared" si="27"/>
        <v>0</v>
      </c>
      <c r="Z127" s="735">
        <f t="shared" si="28"/>
        <v>0</v>
      </c>
      <c r="AA127" s="735">
        <f t="shared" si="29"/>
        <v>0</v>
      </c>
      <c r="AB127" s="735">
        <f t="shared" si="30"/>
        <v>0</v>
      </c>
      <c r="AC127" s="735">
        <f t="shared" si="31"/>
        <v>0</v>
      </c>
      <c r="AD127" s="735">
        <f t="shared" si="32"/>
        <v>0</v>
      </c>
      <c r="AE127" s="735">
        <f t="shared" si="33"/>
        <v>0</v>
      </c>
      <c r="AF127" s="736">
        <f t="shared" si="34"/>
        <v>0</v>
      </c>
      <c r="AH127" s="646" t="str">
        <f t="shared" si="35"/>
        <v/>
      </c>
      <c r="AI127" s="646" t="str">
        <f t="shared" si="36"/>
        <v>助産師常勤</v>
      </c>
      <c r="AJ127" s="646">
        <f t="shared" si="37"/>
        <v>1</v>
      </c>
      <c r="AK127" s="646" t="str">
        <f t="shared" si="38"/>
        <v>助産師</v>
      </c>
      <c r="AL127" s="646" t="str">
        <f t="shared" si="39"/>
        <v>常勤</v>
      </c>
    </row>
    <row r="128" spans="1:38" ht="13.5" customHeight="1">
      <c r="A128" s="659" t="str">
        <f>IF(COUNTA(病棟!A126)&gt;=1,病棟!A126,"")</f>
        <v/>
      </c>
      <c r="B128" s="740" t="str">
        <f>IF(COUNTA(病棟!B126)&gt;=1,病棟!B126,"")</f>
        <v/>
      </c>
      <c r="C128" s="745" t="str">
        <f>IF(COUNTA(病棟!C126)&gt;=1,病棟!C126,"")</f>
        <v/>
      </c>
      <c r="D128" s="750" t="str">
        <f>IF(COUNTA(病棟!D126)&gt;=1,病棟!D126,"")</f>
        <v/>
      </c>
      <c r="E128" s="750" t="str">
        <f>IF(COUNTA(病棟!E126)&gt;=1,病棟!E126,"")</f>
        <v/>
      </c>
      <c r="F128" s="750" t="str">
        <f>IF(COUNTA(病棟!F126)&gt;=1,病棟!F126,"")</f>
        <v/>
      </c>
      <c r="G128" s="755" t="str">
        <f>IF(COUNTA(病棟!G126)&gt;=1,病棟!G126,"")</f>
        <v/>
      </c>
      <c r="H128" s="745" t="str">
        <f>IF(COUNTA(病棟!H126)&gt;=1,病棟!H126,"")</f>
        <v/>
      </c>
      <c r="I128" s="761" t="str">
        <f>IF(COUNTA(病棟!I126)&gt;=1,病棟!I126,"")</f>
        <v/>
      </c>
      <c r="J128" s="662" t="str">
        <f>IF(COUNTA(病棟!J126)&gt;=1,病棟!J126,"")</f>
        <v/>
      </c>
      <c r="K128" s="659" t="str">
        <f>IF(COUNTA(病棟!L126)&gt;=1,病棟!L126,"")</f>
        <v/>
      </c>
      <c r="L128" s="694" t="str">
        <f>IF(K128&lt;基本!$D$9,"非常勤","常勤")</f>
        <v>常勤</v>
      </c>
      <c r="M128" s="689">
        <f>IF(L128="非常勤",K128/基本!$D$9,1)</f>
        <v>1</v>
      </c>
      <c r="N128" s="694" t="e">
        <f>IF(DAYS360(P128,メイン!$N$3)&lt;500,"新"," ")</f>
        <v>#VALUE!</v>
      </c>
      <c r="O128" s="659"/>
      <c r="P128" s="773" t="str">
        <f>IF(COUNTA(病棟!K126)&gt;=1,病棟!K126,"")</f>
        <v/>
      </c>
      <c r="R128" s="735">
        <f t="shared" si="20"/>
        <v>0</v>
      </c>
      <c r="S128" s="735">
        <f t="shared" si="21"/>
        <v>0</v>
      </c>
      <c r="T128" s="735">
        <f t="shared" si="22"/>
        <v>0</v>
      </c>
      <c r="U128" s="735">
        <f t="shared" si="23"/>
        <v>0</v>
      </c>
      <c r="V128" s="735">
        <f t="shared" si="24"/>
        <v>0</v>
      </c>
      <c r="W128" s="735">
        <f t="shared" si="25"/>
        <v>0</v>
      </c>
      <c r="X128" s="735">
        <f t="shared" si="26"/>
        <v>0</v>
      </c>
      <c r="Y128" s="735">
        <f t="shared" si="27"/>
        <v>0</v>
      </c>
      <c r="Z128" s="735">
        <f t="shared" si="28"/>
        <v>0</v>
      </c>
      <c r="AA128" s="735">
        <f t="shared" si="29"/>
        <v>0</v>
      </c>
      <c r="AB128" s="735">
        <f t="shared" si="30"/>
        <v>0</v>
      </c>
      <c r="AC128" s="735">
        <f t="shared" si="31"/>
        <v>0</v>
      </c>
      <c r="AD128" s="735">
        <f t="shared" si="32"/>
        <v>0</v>
      </c>
      <c r="AE128" s="735">
        <f t="shared" si="33"/>
        <v>0</v>
      </c>
      <c r="AF128" s="736">
        <f t="shared" si="34"/>
        <v>0</v>
      </c>
      <c r="AH128" s="646" t="str">
        <f t="shared" si="35"/>
        <v/>
      </c>
      <c r="AI128" s="646" t="str">
        <f t="shared" si="36"/>
        <v>助産師常勤</v>
      </c>
      <c r="AJ128" s="646">
        <f t="shared" si="37"/>
        <v>1</v>
      </c>
      <c r="AK128" s="646" t="str">
        <f t="shared" si="38"/>
        <v>助産師</v>
      </c>
      <c r="AL128" s="646" t="str">
        <f t="shared" si="39"/>
        <v>常勤</v>
      </c>
    </row>
    <row r="129" spans="1:38" ht="13.5" customHeight="1">
      <c r="A129" s="659" t="str">
        <f>IF(COUNTA(病棟!A127)&gt;=1,病棟!A127,"")</f>
        <v/>
      </c>
      <c r="B129" s="740" t="str">
        <f>IF(COUNTA(病棟!B127)&gt;=1,病棟!B127,"")</f>
        <v/>
      </c>
      <c r="C129" s="745" t="str">
        <f>IF(COUNTA(病棟!C127)&gt;=1,病棟!C127,"")</f>
        <v/>
      </c>
      <c r="D129" s="750" t="str">
        <f>IF(COUNTA(病棟!D127)&gt;=1,病棟!D127,"")</f>
        <v/>
      </c>
      <c r="E129" s="750" t="str">
        <f>IF(COUNTA(病棟!E127)&gt;=1,病棟!E127,"")</f>
        <v/>
      </c>
      <c r="F129" s="750" t="str">
        <f>IF(COUNTA(病棟!F127)&gt;=1,病棟!F127,"")</f>
        <v/>
      </c>
      <c r="G129" s="755" t="str">
        <f>IF(COUNTA(病棟!G127)&gt;=1,病棟!G127,"")</f>
        <v/>
      </c>
      <c r="H129" s="745" t="str">
        <f>IF(COUNTA(病棟!H127)&gt;=1,病棟!H127,"")</f>
        <v/>
      </c>
      <c r="I129" s="761" t="str">
        <f>IF(COUNTA(病棟!I127)&gt;=1,病棟!I127,"")</f>
        <v/>
      </c>
      <c r="J129" s="662" t="str">
        <f>IF(COUNTA(病棟!J127)&gt;=1,病棟!J127,"")</f>
        <v/>
      </c>
      <c r="K129" s="659" t="str">
        <f>IF(COUNTA(病棟!L127)&gt;=1,病棟!L127,"")</f>
        <v/>
      </c>
      <c r="L129" s="694" t="str">
        <f>IF(K129&lt;基本!$D$9,"非常勤","常勤")</f>
        <v>常勤</v>
      </c>
      <c r="M129" s="689">
        <f>IF(L129="非常勤",K129/基本!$D$9,1)</f>
        <v>1</v>
      </c>
      <c r="N129" s="694" t="e">
        <f>IF(DAYS360(P129,メイン!$N$3)&lt;500,"新"," ")</f>
        <v>#VALUE!</v>
      </c>
      <c r="O129" s="659"/>
      <c r="P129" s="773" t="str">
        <f>IF(COUNTA(病棟!K127)&gt;=1,病棟!K127,"")</f>
        <v/>
      </c>
      <c r="R129" s="735">
        <f t="shared" si="20"/>
        <v>0</v>
      </c>
      <c r="S129" s="735">
        <f t="shared" si="21"/>
        <v>0</v>
      </c>
      <c r="T129" s="735">
        <f t="shared" si="22"/>
        <v>0</v>
      </c>
      <c r="U129" s="735">
        <f t="shared" si="23"/>
        <v>0</v>
      </c>
      <c r="V129" s="735">
        <f t="shared" si="24"/>
        <v>0</v>
      </c>
      <c r="W129" s="735">
        <f t="shared" si="25"/>
        <v>0</v>
      </c>
      <c r="X129" s="735">
        <f t="shared" si="26"/>
        <v>0</v>
      </c>
      <c r="Y129" s="735">
        <f t="shared" si="27"/>
        <v>0</v>
      </c>
      <c r="Z129" s="735">
        <f t="shared" si="28"/>
        <v>0</v>
      </c>
      <c r="AA129" s="735">
        <f t="shared" si="29"/>
        <v>0</v>
      </c>
      <c r="AB129" s="735">
        <f t="shared" si="30"/>
        <v>0</v>
      </c>
      <c r="AC129" s="735">
        <f t="shared" si="31"/>
        <v>0</v>
      </c>
      <c r="AD129" s="735">
        <f t="shared" si="32"/>
        <v>0</v>
      </c>
      <c r="AE129" s="735">
        <f t="shared" si="33"/>
        <v>0</v>
      </c>
      <c r="AF129" s="736">
        <f t="shared" si="34"/>
        <v>0</v>
      </c>
      <c r="AH129" s="646" t="str">
        <f t="shared" si="35"/>
        <v/>
      </c>
      <c r="AI129" s="646" t="str">
        <f t="shared" si="36"/>
        <v>助産師常勤</v>
      </c>
      <c r="AJ129" s="646">
        <f t="shared" si="37"/>
        <v>1</v>
      </c>
      <c r="AK129" s="646" t="str">
        <f t="shared" si="38"/>
        <v>助産師</v>
      </c>
      <c r="AL129" s="646" t="str">
        <f t="shared" si="39"/>
        <v>常勤</v>
      </c>
    </row>
    <row r="130" spans="1:38" ht="13.5" customHeight="1">
      <c r="A130" s="659" t="str">
        <f>IF(COUNTA(病棟!A128)&gt;=1,病棟!A128,"")</f>
        <v/>
      </c>
      <c r="B130" s="740" t="str">
        <f>IF(COUNTA(病棟!B128)&gt;=1,病棟!B128,"")</f>
        <v/>
      </c>
      <c r="C130" s="745" t="str">
        <f>IF(COUNTA(病棟!C128)&gt;=1,病棟!C128,"")</f>
        <v/>
      </c>
      <c r="D130" s="750" t="str">
        <f>IF(COUNTA(病棟!D128)&gt;=1,病棟!D128,"")</f>
        <v/>
      </c>
      <c r="E130" s="750" t="str">
        <f>IF(COUNTA(病棟!E128)&gt;=1,病棟!E128,"")</f>
        <v/>
      </c>
      <c r="F130" s="750" t="str">
        <f>IF(COUNTA(病棟!F128)&gt;=1,病棟!F128,"")</f>
        <v/>
      </c>
      <c r="G130" s="755" t="str">
        <f>IF(COUNTA(病棟!G128)&gt;=1,病棟!G128,"")</f>
        <v/>
      </c>
      <c r="H130" s="745" t="str">
        <f>IF(COUNTA(病棟!H128)&gt;=1,病棟!H128,"")</f>
        <v/>
      </c>
      <c r="I130" s="761" t="str">
        <f>IF(COUNTA(病棟!I128)&gt;=1,病棟!I128,"")</f>
        <v/>
      </c>
      <c r="J130" s="662" t="str">
        <f>IF(COUNTA(病棟!J128)&gt;=1,病棟!J128,"")</f>
        <v/>
      </c>
      <c r="K130" s="659" t="str">
        <f>IF(COUNTA(病棟!L128)&gt;=1,病棟!L128,"")</f>
        <v/>
      </c>
      <c r="L130" s="694" t="str">
        <f>IF(K130&lt;基本!$D$9,"非常勤","常勤")</f>
        <v>常勤</v>
      </c>
      <c r="M130" s="689">
        <f>IF(L130="非常勤",K130/基本!$D$9,1)</f>
        <v>1</v>
      </c>
      <c r="N130" s="694" t="e">
        <f>IF(DAYS360(P130,メイン!$N$3)&lt;500,"新"," ")</f>
        <v>#VALUE!</v>
      </c>
      <c r="O130" s="659"/>
      <c r="P130" s="773" t="str">
        <f>IF(COUNTA(病棟!K128)&gt;=1,病棟!K128,"")</f>
        <v/>
      </c>
      <c r="R130" s="735">
        <f t="shared" si="20"/>
        <v>0</v>
      </c>
      <c r="S130" s="735">
        <f t="shared" si="21"/>
        <v>0</v>
      </c>
      <c r="T130" s="735">
        <f t="shared" si="22"/>
        <v>0</v>
      </c>
      <c r="U130" s="735">
        <f t="shared" si="23"/>
        <v>0</v>
      </c>
      <c r="V130" s="735">
        <f t="shared" si="24"/>
        <v>0</v>
      </c>
      <c r="W130" s="735">
        <f t="shared" si="25"/>
        <v>0</v>
      </c>
      <c r="X130" s="735">
        <f t="shared" si="26"/>
        <v>0</v>
      </c>
      <c r="Y130" s="735">
        <f t="shared" si="27"/>
        <v>0</v>
      </c>
      <c r="Z130" s="735">
        <f t="shared" si="28"/>
        <v>0</v>
      </c>
      <c r="AA130" s="735">
        <f t="shared" si="29"/>
        <v>0</v>
      </c>
      <c r="AB130" s="735">
        <f t="shared" si="30"/>
        <v>0</v>
      </c>
      <c r="AC130" s="735">
        <f t="shared" si="31"/>
        <v>0</v>
      </c>
      <c r="AD130" s="735">
        <f t="shared" si="32"/>
        <v>0</v>
      </c>
      <c r="AE130" s="735">
        <f t="shared" si="33"/>
        <v>0</v>
      </c>
      <c r="AF130" s="736">
        <f t="shared" si="34"/>
        <v>0</v>
      </c>
      <c r="AH130" s="646" t="str">
        <f t="shared" si="35"/>
        <v/>
      </c>
      <c r="AI130" s="646" t="str">
        <f t="shared" si="36"/>
        <v>助産師常勤</v>
      </c>
      <c r="AJ130" s="646">
        <f t="shared" si="37"/>
        <v>1</v>
      </c>
      <c r="AK130" s="646" t="str">
        <f t="shared" si="38"/>
        <v>助産師</v>
      </c>
      <c r="AL130" s="646" t="str">
        <f t="shared" si="39"/>
        <v>常勤</v>
      </c>
    </row>
    <row r="131" spans="1:38" ht="13.5" customHeight="1">
      <c r="A131" s="659" t="str">
        <f>IF(COUNTA(病棟!A129)&gt;=1,病棟!A129,"")</f>
        <v/>
      </c>
      <c r="B131" s="740" t="str">
        <f>IF(COUNTA(病棟!B129)&gt;=1,病棟!B129,"")</f>
        <v/>
      </c>
      <c r="C131" s="745" t="str">
        <f>IF(COUNTA(病棟!C129)&gt;=1,病棟!C129,"")</f>
        <v/>
      </c>
      <c r="D131" s="750" t="str">
        <f>IF(COUNTA(病棟!D129)&gt;=1,病棟!D129,"")</f>
        <v/>
      </c>
      <c r="E131" s="750" t="str">
        <f>IF(COUNTA(病棟!E129)&gt;=1,病棟!E129,"")</f>
        <v/>
      </c>
      <c r="F131" s="750" t="str">
        <f>IF(COUNTA(病棟!F129)&gt;=1,病棟!F129,"")</f>
        <v/>
      </c>
      <c r="G131" s="755" t="str">
        <f>IF(COUNTA(病棟!G129)&gt;=1,病棟!G129,"")</f>
        <v/>
      </c>
      <c r="H131" s="745" t="str">
        <f>IF(COUNTA(病棟!H129)&gt;=1,病棟!H129,"")</f>
        <v/>
      </c>
      <c r="I131" s="761" t="str">
        <f>IF(COUNTA(病棟!I129)&gt;=1,病棟!I129,"")</f>
        <v/>
      </c>
      <c r="J131" s="662" t="str">
        <f>IF(COUNTA(病棟!J129)&gt;=1,病棟!J129,"")</f>
        <v/>
      </c>
      <c r="K131" s="659" t="str">
        <f>IF(COUNTA(病棟!L129)&gt;=1,病棟!L129,"")</f>
        <v/>
      </c>
      <c r="L131" s="694" t="str">
        <f>IF(K131&lt;基本!$D$9,"非常勤","常勤")</f>
        <v>常勤</v>
      </c>
      <c r="M131" s="689">
        <f>IF(L131="非常勤",K131/基本!$D$9,1)</f>
        <v>1</v>
      </c>
      <c r="N131" s="694" t="e">
        <f>IF(DAYS360(P131,メイン!$N$3)&lt;500,"新"," ")</f>
        <v>#VALUE!</v>
      </c>
      <c r="O131" s="659"/>
      <c r="P131" s="773" t="str">
        <f>IF(COUNTA(病棟!K129)&gt;=1,病棟!K129,"")</f>
        <v/>
      </c>
      <c r="R131" s="735">
        <f t="shared" si="20"/>
        <v>0</v>
      </c>
      <c r="S131" s="735">
        <f t="shared" si="21"/>
        <v>0</v>
      </c>
      <c r="T131" s="735">
        <f t="shared" si="22"/>
        <v>0</v>
      </c>
      <c r="U131" s="735">
        <f t="shared" si="23"/>
        <v>0</v>
      </c>
      <c r="V131" s="735">
        <f t="shared" si="24"/>
        <v>0</v>
      </c>
      <c r="W131" s="735">
        <f t="shared" si="25"/>
        <v>0</v>
      </c>
      <c r="X131" s="735">
        <f t="shared" si="26"/>
        <v>0</v>
      </c>
      <c r="Y131" s="735">
        <f t="shared" si="27"/>
        <v>0</v>
      </c>
      <c r="Z131" s="735">
        <f t="shared" si="28"/>
        <v>0</v>
      </c>
      <c r="AA131" s="735">
        <f t="shared" si="29"/>
        <v>0</v>
      </c>
      <c r="AB131" s="735">
        <f t="shared" si="30"/>
        <v>0</v>
      </c>
      <c r="AC131" s="735">
        <f t="shared" si="31"/>
        <v>0</v>
      </c>
      <c r="AD131" s="735">
        <f t="shared" si="32"/>
        <v>0</v>
      </c>
      <c r="AE131" s="735">
        <f t="shared" si="33"/>
        <v>0</v>
      </c>
      <c r="AF131" s="736">
        <f t="shared" si="34"/>
        <v>0</v>
      </c>
      <c r="AH131" s="646" t="str">
        <f t="shared" si="35"/>
        <v/>
      </c>
      <c r="AI131" s="646" t="str">
        <f t="shared" si="36"/>
        <v>助産師常勤</v>
      </c>
      <c r="AJ131" s="646">
        <f t="shared" si="37"/>
        <v>1</v>
      </c>
      <c r="AK131" s="646" t="str">
        <f t="shared" si="38"/>
        <v>助産師</v>
      </c>
      <c r="AL131" s="646" t="str">
        <f t="shared" si="39"/>
        <v>常勤</v>
      </c>
    </row>
    <row r="132" spans="1:38" ht="13.5" customHeight="1">
      <c r="A132" s="659" t="str">
        <f>IF(COUNTA(病棟!A130)&gt;=1,病棟!A130,"")</f>
        <v/>
      </c>
      <c r="B132" s="740" t="str">
        <f>IF(COUNTA(病棟!B130)&gt;=1,病棟!B130,"")</f>
        <v/>
      </c>
      <c r="C132" s="745" t="str">
        <f>IF(COUNTA(病棟!C130)&gt;=1,病棟!C130,"")</f>
        <v/>
      </c>
      <c r="D132" s="750" t="str">
        <f>IF(COUNTA(病棟!D130)&gt;=1,病棟!D130,"")</f>
        <v/>
      </c>
      <c r="E132" s="750" t="str">
        <f>IF(COUNTA(病棟!E130)&gt;=1,病棟!E130,"")</f>
        <v/>
      </c>
      <c r="F132" s="750" t="str">
        <f>IF(COUNTA(病棟!F130)&gt;=1,病棟!F130,"")</f>
        <v/>
      </c>
      <c r="G132" s="755" t="str">
        <f>IF(COUNTA(病棟!G130)&gt;=1,病棟!G130,"")</f>
        <v/>
      </c>
      <c r="H132" s="745" t="str">
        <f>IF(COUNTA(病棟!H130)&gt;=1,病棟!H130,"")</f>
        <v/>
      </c>
      <c r="I132" s="761" t="str">
        <f>IF(COUNTA(病棟!I130)&gt;=1,病棟!I130,"")</f>
        <v/>
      </c>
      <c r="J132" s="662" t="str">
        <f>IF(COUNTA(病棟!J130)&gt;=1,病棟!J130,"")</f>
        <v/>
      </c>
      <c r="K132" s="659" t="str">
        <f>IF(COUNTA(病棟!L130)&gt;=1,病棟!L130,"")</f>
        <v/>
      </c>
      <c r="L132" s="694" t="str">
        <f>IF(K132&lt;基本!$D$9,"非常勤","常勤")</f>
        <v>常勤</v>
      </c>
      <c r="M132" s="689">
        <f>IF(L132="非常勤",K132/基本!$D$9,1)</f>
        <v>1</v>
      </c>
      <c r="N132" s="694" t="e">
        <f>IF(DAYS360(P132,メイン!$N$3)&lt;500,"新"," ")</f>
        <v>#VALUE!</v>
      </c>
      <c r="O132" s="659"/>
      <c r="P132" s="773" t="str">
        <f>IF(COUNTA(病棟!K130)&gt;=1,病棟!K130,"")</f>
        <v/>
      </c>
      <c r="R132" s="735">
        <f t="shared" si="20"/>
        <v>0</v>
      </c>
      <c r="S132" s="735">
        <f t="shared" si="21"/>
        <v>0</v>
      </c>
      <c r="T132" s="735">
        <f t="shared" si="22"/>
        <v>0</v>
      </c>
      <c r="U132" s="735">
        <f t="shared" si="23"/>
        <v>0</v>
      </c>
      <c r="V132" s="735">
        <f t="shared" si="24"/>
        <v>0</v>
      </c>
      <c r="W132" s="735">
        <f t="shared" si="25"/>
        <v>0</v>
      </c>
      <c r="X132" s="735">
        <f t="shared" si="26"/>
        <v>0</v>
      </c>
      <c r="Y132" s="735">
        <f t="shared" si="27"/>
        <v>0</v>
      </c>
      <c r="Z132" s="735">
        <f t="shared" si="28"/>
        <v>0</v>
      </c>
      <c r="AA132" s="735">
        <f t="shared" si="29"/>
        <v>0</v>
      </c>
      <c r="AB132" s="735">
        <f t="shared" si="30"/>
        <v>0</v>
      </c>
      <c r="AC132" s="735">
        <f t="shared" si="31"/>
        <v>0</v>
      </c>
      <c r="AD132" s="735">
        <f t="shared" si="32"/>
        <v>0</v>
      </c>
      <c r="AE132" s="735">
        <f t="shared" si="33"/>
        <v>0</v>
      </c>
      <c r="AF132" s="736">
        <f t="shared" si="34"/>
        <v>0</v>
      </c>
      <c r="AH132" s="646" t="str">
        <f t="shared" si="35"/>
        <v/>
      </c>
      <c r="AI132" s="646" t="str">
        <f t="shared" si="36"/>
        <v>助産師常勤</v>
      </c>
      <c r="AJ132" s="646">
        <f t="shared" si="37"/>
        <v>1</v>
      </c>
      <c r="AK132" s="646" t="str">
        <f t="shared" si="38"/>
        <v>助産師</v>
      </c>
      <c r="AL132" s="646" t="str">
        <f t="shared" si="39"/>
        <v>常勤</v>
      </c>
    </row>
    <row r="133" spans="1:38" ht="13.5" customHeight="1">
      <c r="A133" s="659" t="str">
        <f>IF(COUNTA(病棟!A131)&gt;=1,病棟!A131,"")</f>
        <v/>
      </c>
      <c r="B133" s="740" t="str">
        <f>IF(COUNTA(病棟!B131)&gt;=1,病棟!B131,"")</f>
        <v/>
      </c>
      <c r="C133" s="745" t="str">
        <f>IF(COUNTA(病棟!C131)&gt;=1,病棟!C131,"")</f>
        <v/>
      </c>
      <c r="D133" s="750" t="str">
        <f>IF(COUNTA(病棟!D131)&gt;=1,病棟!D131,"")</f>
        <v/>
      </c>
      <c r="E133" s="750" t="str">
        <f>IF(COUNTA(病棟!E131)&gt;=1,病棟!E131,"")</f>
        <v/>
      </c>
      <c r="F133" s="750" t="str">
        <f>IF(COUNTA(病棟!F131)&gt;=1,病棟!F131,"")</f>
        <v/>
      </c>
      <c r="G133" s="755" t="str">
        <f>IF(COUNTA(病棟!G131)&gt;=1,病棟!G131,"")</f>
        <v/>
      </c>
      <c r="H133" s="745" t="str">
        <f>IF(COUNTA(病棟!H131)&gt;=1,病棟!H131,"")</f>
        <v/>
      </c>
      <c r="I133" s="761" t="str">
        <f>IF(COUNTA(病棟!I131)&gt;=1,病棟!I131,"")</f>
        <v/>
      </c>
      <c r="J133" s="662" t="str">
        <f>IF(COUNTA(病棟!J131)&gt;=1,病棟!J131,"")</f>
        <v/>
      </c>
      <c r="K133" s="659" t="str">
        <f>IF(COUNTA(病棟!L131)&gt;=1,病棟!L131,"")</f>
        <v/>
      </c>
      <c r="L133" s="694" t="str">
        <f>IF(K133&lt;基本!$D$9,"非常勤","常勤")</f>
        <v>常勤</v>
      </c>
      <c r="M133" s="689">
        <f>IF(L133="非常勤",K133/基本!$D$9,1)</f>
        <v>1</v>
      </c>
      <c r="N133" s="694" t="e">
        <f>IF(DAYS360(P133,メイン!$N$3)&lt;500,"新"," ")</f>
        <v>#VALUE!</v>
      </c>
      <c r="O133" s="659"/>
      <c r="P133" s="773" t="str">
        <f>IF(COUNTA(病棟!K131)&gt;=1,病棟!K131,"")</f>
        <v/>
      </c>
      <c r="R133" s="735">
        <f t="shared" si="20"/>
        <v>0</v>
      </c>
      <c r="S133" s="735">
        <f t="shared" si="21"/>
        <v>0</v>
      </c>
      <c r="T133" s="735">
        <f t="shared" si="22"/>
        <v>0</v>
      </c>
      <c r="U133" s="735">
        <f t="shared" si="23"/>
        <v>0</v>
      </c>
      <c r="V133" s="735">
        <f t="shared" si="24"/>
        <v>0</v>
      </c>
      <c r="W133" s="735">
        <f t="shared" si="25"/>
        <v>0</v>
      </c>
      <c r="X133" s="735">
        <f t="shared" si="26"/>
        <v>0</v>
      </c>
      <c r="Y133" s="735">
        <f t="shared" si="27"/>
        <v>0</v>
      </c>
      <c r="Z133" s="735">
        <f t="shared" si="28"/>
        <v>0</v>
      </c>
      <c r="AA133" s="735">
        <f t="shared" si="29"/>
        <v>0</v>
      </c>
      <c r="AB133" s="735">
        <f t="shared" si="30"/>
        <v>0</v>
      </c>
      <c r="AC133" s="735">
        <f t="shared" si="31"/>
        <v>0</v>
      </c>
      <c r="AD133" s="735">
        <f t="shared" si="32"/>
        <v>0</v>
      </c>
      <c r="AE133" s="735">
        <f t="shared" si="33"/>
        <v>0</v>
      </c>
      <c r="AF133" s="736">
        <f t="shared" si="34"/>
        <v>0</v>
      </c>
      <c r="AH133" s="646" t="str">
        <f t="shared" si="35"/>
        <v/>
      </c>
      <c r="AI133" s="646" t="str">
        <f t="shared" si="36"/>
        <v>助産師常勤</v>
      </c>
      <c r="AJ133" s="646">
        <f t="shared" si="37"/>
        <v>1</v>
      </c>
      <c r="AK133" s="646" t="str">
        <f t="shared" si="38"/>
        <v>助産師</v>
      </c>
      <c r="AL133" s="646" t="str">
        <f t="shared" si="39"/>
        <v>常勤</v>
      </c>
    </row>
    <row r="134" spans="1:38" ht="13.5" customHeight="1">
      <c r="A134" s="659" t="str">
        <f>IF(COUNTA(病棟!A132)&gt;=1,病棟!A132,"")</f>
        <v/>
      </c>
      <c r="B134" s="740" t="str">
        <f>IF(COUNTA(病棟!B132)&gt;=1,病棟!B132,"")</f>
        <v/>
      </c>
      <c r="C134" s="745" t="str">
        <f>IF(COUNTA(病棟!C132)&gt;=1,病棟!C132,"")</f>
        <v/>
      </c>
      <c r="D134" s="750" t="str">
        <f>IF(COUNTA(病棟!D132)&gt;=1,病棟!D132,"")</f>
        <v/>
      </c>
      <c r="E134" s="750" t="str">
        <f>IF(COUNTA(病棟!E132)&gt;=1,病棟!E132,"")</f>
        <v/>
      </c>
      <c r="F134" s="750" t="str">
        <f>IF(COUNTA(病棟!F132)&gt;=1,病棟!F132,"")</f>
        <v/>
      </c>
      <c r="G134" s="755" t="str">
        <f>IF(COUNTA(病棟!G132)&gt;=1,病棟!G132,"")</f>
        <v/>
      </c>
      <c r="H134" s="745" t="str">
        <f>IF(COUNTA(病棟!H132)&gt;=1,病棟!H132,"")</f>
        <v/>
      </c>
      <c r="I134" s="761" t="str">
        <f>IF(COUNTA(病棟!I132)&gt;=1,病棟!I132,"")</f>
        <v/>
      </c>
      <c r="J134" s="662" t="str">
        <f>IF(COUNTA(病棟!J132)&gt;=1,病棟!J132,"")</f>
        <v/>
      </c>
      <c r="K134" s="659" t="str">
        <f>IF(COUNTA(病棟!L132)&gt;=1,病棟!L132,"")</f>
        <v/>
      </c>
      <c r="L134" s="694" t="str">
        <f>IF(K134&lt;基本!$D$9,"非常勤","常勤")</f>
        <v>常勤</v>
      </c>
      <c r="M134" s="689">
        <f>IF(L134="非常勤",K134/基本!$D$9,1)</f>
        <v>1</v>
      </c>
      <c r="N134" s="694" t="e">
        <f>IF(DAYS360(P134,メイン!$N$3)&lt;500,"新"," ")</f>
        <v>#VALUE!</v>
      </c>
      <c r="O134" s="659"/>
      <c r="P134" s="773" t="str">
        <f>IF(COUNTA(病棟!K132)&gt;=1,病棟!K132,"")</f>
        <v/>
      </c>
      <c r="R134" s="735">
        <f t="shared" ref="R134:R197" si="40">IF(AND(COUNTBLANK($C134)=0,$L134="常勤"),1,0)</f>
        <v>0</v>
      </c>
      <c r="S134" s="735">
        <f t="shared" ref="S134:S197" si="41">IF(T134&gt;0,1,0)</f>
        <v>0</v>
      </c>
      <c r="T134" s="735">
        <f t="shared" ref="T134:T197" si="42">IF(AND(COUNTBLANK($C134)=0,$L134="非常勤"),M134,0)</f>
        <v>0</v>
      </c>
      <c r="U134" s="735">
        <f t="shared" ref="U134:U197" si="43">IF(AND(COUNTBLANK($D134)=0,$L134="常勤"),1,0)</f>
        <v>0</v>
      </c>
      <c r="V134" s="735">
        <f t="shared" ref="V134:V197" si="44">IF(W134&gt;0,1,0)</f>
        <v>0</v>
      </c>
      <c r="W134" s="735">
        <f t="shared" ref="W134:W197" si="45">IF(AND(COUNTBLANK($D134)=0,$L134="非常勤"),M134,0)</f>
        <v>0</v>
      </c>
      <c r="X134" s="735">
        <f t="shared" ref="X134:X197" si="46">IF(AND(COUNTBLANK($E134)=0,$L134="常勤"),1,0)</f>
        <v>0</v>
      </c>
      <c r="Y134" s="735">
        <f t="shared" ref="Y134:Y197" si="47">IF(Z134&gt;0,1,0)</f>
        <v>0</v>
      </c>
      <c r="Z134" s="735">
        <f t="shared" ref="Z134:Z197" si="48">IF(AND(COUNTBLANK($E134)=0,$L134="非常勤"),M134,0)</f>
        <v>0</v>
      </c>
      <c r="AA134" s="735">
        <f t="shared" ref="AA134:AA197" si="49">IF(AND(COUNTBLANK($F134)=0,$L134="常勤"),1,0)</f>
        <v>0</v>
      </c>
      <c r="AB134" s="735">
        <f t="shared" ref="AB134:AB197" si="50">IF(AC134&gt;0,1,0)</f>
        <v>0</v>
      </c>
      <c r="AC134" s="735">
        <f t="shared" ref="AC134:AC197" si="51">IF(AND(COUNTBLANK($F134)=0,$L134="非常勤"),M134,0)</f>
        <v>0</v>
      </c>
      <c r="AD134" s="735">
        <f t="shared" ref="AD134:AD197" si="52">IF(AND(COUNTBLANK($G134)=0,$L134="常勤"),1,0)</f>
        <v>0</v>
      </c>
      <c r="AE134" s="735">
        <f t="shared" ref="AE134:AE197" si="53">IF(AF134&gt;0,1,0)</f>
        <v>0</v>
      </c>
      <c r="AF134" s="736">
        <f t="shared" ref="AF134:AF197" si="54">IF(AND(COUNTBLANK($G134)=0,$L134="非常勤"),M134,0)</f>
        <v>0</v>
      </c>
      <c r="AH134" s="646" t="str">
        <f t="shared" ref="AH134:AH197" si="55">A134</f>
        <v/>
      </c>
      <c r="AI134" s="646" t="str">
        <f t="shared" ref="AI134:AI197" si="56">CONCATENATE(AK134,AL134)</f>
        <v>助産師常勤</v>
      </c>
      <c r="AJ134" s="646">
        <f t="shared" ref="AJ134:AJ197" si="57">M134</f>
        <v>1</v>
      </c>
      <c r="AK134" s="646" t="str">
        <f t="shared" ref="AK134:AK197" si="58">IF(COUNTA(C134)=1,"助産師",IF(COUNTA(E134)=1,"看護師",IF(COUNTA(F134)=1,"准看護師",IF(COUNTA(G134)=1,"看護補助者",""))))</f>
        <v>助産師</v>
      </c>
      <c r="AL134" s="646" t="str">
        <f t="shared" ref="AL134:AL197" si="59">IF(L134="常勤","常勤",IF(M134&gt;0,"非常勤",""))</f>
        <v>常勤</v>
      </c>
    </row>
    <row r="135" spans="1:38" ht="13.5" customHeight="1">
      <c r="A135" s="659" t="str">
        <f>IF(COUNTA(病棟!A133)&gt;=1,病棟!A133,"")</f>
        <v/>
      </c>
      <c r="B135" s="740" t="str">
        <f>IF(COUNTA(病棟!B133)&gt;=1,病棟!B133,"")</f>
        <v/>
      </c>
      <c r="C135" s="745" t="str">
        <f>IF(COUNTA(病棟!C133)&gt;=1,病棟!C133,"")</f>
        <v/>
      </c>
      <c r="D135" s="750" t="str">
        <f>IF(COUNTA(病棟!D133)&gt;=1,病棟!D133,"")</f>
        <v/>
      </c>
      <c r="E135" s="750" t="str">
        <f>IF(COUNTA(病棟!E133)&gt;=1,病棟!E133,"")</f>
        <v/>
      </c>
      <c r="F135" s="750" t="str">
        <f>IF(COUNTA(病棟!F133)&gt;=1,病棟!F133,"")</f>
        <v/>
      </c>
      <c r="G135" s="755" t="str">
        <f>IF(COUNTA(病棟!G133)&gt;=1,病棟!G133,"")</f>
        <v/>
      </c>
      <c r="H135" s="745" t="str">
        <f>IF(COUNTA(病棟!H133)&gt;=1,病棟!H133,"")</f>
        <v/>
      </c>
      <c r="I135" s="761" t="str">
        <f>IF(COUNTA(病棟!I133)&gt;=1,病棟!I133,"")</f>
        <v/>
      </c>
      <c r="J135" s="662" t="str">
        <f>IF(COUNTA(病棟!J133)&gt;=1,病棟!J133,"")</f>
        <v/>
      </c>
      <c r="K135" s="659" t="str">
        <f>IF(COUNTA(病棟!L133)&gt;=1,病棟!L133,"")</f>
        <v/>
      </c>
      <c r="L135" s="694" t="str">
        <f>IF(K135&lt;基本!$D$9,"非常勤","常勤")</f>
        <v>常勤</v>
      </c>
      <c r="M135" s="689">
        <f>IF(L135="非常勤",K135/基本!$D$9,1)</f>
        <v>1</v>
      </c>
      <c r="N135" s="694" t="e">
        <f>IF(DAYS360(P135,メイン!$N$3)&lt;500,"新"," ")</f>
        <v>#VALUE!</v>
      </c>
      <c r="O135" s="659"/>
      <c r="P135" s="773" t="str">
        <f>IF(COUNTA(病棟!K133)&gt;=1,病棟!K133,"")</f>
        <v/>
      </c>
      <c r="R135" s="735">
        <f t="shared" si="40"/>
        <v>0</v>
      </c>
      <c r="S135" s="735">
        <f t="shared" si="41"/>
        <v>0</v>
      </c>
      <c r="T135" s="735">
        <f t="shared" si="42"/>
        <v>0</v>
      </c>
      <c r="U135" s="735">
        <f t="shared" si="43"/>
        <v>0</v>
      </c>
      <c r="V135" s="735">
        <f t="shared" si="44"/>
        <v>0</v>
      </c>
      <c r="W135" s="735">
        <f t="shared" si="45"/>
        <v>0</v>
      </c>
      <c r="X135" s="735">
        <f t="shared" si="46"/>
        <v>0</v>
      </c>
      <c r="Y135" s="735">
        <f t="shared" si="47"/>
        <v>0</v>
      </c>
      <c r="Z135" s="735">
        <f t="shared" si="48"/>
        <v>0</v>
      </c>
      <c r="AA135" s="735">
        <f t="shared" si="49"/>
        <v>0</v>
      </c>
      <c r="AB135" s="735">
        <f t="shared" si="50"/>
        <v>0</v>
      </c>
      <c r="AC135" s="735">
        <f t="shared" si="51"/>
        <v>0</v>
      </c>
      <c r="AD135" s="735">
        <f t="shared" si="52"/>
        <v>0</v>
      </c>
      <c r="AE135" s="735">
        <f t="shared" si="53"/>
        <v>0</v>
      </c>
      <c r="AF135" s="736">
        <f t="shared" si="54"/>
        <v>0</v>
      </c>
      <c r="AH135" s="646" t="str">
        <f t="shared" si="55"/>
        <v/>
      </c>
      <c r="AI135" s="646" t="str">
        <f t="shared" si="56"/>
        <v>助産師常勤</v>
      </c>
      <c r="AJ135" s="646">
        <f t="shared" si="57"/>
        <v>1</v>
      </c>
      <c r="AK135" s="646" t="str">
        <f t="shared" si="58"/>
        <v>助産師</v>
      </c>
      <c r="AL135" s="646" t="str">
        <f t="shared" si="59"/>
        <v>常勤</v>
      </c>
    </row>
    <row r="136" spans="1:38" ht="13.5" customHeight="1">
      <c r="A136" s="659" t="str">
        <f>IF(COUNTA(病棟!A134)&gt;=1,病棟!A134,"")</f>
        <v/>
      </c>
      <c r="B136" s="740" t="str">
        <f>IF(COUNTA(病棟!B134)&gt;=1,病棟!B134,"")</f>
        <v/>
      </c>
      <c r="C136" s="745" t="str">
        <f>IF(COUNTA(病棟!C134)&gt;=1,病棟!C134,"")</f>
        <v/>
      </c>
      <c r="D136" s="750" t="str">
        <f>IF(COUNTA(病棟!D134)&gt;=1,病棟!D134,"")</f>
        <v/>
      </c>
      <c r="E136" s="750" t="str">
        <f>IF(COUNTA(病棟!E134)&gt;=1,病棟!E134,"")</f>
        <v/>
      </c>
      <c r="F136" s="750" t="str">
        <f>IF(COUNTA(病棟!F134)&gt;=1,病棟!F134,"")</f>
        <v/>
      </c>
      <c r="G136" s="755" t="str">
        <f>IF(COUNTA(病棟!G134)&gt;=1,病棟!G134,"")</f>
        <v/>
      </c>
      <c r="H136" s="745" t="str">
        <f>IF(COUNTA(病棟!H134)&gt;=1,病棟!H134,"")</f>
        <v/>
      </c>
      <c r="I136" s="761" t="str">
        <f>IF(COUNTA(病棟!I134)&gt;=1,病棟!I134,"")</f>
        <v/>
      </c>
      <c r="J136" s="662" t="str">
        <f>IF(COUNTA(病棟!J134)&gt;=1,病棟!J134,"")</f>
        <v/>
      </c>
      <c r="K136" s="659" t="str">
        <f>IF(COUNTA(病棟!L134)&gt;=1,病棟!L134,"")</f>
        <v/>
      </c>
      <c r="L136" s="694" t="str">
        <f>IF(K136&lt;基本!$D$9,"非常勤","常勤")</f>
        <v>常勤</v>
      </c>
      <c r="M136" s="689">
        <f>IF(L136="非常勤",K136/基本!$D$9,1)</f>
        <v>1</v>
      </c>
      <c r="N136" s="694" t="e">
        <f>IF(DAYS360(P136,メイン!$N$3)&lt;500,"新"," ")</f>
        <v>#VALUE!</v>
      </c>
      <c r="O136" s="659"/>
      <c r="P136" s="773" t="str">
        <f>IF(COUNTA(病棟!K134)&gt;=1,病棟!K134,"")</f>
        <v/>
      </c>
      <c r="R136" s="735">
        <f t="shared" si="40"/>
        <v>0</v>
      </c>
      <c r="S136" s="735">
        <f t="shared" si="41"/>
        <v>0</v>
      </c>
      <c r="T136" s="735">
        <f t="shared" si="42"/>
        <v>0</v>
      </c>
      <c r="U136" s="735">
        <f t="shared" si="43"/>
        <v>0</v>
      </c>
      <c r="V136" s="735">
        <f t="shared" si="44"/>
        <v>0</v>
      </c>
      <c r="W136" s="735">
        <f t="shared" si="45"/>
        <v>0</v>
      </c>
      <c r="X136" s="735">
        <f t="shared" si="46"/>
        <v>0</v>
      </c>
      <c r="Y136" s="735">
        <f t="shared" si="47"/>
        <v>0</v>
      </c>
      <c r="Z136" s="735">
        <f t="shared" si="48"/>
        <v>0</v>
      </c>
      <c r="AA136" s="735">
        <f t="shared" si="49"/>
        <v>0</v>
      </c>
      <c r="AB136" s="735">
        <f t="shared" si="50"/>
        <v>0</v>
      </c>
      <c r="AC136" s="735">
        <f t="shared" si="51"/>
        <v>0</v>
      </c>
      <c r="AD136" s="735">
        <f t="shared" si="52"/>
        <v>0</v>
      </c>
      <c r="AE136" s="735">
        <f t="shared" si="53"/>
        <v>0</v>
      </c>
      <c r="AF136" s="736">
        <f t="shared" si="54"/>
        <v>0</v>
      </c>
      <c r="AH136" s="646" t="str">
        <f t="shared" si="55"/>
        <v/>
      </c>
      <c r="AI136" s="646" t="str">
        <f t="shared" si="56"/>
        <v>助産師常勤</v>
      </c>
      <c r="AJ136" s="646">
        <f t="shared" si="57"/>
        <v>1</v>
      </c>
      <c r="AK136" s="646" t="str">
        <f t="shared" si="58"/>
        <v>助産師</v>
      </c>
      <c r="AL136" s="646" t="str">
        <f t="shared" si="59"/>
        <v>常勤</v>
      </c>
    </row>
    <row r="137" spans="1:38" ht="13.5" customHeight="1">
      <c r="A137" s="659" t="str">
        <f>IF(COUNTA(病棟!A135)&gt;=1,病棟!A135,"")</f>
        <v/>
      </c>
      <c r="B137" s="740" t="str">
        <f>IF(COUNTA(病棟!B135)&gt;=1,病棟!B135,"")</f>
        <v/>
      </c>
      <c r="C137" s="745" t="str">
        <f>IF(COUNTA(病棟!C135)&gt;=1,病棟!C135,"")</f>
        <v/>
      </c>
      <c r="D137" s="750" t="str">
        <f>IF(COUNTA(病棟!D135)&gt;=1,病棟!D135,"")</f>
        <v/>
      </c>
      <c r="E137" s="750" t="str">
        <f>IF(COUNTA(病棟!E135)&gt;=1,病棟!E135,"")</f>
        <v/>
      </c>
      <c r="F137" s="750" t="str">
        <f>IF(COUNTA(病棟!F135)&gt;=1,病棟!F135,"")</f>
        <v/>
      </c>
      <c r="G137" s="755" t="str">
        <f>IF(COUNTA(病棟!G135)&gt;=1,病棟!G135,"")</f>
        <v/>
      </c>
      <c r="H137" s="745" t="str">
        <f>IF(COUNTA(病棟!H135)&gt;=1,病棟!H135,"")</f>
        <v/>
      </c>
      <c r="I137" s="761" t="str">
        <f>IF(COUNTA(病棟!I135)&gt;=1,病棟!I135,"")</f>
        <v/>
      </c>
      <c r="J137" s="662" t="str">
        <f>IF(COUNTA(病棟!J135)&gt;=1,病棟!J135,"")</f>
        <v/>
      </c>
      <c r="K137" s="659" t="str">
        <f>IF(COUNTA(病棟!L135)&gt;=1,病棟!L135,"")</f>
        <v/>
      </c>
      <c r="L137" s="694" t="str">
        <f>IF(K137&lt;基本!$D$9,"非常勤","常勤")</f>
        <v>常勤</v>
      </c>
      <c r="M137" s="689">
        <f>IF(L137="非常勤",K137/基本!$D$9,1)</f>
        <v>1</v>
      </c>
      <c r="N137" s="694" t="e">
        <f>IF(DAYS360(P137,メイン!$N$3)&lt;500,"新"," ")</f>
        <v>#VALUE!</v>
      </c>
      <c r="O137" s="659"/>
      <c r="P137" s="773" t="str">
        <f>IF(COUNTA(病棟!K135)&gt;=1,病棟!K135,"")</f>
        <v/>
      </c>
      <c r="R137" s="735">
        <f t="shared" si="40"/>
        <v>0</v>
      </c>
      <c r="S137" s="735">
        <f t="shared" si="41"/>
        <v>0</v>
      </c>
      <c r="T137" s="735">
        <f t="shared" si="42"/>
        <v>0</v>
      </c>
      <c r="U137" s="735">
        <f t="shared" si="43"/>
        <v>0</v>
      </c>
      <c r="V137" s="735">
        <f t="shared" si="44"/>
        <v>0</v>
      </c>
      <c r="W137" s="735">
        <f t="shared" si="45"/>
        <v>0</v>
      </c>
      <c r="X137" s="735">
        <f t="shared" si="46"/>
        <v>0</v>
      </c>
      <c r="Y137" s="735">
        <f t="shared" si="47"/>
        <v>0</v>
      </c>
      <c r="Z137" s="735">
        <f t="shared" si="48"/>
        <v>0</v>
      </c>
      <c r="AA137" s="735">
        <f t="shared" si="49"/>
        <v>0</v>
      </c>
      <c r="AB137" s="735">
        <f t="shared" si="50"/>
        <v>0</v>
      </c>
      <c r="AC137" s="735">
        <f t="shared" si="51"/>
        <v>0</v>
      </c>
      <c r="AD137" s="735">
        <f t="shared" si="52"/>
        <v>0</v>
      </c>
      <c r="AE137" s="735">
        <f t="shared" si="53"/>
        <v>0</v>
      </c>
      <c r="AF137" s="736">
        <f t="shared" si="54"/>
        <v>0</v>
      </c>
      <c r="AH137" s="646" t="str">
        <f t="shared" si="55"/>
        <v/>
      </c>
      <c r="AI137" s="646" t="str">
        <f t="shared" si="56"/>
        <v>助産師常勤</v>
      </c>
      <c r="AJ137" s="646">
        <f t="shared" si="57"/>
        <v>1</v>
      </c>
      <c r="AK137" s="646" t="str">
        <f t="shared" si="58"/>
        <v>助産師</v>
      </c>
      <c r="AL137" s="646" t="str">
        <f t="shared" si="59"/>
        <v>常勤</v>
      </c>
    </row>
    <row r="138" spans="1:38" ht="13.5" customHeight="1">
      <c r="A138" s="659" t="str">
        <f>IF(COUNTA(病棟!A136)&gt;=1,病棟!A136,"")</f>
        <v/>
      </c>
      <c r="B138" s="740" t="str">
        <f>IF(COUNTA(病棟!B136)&gt;=1,病棟!B136,"")</f>
        <v/>
      </c>
      <c r="C138" s="745" t="str">
        <f>IF(COUNTA(病棟!C136)&gt;=1,病棟!C136,"")</f>
        <v/>
      </c>
      <c r="D138" s="750" t="str">
        <f>IF(COUNTA(病棟!D136)&gt;=1,病棟!D136,"")</f>
        <v/>
      </c>
      <c r="E138" s="750" t="str">
        <f>IF(COUNTA(病棟!E136)&gt;=1,病棟!E136,"")</f>
        <v/>
      </c>
      <c r="F138" s="750" t="str">
        <f>IF(COUNTA(病棟!F136)&gt;=1,病棟!F136,"")</f>
        <v/>
      </c>
      <c r="G138" s="755" t="str">
        <f>IF(COUNTA(病棟!G136)&gt;=1,病棟!G136,"")</f>
        <v/>
      </c>
      <c r="H138" s="745" t="str">
        <f>IF(COUNTA(病棟!H136)&gt;=1,病棟!H136,"")</f>
        <v/>
      </c>
      <c r="I138" s="761" t="str">
        <f>IF(COUNTA(病棟!I136)&gt;=1,病棟!I136,"")</f>
        <v/>
      </c>
      <c r="J138" s="662" t="str">
        <f>IF(COUNTA(病棟!J136)&gt;=1,病棟!J136,"")</f>
        <v/>
      </c>
      <c r="K138" s="659" t="str">
        <f>IF(COUNTA(病棟!L136)&gt;=1,病棟!L136,"")</f>
        <v/>
      </c>
      <c r="L138" s="694" t="str">
        <f>IF(K138&lt;基本!$D$9,"非常勤","常勤")</f>
        <v>常勤</v>
      </c>
      <c r="M138" s="689">
        <f>IF(L138="非常勤",K138/基本!$D$9,1)</f>
        <v>1</v>
      </c>
      <c r="N138" s="694" t="e">
        <f>IF(DAYS360(P138,メイン!$N$3)&lt;500,"新"," ")</f>
        <v>#VALUE!</v>
      </c>
      <c r="O138" s="659"/>
      <c r="P138" s="773" t="str">
        <f>IF(COUNTA(病棟!K136)&gt;=1,病棟!K136,"")</f>
        <v/>
      </c>
      <c r="R138" s="735">
        <f t="shared" si="40"/>
        <v>0</v>
      </c>
      <c r="S138" s="735">
        <f t="shared" si="41"/>
        <v>0</v>
      </c>
      <c r="T138" s="735">
        <f t="shared" si="42"/>
        <v>0</v>
      </c>
      <c r="U138" s="735">
        <f t="shared" si="43"/>
        <v>0</v>
      </c>
      <c r="V138" s="735">
        <f t="shared" si="44"/>
        <v>0</v>
      </c>
      <c r="W138" s="735">
        <f t="shared" si="45"/>
        <v>0</v>
      </c>
      <c r="X138" s="735">
        <f t="shared" si="46"/>
        <v>0</v>
      </c>
      <c r="Y138" s="735">
        <f t="shared" si="47"/>
        <v>0</v>
      </c>
      <c r="Z138" s="735">
        <f t="shared" si="48"/>
        <v>0</v>
      </c>
      <c r="AA138" s="735">
        <f t="shared" si="49"/>
        <v>0</v>
      </c>
      <c r="AB138" s="735">
        <f t="shared" si="50"/>
        <v>0</v>
      </c>
      <c r="AC138" s="735">
        <f t="shared" si="51"/>
        <v>0</v>
      </c>
      <c r="AD138" s="735">
        <f t="shared" si="52"/>
        <v>0</v>
      </c>
      <c r="AE138" s="735">
        <f t="shared" si="53"/>
        <v>0</v>
      </c>
      <c r="AF138" s="736">
        <f t="shared" si="54"/>
        <v>0</v>
      </c>
      <c r="AH138" s="646" t="str">
        <f t="shared" si="55"/>
        <v/>
      </c>
      <c r="AI138" s="646" t="str">
        <f t="shared" si="56"/>
        <v>助産師常勤</v>
      </c>
      <c r="AJ138" s="646">
        <f t="shared" si="57"/>
        <v>1</v>
      </c>
      <c r="AK138" s="646" t="str">
        <f t="shared" si="58"/>
        <v>助産師</v>
      </c>
      <c r="AL138" s="646" t="str">
        <f t="shared" si="59"/>
        <v>常勤</v>
      </c>
    </row>
    <row r="139" spans="1:38" ht="13.5" customHeight="1">
      <c r="A139" s="659" t="str">
        <f>IF(COUNTA(病棟!A137)&gt;=1,病棟!A137,"")</f>
        <v/>
      </c>
      <c r="B139" s="740" t="str">
        <f>IF(COUNTA(病棟!B137)&gt;=1,病棟!B137,"")</f>
        <v/>
      </c>
      <c r="C139" s="745" t="str">
        <f>IF(COUNTA(病棟!C137)&gt;=1,病棟!C137,"")</f>
        <v/>
      </c>
      <c r="D139" s="750" t="str">
        <f>IF(COUNTA(病棟!D137)&gt;=1,病棟!D137,"")</f>
        <v/>
      </c>
      <c r="E139" s="750" t="str">
        <f>IF(COUNTA(病棟!E137)&gt;=1,病棟!E137,"")</f>
        <v/>
      </c>
      <c r="F139" s="750" t="str">
        <f>IF(COUNTA(病棟!F137)&gt;=1,病棟!F137,"")</f>
        <v/>
      </c>
      <c r="G139" s="755" t="str">
        <f>IF(COUNTA(病棟!G137)&gt;=1,病棟!G137,"")</f>
        <v/>
      </c>
      <c r="H139" s="745" t="str">
        <f>IF(COUNTA(病棟!H137)&gt;=1,病棟!H137,"")</f>
        <v/>
      </c>
      <c r="I139" s="761" t="str">
        <f>IF(COUNTA(病棟!I137)&gt;=1,病棟!I137,"")</f>
        <v/>
      </c>
      <c r="J139" s="662" t="str">
        <f>IF(COUNTA(病棟!J137)&gt;=1,病棟!J137,"")</f>
        <v/>
      </c>
      <c r="K139" s="659" t="str">
        <f>IF(COUNTA(病棟!L137)&gt;=1,病棟!L137,"")</f>
        <v/>
      </c>
      <c r="L139" s="694" t="str">
        <f>IF(K139&lt;基本!$D$9,"非常勤","常勤")</f>
        <v>常勤</v>
      </c>
      <c r="M139" s="689">
        <f>IF(L139="非常勤",K139/基本!$D$9,1)</f>
        <v>1</v>
      </c>
      <c r="N139" s="694" t="e">
        <f>IF(DAYS360(P139,メイン!$N$3)&lt;500,"新"," ")</f>
        <v>#VALUE!</v>
      </c>
      <c r="O139" s="659"/>
      <c r="P139" s="773" t="str">
        <f>IF(COUNTA(病棟!K137)&gt;=1,病棟!K137,"")</f>
        <v/>
      </c>
      <c r="R139" s="735">
        <f t="shared" si="40"/>
        <v>0</v>
      </c>
      <c r="S139" s="735">
        <f t="shared" si="41"/>
        <v>0</v>
      </c>
      <c r="T139" s="735">
        <f t="shared" si="42"/>
        <v>0</v>
      </c>
      <c r="U139" s="735">
        <f t="shared" si="43"/>
        <v>0</v>
      </c>
      <c r="V139" s="735">
        <f t="shared" si="44"/>
        <v>0</v>
      </c>
      <c r="W139" s="735">
        <f t="shared" si="45"/>
        <v>0</v>
      </c>
      <c r="X139" s="735">
        <f t="shared" si="46"/>
        <v>0</v>
      </c>
      <c r="Y139" s="735">
        <f t="shared" si="47"/>
        <v>0</v>
      </c>
      <c r="Z139" s="735">
        <f t="shared" si="48"/>
        <v>0</v>
      </c>
      <c r="AA139" s="735">
        <f t="shared" si="49"/>
        <v>0</v>
      </c>
      <c r="AB139" s="735">
        <f t="shared" si="50"/>
        <v>0</v>
      </c>
      <c r="AC139" s="735">
        <f t="shared" si="51"/>
        <v>0</v>
      </c>
      <c r="AD139" s="735">
        <f t="shared" si="52"/>
        <v>0</v>
      </c>
      <c r="AE139" s="735">
        <f t="shared" si="53"/>
        <v>0</v>
      </c>
      <c r="AF139" s="736">
        <f t="shared" si="54"/>
        <v>0</v>
      </c>
      <c r="AH139" s="646" t="str">
        <f t="shared" si="55"/>
        <v/>
      </c>
      <c r="AI139" s="646" t="str">
        <f t="shared" si="56"/>
        <v>助産師常勤</v>
      </c>
      <c r="AJ139" s="646">
        <f t="shared" si="57"/>
        <v>1</v>
      </c>
      <c r="AK139" s="646" t="str">
        <f t="shared" si="58"/>
        <v>助産師</v>
      </c>
      <c r="AL139" s="646" t="str">
        <f t="shared" si="59"/>
        <v>常勤</v>
      </c>
    </row>
    <row r="140" spans="1:38" ht="13.5" customHeight="1">
      <c r="A140" s="659" t="str">
        <f>IF(COUNTA(病棟!A138)&gt;=1,病棟!A138,"")</f>
        <v/>
      </c>
      <c r="B140" s="740" t="str">
        <f>IF(COUNTA(病棟!B138)&gt;=1,病棟!B138,"")</f>
        <v/>
      </c>
      <c r="C140" s="745" t="str">
        <f>IF(COUNTA(病棟!C138)&gt;=1,病棟!C138,"")</f>
        <v/>
      </c>
      <c r="D140" s="750" t="str">
        <f>IF(COUNTA(病棟!D138)&gt;=1,病棟!D138,"")</f>
        <v/>
      </c>
      <c r="E140" s="750" t="str">
        <f>IF(COUNTA(病棟!E138)&gt;=1,病棟!E138,"")</f>
        <v/>
      </c>
      <c r="F140" s="750" t="str">
        <f>IF(COUNTA(病棟!F138)&gt;=1,病棟!F138,"")</f>
        <v/>
      </c>
      <c r="G140" s="755" t="str">
        <f>IF(COUNTA(病棟!G138)&gt;=1,病棟!G138,"")</f>
        <v/>
      </c>
      <c r="H140" s="745" t="str">
        <f>IF(COUNTA(病棟!H138)&gt;=1,病棟!H138,"")</f>
        <v/>
      </c>
      <c r="I140" s="761" t="str">
        <f>IF(COUNTA(病棟!I138)&gt;=1,病棟!I138,"")</f>
        <v/>
      </c>
      <c r="J140" s="662" t="str">
        <f>IF(COUNTA(病棟!J138)&gt;=1,病棟!J138,"")</f>
        <v/>
      </c>
      <c r="K140" s="659" t="str">
        <f>IF(COUNTA(病棟!L138)&gt;=1,病棟!L138,"")</f>
        <v/>
      </c>
      <c r="L140" s="694" t="str">
        <f>IF(K140&lt;基本!$D$9,"非常勤","常勤")</f>
        <v>常勤</v>
      </c>
      <c r="M140" s="689">
        <f>IF(L140="非常勤",K140/基本!$D$9,1)</f>
        <v>1</v>
      </c>
      <c r="N140" s="694" t="e">
        <f>IF(DAYS360(P140,メイン!$N$3)&lt;500,"新"," ")</f>
        <v>#VALUE!</v>
      </c>
      <c r="O140" s="659"/>
      <c r="P140" s="773" t="str">
        <f>IF(COUNTA(病棟!K138)&gt;=1,病棟!K138,"")</f>
        <v/>
      </c>
      <c r="R140" s="735">
        <f t="shared" si="40"/>
        <v>0</v>
      </c>
      <c r="S140" s="735">
        <f t="shared" si="41"/>
        <v>0</v>
      </c>
      <c r="T140" s="735">
        <f t="shared" si="42"/>
        <v>0</v>
      </c>
      <c r="U140" s="735">
        <f t="shared" si="43"/>
        <v>0</v>
      </c>
      <c r="V140" s="735">
        <f t="shared" si="44"/>
        <v>0</v>
      </c>
      <c r="W140" s="735">
        <f t="shared" si="45"/>
        <v>0</v>
      </c>
      <c r="X140" s="735">
        <f t="shared" si="46"/>
        <v>0</v>
      </c>
      <c r="Y140" s="735">
        <f t="shared" si="47"/>
        <v>0</v>
      </c>
      <c r="Z140" s="735">
        <f t="shared" si="48"/>
        <v>0</v>
      </c>
      <c r="AA140" s="735">
        <f t="shared" si="49"/>
        <v>0</v>
      </c>
      <c r="AB140" s="735">
        <f t="shared" si="50"/>
        <v>0</v>
      </c>
      <c r="AC140" s="735">
        <f t="shared" si="51"/>
        <v>0</v>
      </c>
      <c r="AD140" s="735">
        <f t="shared" si="52"/>
        <v>0</v>
      </c>
      <c r="AE140" s="735">
        <f t="shared" si="53"/>
        <v>0</v>
      </c>
      <c r="AF140" s="736">
        <f t="shared" si="54"/>
        <v>0</v>
      </c>
      <c r="AH140" s="646" t="str">
        <f t="shared" si="55"/>
        <v/>
      </c>
      <c r="AI140" s="646" t="str">
        <f t="shared" si="56"/>
        <v>助産師常勤</v>
      </c>
      <c r="AJ140" s="646">
        <f t="shared" si="57"/>
        <v>1</v>
      </c>
      <c r="AK140" s="646" t="str">
        <f t="shared" si="58"/>
        <v>助産師</v>
      </c>
      <c r="AL140" s="646" t="str">
        <f t="shared" si="59"/>
        <v>常勤</v>
      </c>
    </row>
    <row r="141" spans="1:38" ht="13.5" customHeight="1">
      <c r="A141" s="659" t="str">
        <f>IF(COUNTA(病棟!A139)&gt;=1,病棟!A139,"")</f>
        <v/>
      </c>
      <c r="B141" s="740" t="str">
        <f>IF(COUNTA(病棟!B139)&gt;=1,病棟!B139,"")</f>
        <v/>
      </c>
      <c r="C141" s="745" t="str">
        <f>IF(COUNTA(病棟!C139)&gt;=1,病棟!C139,"")</f>
        <v/>
      </c>
      <c r="D141" s="750" t="str">
        <f>IF(COUNTA(病棟!D139)&gt;=1,病棟!D139,"")</f>
        <v/>
      </c>
      <c r="E141" s="750" t="str">
        <f>IF(COUNTA(病棟!E139)&gt;=1,病棟!E139,"")</f>
        <v/>
      </c>
      <c r="F141" s="750" t="str">
        <f>IF(COUNTA(病棟!F139)&gt;=1,病棟!F139,"")</f>
        <v/>
      </c>
      <c r="G141" s="755" t="str">
        <f>IF(COUNTA(病棟!G139)&gt;=1,病棟!G139,"")</f>
        <v/>
      </c>
      <c r="H141" s="745" t="str">
        <f>IF(COUNTA(病棟!H139)&gt;=1,病棟!H139,"")</f>
        <v/>
      </c>
      <c r="I141" s="761" t="str">
        <f>IF(COUNTA(病棟!I139)&gt;=1,病棟!I139,"")</f>
        <v/>
      </c>
      <c r="J141" s="662" t="str">
        <f>IF(COUNTA(病棟!J139)&gt;=1,病棟!J139,"")</f>
        <v/>
      </c>
      <c r="K141" s="659" t="str">
        <f>IF(COUNTA(病棟!L139)&gt;=1,病棟!L139,"")</f>
        <v/>
      </c>
      <c r="L141" s="694" t="str">
        <f>IF(K141&lt;基本!$D$9,"非常勤","常勤")</f>
        <v>常勤</v>
      </c>
      <c r="M141" s="689">
        <f>IF(L141="非常勤",K141/基本!$D$9,1)</f>
        <v>1</v>
      </c>
      <c r="N141" s="694" t="e">
        <f>IF(DAYS360(P141,メイン!$N$3)&lt;500,"新"," ")</f>
        <v>#VALUE!</v>
      </c>
      <c r="O141" s="659"/>
      <c r="P141" s="773" t="str">
        <f>IF(COUNTA(病棟!K139)&gt;=1,病棟!K139,"")</f>
        <v/>
      </c>
      <c r="R141" s="735">
        <f t="shared" si="40"/>
        <v>0</v>
      </c>
      <c r="S141" s="735">
        <f t="shared" si="41"/>
        <v>0</v>
      </c>
      <c r="T141" s="735">
        <f t="shared" si="42"/>
        <v>0</v>
      </c>
      <c r="U141" s="735">
        <f t="shared" si="43"/>
        <v>0</v>
      </c>
      <c r="V141" s="735">
        <f t="shared" si="44"/>
        <v>0</v>
      </c>
      <c r="W141" s="735">
        <f t="shared" si="45"/>
        <v>0</v>
      </c>
      <c r="X141" s="735">
        <f t="shared" si="46"/>
        <v>0</v>
      </c>
      <c r="Y141" s="735">
        <f t="shared" si="47"/>
        <v>0</v>
      </c>
      <c r="Z141" s="735">
        <f t="shared" si="48"/>
        <v>0</v>
      </c>
      <c r="AA141" s="735">
        <f t="shared" si="49"/>
        <v>0</v>
      </c>
      <c r="AB141" s="735">
        <f t="shared" si="50"/>
        <v>0</v>
      </c>
      <c r="AC141" s="735">
        <f t="shared" si="51"/>
        <v>0</v>
      </c>
      <c r="AD141" s="735">
        <f t="shared" si="52"/>
        <v>0</v>
      </c>
      <c r="AE141" s="735">
        <f t="shared" si="53"/>
        <v>0</v>
      </c>
      <c r="AF141" s="736">
        <f t="shared" si="54"/>
        <v>0</v>
      </c>
      <c r="AH141" s="646" t="str">
        <f t="shared" si="55"/>
        <v/>
      </c>
      <c r="AI141" s="646" t="str">
        <f t="shared" si="56"/>
        <v>助産師常勤</v>
      </c>
      <c r="AJ141" s="646">
        <f t="shared" si="57"/>
        <v>1</v>
      </c>
      <c r="AK141" s="646" t="str">
        <f t="shared" si="58"/>
        <v>助産師</v>
      </c>
      <c r="AL141" s="646" t="str">
        <f t="shared" si="59"/>
        <v>常勤</v>
      </c>
    </row>
    <row r="142" spans="1:38" ht="13.5" customHeight="1">
      <c r="A142" s="659" t="str">
        <f>IF(COUNTA(病棟!A140)&gt;=1,病棟!A140,"")</f>
        <v/>
      </c>
      <c r="B142" s="740" t="str">
        <f>IF(COUNTA(病棟!B140)&gt;=1,病棟!B140,"")</f>
        <v/>
      </c>
      <c r="C142" s="745" t="str">
        <f>IF(COUNTA(病棟!C140)&gt;=1,病棟!C140,"")</f>
        <v/>
      </c>
      <c r="D142" s="750" t="str">
        <f>IF(COUNTA(病棟!D140)&gt;=1,病棟!D140,"")</f>
        <v/>
      </c>
      <c r="E142" s="750" t="str">
        <f>IF(COUNTA(病棟!E140)&gt;=1,病棟!E140,"")</f>
        <v/>
      </c>
      <c r="F142" s="750" t="str">
        <f>IF(COUNTA(病棟!F140)&gt;=1,病棟!F140,"")</f>
        <v/>
      </c>
      <c r="G142" s="755" t="str">
        <f>IF(COUNTA(病棟!G140)&gt;=1,病棟!G140,"")</f>
        <v/>
      </c>
      <c r="H142" s="745" t="str">
        <f>IF(COUNTA(病棟!H140)&gt;=1,病棟!H140,"")</f>
        <v/>
      </c>
      <c r="I142" s="761" t="str">
        <f>IF(COUNTA(病棟!I140)&gt;=1,病棟!I140,"")</f>
        <v/>
      </c>
      <c r="J142" s="662" t="str">
        <f>IF(COUNTA(病棟!J140)&gt;=1,病棟!J140,"")</f>
        <v/>
      </c>
      <c r="K142" s="659" t="str">
        <f>IF(COUNTA(病棟!L140)&gt;=1,病棟!L140,"")</f>
        <v/>
      </c>
      <c r="L142" s="694" t="str">
        <f>IF(K142&lt;基本!$D$9,"非常勤","常勤")</f>
        <v>常勤</v>
      </c>
      <c r="M142" s="689">
        <f>IF(L142="非常勤",K142/基本!$D$9,1)</f>
        <v>1</v>
      </c>
      <c r="N142" s="694" t="e">
        <f>IF(DAYS360(P142,メイン!$N$3)&lt;500,"新"," ")</f>
        <v>#VALUE!</v>
      </c>
      <c r="O142" s="659"/>
      <c r="P142" s="773" t="str">
        <f>IF(COUNTA(病棟!K140)&gt;=1,病棟!K140,"")</f>
        <v/>
      </c>
      <c r="R142" s="735">
        <f t="shared" si="40"/>
        <v>0</v>
      </c>
      <c r="S142" s="735">
        <f t="shared" si="41"/>
        <v>0</v>
      </c>
      <c r="T142" s="735">
        <f t="shared" si="42"/>
        <v>0</v>
      </c>
      <c r="U142" s="735">
        <f t="shared" si="43"/>
        <v>0</v>
      </c>
      <c r="V142" s="735">
        <f t="shared" si="44"/>
        <v>0</v>
      </c>
      <c r="W142" s="735">
        <f t="shared" si="45"/>
        <v>0</v>
      </c>
      <c r="X142" s="735">
        <f t="shared" si="46"/>
        <v>0</v>
      </c>
      <c r="Y142" s="735">
        <f t="shared" si="47"/>
        <v>0</v>
      </c>
      <c r="Z142" s="735">
        <f t="shared" si="48"/>
        <v>0</v>
      </c>
      <c r="AA142" s="735">
        <f t="shared" si="49"/>
        <v>0</v>
      </c>
      <c r="AB142" s="735">
        <f t="shared" si="50"/>
        <v>0</v>
      </c>
      <c r="AC142" s="735">
        <f t="shared" si="51"/>
        <v>0</v>
      </c>
      <c r="AD142" s="735">
        <f t="shared" si="52"/>
        <v>0</v>
      </c>
      <c r="AE142" s="735">
        <f t="shared" si="53"/>
        <v>0</v>
      </c>
      <c r="AF142" s="736">
        <f t="shared" si="54"/>
        <v>0</v>
      </c>
      <c r="AH142" s="646" t="str">
        <f t="shared" si="55"/>
        <v/>
      </c>
      <c r="AI142" s="646" t="str">
        <f t="shared" si="56"/>
        <v>助産師常勤</v>
      </c>
      <c r="AJ142" s="646">
        <f t="shared" si="57"/>
        <v>1</v>
      </c>
      <c r="AK142" s="646" t="str">
        <f t="shared" si="58"/>
        <v>助産師</v>
      </c>
      <c r="AL142" s="646" t="str">
        <f t="shared" si="59"/>
        <v>常勤</v>
      </c>
    </row>
    <row r="143" spans="1:38" ht="13.5" customHeight="1">
      <c r="A143" s="659" t="str">
        <f>IF(COUNTA(病棟!A141)&gt;=1,病棟!A141,"")</f>
        <v/>
      </c>
      <c r="B143" s="740" t="str">
        <f>IF(COUNTA(病棟!B141)&gt;=1,病棟!B141,"")</f>
        <v/>
      </c>
      <c r="C143" s="745" t="str">
        <f>IF(COUNTA(病棟!C141)&gt;=1,病棟!C141,"")</f>
        <v/>
      </c>
      <c r="D143" s="750" t="str">
        <f>IF(COUNTA(病棟!D141)&gt;=1,病棟!D141,"")</f>
        <v/>
      </c>
      <c r="E143" s="750" t="str">
        <f>IF(COUNTA(病棟!E141)&gt;=1,病棟!E141,"")</f>
        <v/>
      </c>
      <c r="F143" s="750" t="str">
        <f>IF(COUNTA(病棟!F141)&gt;=1,病棟!F141,"")</f>
        <v/>
      </c>
      <c r="G143" s="755" t="str">
        <f>IF(COUNTA(病棟!G141)&gt;=1,病棟!G141,"")</f>
        <v/>
      </c>
      <c r="H143" s="745" t="str">
        <f>IF(COUNTA(病棟!H141)&gt;=1,病棟!H141,"")</f>
        <v/>
      </c>
      <c r="I143" s="761" t="str">
        <f>IF(COUNTA(病棟!I141)&gt;=1,病棟!I141,"")</f>
        <v/>
      </c>
      <c r="J143" s="662" t="str">
        <f>IF(COUNTA(病棟!J141)&gt;=1,病棟!J141,"")</f>
        <v/>
      </c>
      <c r="K143" s="659" t="str">
        <f>IF(COUNTA(病棟!L141)&gt;=1,病棟!L141,"")</f>
        <v/>
      </c>
      <c r="L143" s="694" t="str">
        <f>IF(K143&lt;基本!$D$9,"非常勤","常勤")</f>
        <v>常勤</v>
      </c>
      <c r="M143" s="689">
        <f>IF(L143="非常勤",K143/基本!$D$9,1)</f>
        <v>1</v>
      </c>
      <c r="N143" s="694" t="e">
        <f>IF(DAYS360(P143,メイン!$N$3)&lt;500,"新"," ")</f>
        <v>#VALUE!</v>
      </c>
      <c r="O143" s="659"/>
      <c r="P143" s="773" t="str">
        <f>IF(COUNTA(病棟!K141)&gt;=1,病棟!K141,"")</f>
        <v/>
      </c>
      <c r="R143" s="735">
        <f t="shared" si="40"/>
        <v>0</v>
      </c>
      <c r="S143" s="735">
        <f t="shared" si="41"/>
        <v>0</v>
      </c>
      <c r="T143" s="735">
        <f t="shared" si="42"/>
        <v>0</v>
      </c>
      <c r="U143" s="735">
        <f t="shared" si="43"/>
        <v>0</v>
      </c>
      <c r="V143" s="735">
        <f t="shared" si="44"/>
        <v>0</v>
      </c>
      <c r="W143" s="735">
        <f t="shared" si="45"/>
        <v>0</v>
      </c>
      <c r="X143" s="735">
        <f t="shared" si="46"/>
        <v>0</v>
      </c>
      <c r="Y143" s="735">
        <f t="shared" si="47"/>
        <v>0</v>
      </c>
      <c r="Z143" s="735">
        <f t="shared" si="48"/>
        <v>0</v>
      </c>
      <c r="AA143" s="735">
        <f t="shared" si="49"/>
        <v>0</v>
      </c>
      <c r="AB143" s="735">
        <f t="shared" si="50"/>
        <v>0</v>
      </c>
      <c r="AC143" s="735">
        <f t="shared" si="51"/>
        <v>0</v>
      </c>
      <c r="AD143" s="735">
        <f t="shared" si="52"/>
        <v>0</v>
      </c>
      <c r="AE143" s="735">
        <f t="shared" si="53"/>
        <v>0</v>
      </c>
      <c r="AF143" s="736">
        <f t="shared" si="54"/>
        <v>0</v>
      </c>
      <c r="AH143" s="646" t="str">
        <f t="shared" si="55"/>
        <v/>
      </c>
      <c r="AI143" s="646" t="str">
        <f t="shared" si="56"/>
        <v>助産師常勤</v>
      </c>
      <c r="AJ143" s="646">
        <f t="shared" si="57"/>
        <v>1</v>
      </c>
      <c r="AK143" s="646" t="str">
        <f t="shared" si="58"/>
        <v>助産師</v>
      </c>
      <c r="AL143" s="646" t="str">
        <f t="shared" si="59"/>
        <v>常勤</v>
      </c>
    </row>
    <row r="144" spans="1:38" ht="13.5" customHeight="1">
      <c r="A144" s="659" t="str">
        <f>IF(COUNTA(病棟!A142)&gt;=1,病棟!A142,"")</f>
        <v/>
      </c>
      <c r="B144" s="740" t="str">
        <f>IF(COUNTA(病棟!B142)&gt;=1,病棟!B142,"")</f>
        <v/>
      </c>
      <c r="C144" s="745" t="str">
        <f>IF(COUNTA(病棟!C142)&gt;=1,病棟!C142,"")</f>
        <v/>
      </c>
      <c r="D144" s="750" t="str">
        <f>IF(COUNTA(病棟!D142)&gt;=1,病棟!D142,"")</f>
        <v/>
      </c>
      <c r="E144" s="750" t="str">
        <f>IF(COUNTA(病棟!E142)&gt;=1,病棟!E142,"")</f>
        <v/>
      </c>
      <c r="F144" s="750" t="str">
        <f>IF(COUNTA(病棟!F142)&gt;=1,病棟!F142,"")</f>
        <v/>
      </c>
      <c r="G144" s="755" t="str">
        <f>IF(COUNTA(病棟!G142)&gt;=1,病棟!G142,"")</f>
        <v/>
      </c>
      <c r="H144" s="745" t="str">
        <f>IF(COUNTA(病棟!H142)&gt;=1,病棟!H142,"")</f>
        <v/>
      </c>
      <c r="I144" s="761" t="str">
        <f>IF(COUNTA(病棟!I142)&gt;=1,病棟!I142,"")</f>
        <v/>
      </c>
      <c r="J144" s="662" t="str">
        <f>IF(COUNTA(病棟!J142)&gt;=1,病棟!J142,"")</f>
        <v/>
      </c>
      <c r="K144" s="659" t="str">
        <f>IF(COUNTA(病棟!L142)&gt;=1,病棟!L142,"")</f>
        <v/>
      </c>
      <c r="L144" s="694" t="str">
        <f>IF(K144&lt;基本!$D$9,"非常勤","常勤")</f>
        <v>常勤</v>
      </c>
      <c r="M144" s="689">
        <f>IF(L144="非常勤",K144/基本!$D$9,1)</f>
        <v>1</v>
      </c>
      <c r="N144" s="694" t="e">
        <f>IF(DAYS360(P144,メイン!$N$3)&lt;500,"新"," ")</f>
        <v>#VALUE!</v>
      </c>
      <c r="O144" s="659"/>
      <c r="P144" s="773" t="str">
        <f>IF(COUNTA(病棟!K142)&gt;=1,病棟!K142,"")</f>
        <v/>
      </c>
      <c r="R144" s="735">
        <f t="shared" si="40"/>
        <v>0</v>
      </c>
      <c r="S144" s="735">
        <f t="shared" si="41"/>
        <v>0</v>
      </c>
      <c r="T144" s="735">
        <f t="shared" si="42"/>
        <v>0</v>
      </c>
      <c r="U144" s="735">
        <f t="shared" si="43"/>
        <v>0</v>
      </c>
      <c r="V144" s="735">
        <f t="shared" si="44"/>
        <v>0</v>
      </c>
      <c r="W144" s="735">
        <f t="shared" si="45"/>
        <v>0</v>
      </c>
      <c r="X144" s="735">
        <f t="shared" si="46"/>
        <v>0</v>
      </c>
      <c r="Y144" s="735">
        <f t="shared" si="47"/>
        <v>0</v>
      </c>
      <c r="Z144" s="735">
        <f t="shared" si="48"/>
        <v>0</v>
      </c>
      <c r="AA144" s="735">
        <f t="shared" si="49"/>
        <v>0</v>
      </c>
      <c r="AB144" s="735">
        <f t="shared" si="50"/>
        <v>0</v>
      </c>
      <c r="AC144" s="735">
        <f t="shared" si="51"/>
        <v>0</v>
      </c>
      <c r="AD144" s="735">
        <f t="shared" si="52"/>
        <v>0</v>
      </c>
      <c r="AE144" s="735">
        <f t="shared" si="53"/>
        <v>0</v>
      </c>
      <c r="AF144" s="736">
        <f t="shared" si="54"/>
        <v>0</v>
      </c>
      <c r="AH144" s="646" t="str">
        <f t="shared" si="55"/>
        <v/>
      </c>
      <c r="AI144" s="646" t="str">
        <f t="shared" si="56"/>
        <v>助産師常勤</v>
      </c>
      <c r="AJ144" s="646">
        <f t="shared" si="57"/>
        <v>1</v>
      </c>
      <c r="AK144" s="646" t="str">
        <f t="shared" si="58"/>
        <v>助産師</v>
      </c>
      <c r="AL144" s="646" t="str">
        <f t="shared" si="59"/>
        <v>常勤</v>
      </c>
    </row>
    <row r="145" spans="1:38" ht="13.5" customHeight="1">
      <c r="A145" s="659" t="str">
        <f>IF(COUNTA(病棟!A143)&gt;=1,病棟!A143,"")</f>
        <v/>
      </c>
      <c r="B145" s="740" t="str">
        <f>IF(COUNTA(病棟!B143)&gt;=1,病棟!B143,"")</f>
        <v/>
      </c>
      <c r="C145" s="745" t="str">
        <f>IF(COUNTA(病棟!C143)&gt;=1,病棟!C143,"")</f>
        <v/>
      </c>
      <c r="D145" s="750" t="str">
        <f>IF(COUNTA(病棟!D143)&gt;=1,病棟!D143,"")</f>
        <v/>
      </c>
      <c r="E145" s="750" t="str">
        <f>IF(COUNTA(病棟!E143)&gt;=1,病棟!E143,"")</f>
        <v/>
      </c>
      <c r="F145" s="750" t="str">
        <f>IF(COUNTA(病棟!F143)&gt;=1,病棟!F143,"")</f>
        <v/>
      </c>
      <c r="G145" s="755" t="str">
        <f>IF(COUNTA(病棟!G143)&gt;=1,病棟!G143,"")</f>
        <v/>
      </c>
      <c r="H145" s="745" t="str">
        <f>IF(COUNTA(病棟!H143)&gt;=1,病棟!H143,"")</f>
        <v/>
      </c>
      <c r="I145" s="761" t="str">
        <f>IF(COUNTA(病棟!I143)&gt;=1,病棟!I143,"")</f>
        <v/>
      </c>
      <c r="J145" s="662" t="str">
        <f>IF(COUNTA(病棟!J143)&gt;=1,病棟!J143,"")</f>
        <v/>
      </c>
      <c r="K145" s="659" t="str">
        <f>IF(COUNTA(病棟!L143)&gt;=1,病棟!L143,"")</f>
        <v/>
      </c>
      <c r="L145" s="694" t="str">
        <f>IF(K145&lt;基本!$D$9,"非常勤","常勤")</f>
        <v>常勤</v>
      </c>
      <c r="M145" s="689">
        <f>IF(L145="非常勤",K145/基本!$D$9,1)</f>
        <v>1</v>
      </c>
      <c r="N145" s="694" t="e">
        <f>IF(DAYS360(P145,メイン!$N$3)&lt;500,"新"," ")</f>
        <v>#VALUE!</v>
      </c>
      <c r="O145" s="659"/>
      <c r="P145" s="773" t="str">
        <f>IF(COUNTA(病棟!K143)&gt;=1,病棟!K143,"")</f>
        <v/>
      </c>
      <c r="R145" s="735">
        <f t="shared" si="40"/>
        <v>0</v>
      </c>
      <c r="S145" s="735">
        <f t="shared" si="41"/>
        <v>0</v>
      </c>
      <c r="T145" s="735">
        <f t="shared" si="42"/>
        <v>0</v>
      </c>
      <c r="U145" s="735">
        <f t="shared" si="43"/>
        <v>0</v>
      </c>
      <c r="V145" s="735">
        <f t="shared" si="44"/>
        <v>0</v>
      </c>
      <c r="W145" s="735">
        <f t="shared" si="45"/>
        <v>0</v>
      </c>
      <c r="X145" s="735">
        <f t="shared" si="46"/>
        <v>0</v>
      </c>
      <c r="Y145" s="735">
        <f t="shared" si="47"/>
        <v>0</v>
      </c>
      <c r="Z145" s="735">
        <f t="shared" si="48"/>
        <v>0</v>
      </c>
      <c r="AA145" s="735">
        <f t="shared" si="49"/>
        <v>0</v>
      </c>
      <c r="AB145" s="735">
        <f t="shared" si="50"/>
        <v>0</v>
      </c>
      <c r="AC145" s="735">
        <f t="shared" si="51"/>
        <v>0</v>
      </c>
      <c r="AD145" s="735">
        <f t="shared" si="52"/>
        <v>0</v>
      </c>
      <c r="AE145" s="735">
        <f t="shared" si="53"/>
        <v>0</v>
      </c>
      <c r="AF145" s="736">
        <f t="shared" si="54"/>
        <v>0</v>
      </c>
      <c r="AH145" s="646" t="str">
        <f t="shared" si="55"/>
        <v/>
      </c>
      <c r="AI145" s="646" t="str">
        <f t="shared" si="56"/>
        <v>助産師常勤</v>
      </c>
      <c r="AJ145" s="646">
        <f t="shared" si="57"/>
        <v>1</v>
      </c>
      <c r="AK145" s="646" t="str">
        <f t="shared" si="58"/>
        <v>助産師</v>
      </c>
      <c r="AL145" s="646" t="str">
        <f t="shared" si="59"/>
        <v>常勤</v>
      </c>
    </row>
    <row r="146" spans="1:38" ht="13.5" customHeight="1">
      <c r="A146" s="659" t="str">
        <f>IF(COUNTA(病棟!A144)&gt;=1,病棟!A144,"")</f>
        <v/>
      </c>
      <c r="B146" s="740" t="str">
        <f>IF(COUNTA(病棟!B144)&gt;=1,病棟!B144,"")</f>
        <v/>
      </c>
      <c r="C146" s="745" t="str">
        <f>IF(COUNTA(病棟!C144)&gt;=1,病棟!C144,"")</f>
        <v/>
      </c>
      <c r="D146" s="750" t="str">
        <f>IF(COUNTA(病棟!D144)&gt;=1,病棟!D144,"")</f>
        <v/>
      </c>
      <c r="E146" s="750" t="str">
        <f>IF(COUNTA(病棟!E144)&gt;=1,病棟!E144,"")</f>
        <v/>
      </c>
      <c r="F146" s="750" t="str">
        <f>IF(COUNTA(病棟!F144)&gt;=1,病棟!F144,"")</f>
        <v/>
      </c>
      <c r="G146" s="755" t="str">
        <f>IF(COUNTA(病棟!G144)&gt;=1,病棟!G144,"")</f>
        <v/>
      </c>
      <c r="H146" s="745" t="str">
        <f>IF(COUNTA(病棟!H144)&gt;=1,病棟!H144,"")</f>
        <v/>
      </c>
      <c r="I146" s="761" t="str">
        <f>IF(COUNTA(病棟!I144)&gt;=1,病棟!I144,"")</f>
        <v/>
      </c>
      <c r="J146" s="662" t="str">
        <f>IF(COUNTA(病棟!J144)&gt;=1,病棟!J144,"")</f>
        <v/>
      </c>
      <c r="K146" s="659" t="str">
        <f>IF(COUNTA(病棟!L144)&gt;=1,病棟!L144,"")</f>
        <v/>
      </c>
      <c r="L146" s="694" t="str">
        <f>IF(K146&lt;基本!$D$9,"非常勤","常勤")</f>
        <v>常勤</v>
      </c>
      <c r="M146" s="689">
        <f>IF(L146="非常勤",K146/基本!$D$9,1)</f>
        <v>1</v>
      </c>
      <c r="N146" s="694" t="e">
        <f>IF(DAYS360(P146,メイン!$N$3)&lt;500,"新"," ")</f>
        <v>#VALUE!</v>
      </c>
      <c r="O146" s="659"/>
      <c r="P146" s="773" t="str">
        <f>IF(COUNTA(病棟!K144)&gt;=1,病棟!K144,"")</f>
        <v/>
      </c>
      <c r="R146" s="735">
        <f t="shared" si="40"/>
        <v>0</v>
      </c>
      <c r="S146" s="735">
        <f t="shared" si="41"/>
        <v>0</v>
      </c>
      <c r="T146" s="735">
        <f t="shared" si="42"/>
        <v>0</v>
      </c>
      <c r="U146" s="735">
        <f t="shared" si="43"/>
        <v>0</v>
      </c>
      <c r="V146" s="735">
        <f t="shared" si="44"/>
        <v>0</v>
      </c>
      <c r="W146" s="735">
        <f t="shared" si="45"/>
        <v>0</v>
      </c>
      <c r="X146" s="735">
        <f t="shared" si="46"/>
        <v>0</v>
      </c>
      <c r="Y146" s="735">
        <f t="shared" si="47"/>
        <v>0</v>
      </c>
      <c r="Z146" s="735">
        <f t="shared" si="48"/>
        <v>0</v>
      </c>
      <c r="AA146" s="735">
        <f t="shared" si="49"/>
        <v>0</v>
      </c>
      <c r="AB146" s="735">
        <f t="shared" si="50"/>
        <v>0</v>
      </c>
      <c r="AC146" s="735">
        <f t="shared" si="51"/>
        <v>0</v>
      </c>
      <c r="AD146" s="735">
        <f t="shared" si="52"/>
        <v>0</v>
      </c>
      <c r="AE146" s="735">
        <f t="shared" si="53"/>
        <v>0</v>
      </c>
      <c r="AF146" s="736">
        <f t="shared" si="54"/>
        <v>0</v>
      </c>
      <c r="AH146" s="646" t="str">
        <f t="shared" si="55"/>
        <v/>
      </c>
      <c r="AI146" s="646" t="str">
        <f t="shared" si="56"/>
        <v>助産師常勤</v>
      </c>
      <c r="AJ146" s="646">
        <f t="shared" si="57"/>
        <v>1</v>
      </c>
      <c r="AK146" s="646" t="str">
        <f t="shared" si="58"/>
        <v>助産師</v>
      </c>
      <c r="AL146" s="646" t="str">
        <f t="shared" si="59"/>
        <v>常勤</v>
      </c>
    </row>
    <row r="147" spans="1:38" ht="13.5" customHeight="1">
      <c r="A147" s="659" t="str">
        <f>IF(COUNTA(病棟!A145)&gt;=1,病棟!A145,"")</f>
        <v/>
      </c>
      <c r="B147" s="740" t="str">
        <f>IF(COUNTA(病棟!B145)&gt;=1,病棟!B145,"")</f>
        <v/>
      </c>
      <c r="C147" s="745" t="str">
        <f>IF(COUNTA(病棟!C145)&gt;=1,病棟!C145,"")</f>
        <v/>
      </c>
      <c r="D147" s="750" t="str">
        <f>IF(COUNTA(病棟!D145)&gt;=1,病棟!D145,"")</f>
        <v/>
      </c>
      <c r="E147" s="750" t="str">
        <f>IF(COUNTA(病棟!E145)&gt;=1,病棟!E145,"")</f>
        <v/>
      </c>
      <c r="F147" s="750" t="str">
        <f>IF(COUNTA(病棟!F145)&gt;=1,病棟!F145,"")</f>
        <v/>
      </c>
      <c r="G147" s="755" t="str">
        <f>IF(COUNTA(病棟!G145)&gt;=1,病棟!G145,"")</f>
        <v/>
      </c>
      <c r="H147" s="745" t="str">
        <f>IF(COUNTA(病棟!H145)&gt;=1,病棟!H145,"")</f>
        <v/>
      </c>
      <c r="I147" s="761" t="str">
        <f>IF(COUNTA(病棟!I145)&gt;=1,病棟!I145,"")</f>
        <v/>
      </c>
      <c r="J147" s="662" t="str">
        <f>IF(COUNTA(病棟!J145)&gt;=1,病棟!J145,"")</f>
        <v/>
      </c>
      <c r="K147" s="659" t="str">
        <f>IF(COUNTA(病棟!L145)&gt;=1,病棟!L145,"")</f>
        <v/>
      </c>
      <c r="L147" s="694" t="str">
        <f>IF(K147&lt;基本!$D$9,"非常勤","常勤")</f>
        <v>常勤</v>
      </c>
      <c r="M147" s="689">
        <f>IF(L147="非常勤",K147/基本!$D$9,1)</f>
        <v>1</v>
      </c>
      <c r="N147" s="694" t="e">
        <f>IF(DAYS360(P147,メイン!$N$3)&lt;500,"新"," ")</f>
        <v>#VALUE!</v>
      </c>
      <c r="O147" s="659"/>
      <c r="P147" s="773" t="str">
        <f>IF(COUNTA(病棟!K145)&gt;=1,病棟!K145,"")</f>
        <v/>
      </c>
      <c r="R147" s="735">
        <f t="shared" si="40"/>
        <v>0</v>
      </c>
      <c r="S147" s="735">
        <f t="shared" si="41"/>
        <v>0</v>
      </c>
      <c r="T147" s="735">
        <f t="shared" si="42"/>
        <v>0</v>
      </c>
      <c r="U147" s="735">
        <f t="shared" si="43"/>
        <v>0</v>
      </c>
      <c r="V147" s="735">
        <f t="shared" si="44"/>
        <v>0</v>
      </c>
      <c r="W147" s="735">
        <f t="shared" si="45"/>
        <v>0</v>
      </c>
      <c r="X147" s="735">
        <f t="shared" si="46"/>
        <v>0</v>
      </c>
      <c r="Y147" s="735">
        <f t="shared" si="47"/>
        <v>0</v>
      </c>
      <c r="Z147" s="735">
        <f t="shared" si="48"/>
        <v>0</v>
      </c>
      <c r="AA147" s="735">
        <f t="shared" si="49"/>
        <v>0</v>
      </c>
      <c r="AB147" s="735">
        <f t="shared" si="50"/>
        <v>0</v>
      </c>
      <c r="AC147" s="735">
        <f t="shared" si="51"/>
        <v>0</v>
      </c>
      <c r="AD147" s="735">
        <f t="shared" si="52"/>
        <v>0</v>
      </c>
      <c r="AE147" s="735">
        <f t="shared" si="53"/>
        <v>0</v>
      </c>
      <c r="AF147" s="736">
        <f t="shared" si="54"/>
        <v>0</v>
      </c>
      <c r="AH147" s="646" t="str">
        <f t="shared" si="55"/>
        <v/>
      </c>
      <c r="AI147" s="646" t="str">
        <f t="shared" si="56"/>
        <v>助産師常勤</v>
      </c>
      <c r="AJ147" s="646">
        <f t="shared" si="57"/>
        <v>1</v>
      </c>
      <c r="AK147" s="646" t="str">
        <f t="shared" si="58"/>
        <v>助産師</v>
      </c>
      <c r="AL147" s="646" t="str">
        <f t="shared" si="59"/>
        <v>常勤</v>
      </c>
    </row>
    <row r="148" spans="1:38" ht="13.5" customHeight="1">
      <c r="A148" s="659" t="str">
        <f>IF(COUNTA(病棟!A146)&gt;=1,病棟!A146,"")</f>
        <v/>
      </c>
      <c r="B148" s="740" t="str">
        <f>IF(COUNTA(病棟!B146)&gt;=1,病棟!B146,"")</f>
        <v/>
      </c>
      <c r="C148" s="745" t="str">
        <f>IF(COUNTA(病棟!C146)&gt;=1,病棟!C146,"")</f>
        <v/>
      </c>
      <c r="D148" s="750" t="str">
        <f>IF(COUNTA(病棟!D146)&gt;=1,病棟!D146,"")</f>
        <v/>
      </c>
      <c r="E148" s="750" t="str">
        <f>IF(COUNTA(病棟!E146)&gt;=1,病棟!E146,"")</f>
        <v/>
      </c>
      <c r="F148" s="750" t="str">
        <f>IF(COUNTA(病棟!F146)&gt;=1,病棟!F146,"")</f>
        <v/>
      </c>
      <c r="G148" s="755" t="str">
        <f>IF(COUNTA(病棟!G146)&gt;=1,病棟!G146,"")</f>
        <v/>
      </c>
      <c r="H148" s="745" t="str">
        <f>IF(COUNTA(病棟!H146)&gt;=1,病棟!H146,"")</f>
        <v/>
      </c>
      <c r="I148" s="761" t="str">
        <f>IF(COUNTA(病棟!I146)&gt;=1,病棟!I146,"")</f>
        <v/>
      </c>
      <c r="J148" s="662" t="str">
        <f>IF(COUNTA(病棟!J146)&gt;=1,病棟!J146,"")</f>
        <v/>
      </c>
      <c r="K148" s="659" t="str">
        <f>IF(COUNTA(病棟!L146)&gt;=1,病棟!L146,"")</f>
        <v/>
      </c>
      <c r="L148" s="694" t="str">
        <f>IF(K148&lt;基本!$D$9,"非常勤","常勤")</f>
        <v>常勤</v>
      </c>
      <c r="M148" s="689">
        <f>IF(L148="非常勤",K148/基本!$D$9,1)</f>
        <v>1</v>
      </c>
      <c r="N148" s="694" t="e">
        <f>IF(DAYS360(P148,メイン!$N$3)&lt;500,"新"," ")</f>
        <v>#VALUE!</v>
      </c>
      <c r="O148" s="659"/>
      <c r="P148" s="773" t="str">
        <f>IF(COUNTA(病棟!K146)&gt;=1,病棟!K146,"")</f>
        <v/>
      </c>
      <c r="R148" s="735">
        <f t="shared" si="40"/>
        <v>0</v>
      </c>
      <c r="S148" s="735">
        <f t="shared" si="41"/>
        <v>0</v>
      </c>
      <c r="T148" s="735">
        <f t="shared" si="42"/>
        <v>0</v>
      </c>
      <c r="U148" s="735">
        <f t="shared" si="43"/>
        <v>0</v>
      </c>
      <c r="V148" s="735">
        <f t="shared" si="44"/>
        <v>0</v>
      </c>
      <c r="W148" s="735">
        <f t="shared" si="45"/>
        <v>0</v>
      </c>
      <c r="X148" s="735">
        <f t="shared" si="46"/>
        <v>0</v>
      </c>
      <c r="Y148" s="735">
        <f t="shared" si="47"/>
        <v>0</v>
      </c>
      <c r="Z148" s="735">
        <f t="shared" si="48"/>
        <v>0</v>
      </c>
      <c r="AA148" s="735">
        <f t="shared" si="49"/>
        <v>0</v>
      </c>
      <c r="AB148" s="735">
        <f t="shared" si="50"/>
        <v>0</v>
      </c>
      <c r="AC148" s="735">
        <f t="shared" si="51"/>
        <v>0</v>
      </c>
      <c r="AD148" s="735">
        <f t="shared" si="52"/>
        <v>0</v>
      </c>
      <c r="AE148" s="735">
        <f t="shared" si="53"/>
        <v>0</v>
      </c>
      <c r="AF148" s="736">
        <f t="shared" si="54"/>
        <v>0</v>
      </c>
      <c r="AH148" s="646" t="str">
        <f t="shared" si="55"/>
        <v/>
      </c>
      <c r="AI148" s="646" t="str">
        <f t="shared" si="56"/>
        <v>助産師常勤</v>
      </c>
      <c r="AJ148" s="646">
        <f t="shared" si="57"/>
        <v>1</v>
      </c>
      <c r="AK148" s="646" t="str">
        <f t="shared" si="58"/>
        <v>助産師</v>
      </c>
      <c r="AL148" s="646" t="str">
        <f t="shared" si="59"/>
        <v>常勤</v>
      </c>
    </row>
    <row r="149" spans="1:38" ht="13.5" customHeight="1">
      <c r="A149" s="659" t="str">
        <f>IF(COUNTA(病棟!A147)&gt;=1,病棟!A147,"")</f>
        <v/>
      </c>
      <c r="B149" s="740" t="str">
        <f>IF(COUNTA(病棟!B147)&gt;=1,病棟!B147,"")</f>
        <v/>
      </c>
      <c r="C149" s="745" t="str">
        <f>IF(COUNTA(病棟!C147)&gt;=1,病棟!C147,"")</f>
        <v/>
      </c>
      <c r="D149" s="750" t="str">
        <f>IF(COUNTA(病棟!D147)&gt;=1,病棟!D147,"")</f>
        <v/>
      </c>
      <c r="E149" s="750" t="str">
        <f>IF(COUNTA(病棟!E147)&gt;=1,病棟!E147,"")</f>
        <v/>
      </c>
      <c r="F149" s="750" t="str">
        <f>IF(COUNTA(病棟!F147)&gt;=1,病棟!F147,"")</f>
        <v/>
      </c>
      <c r="G149" s="755" t="str">
        <f>IF(COUNTA(病棟!G147)&gt;=1,病棟!G147,"")</f>
        <v/>
      </c>
      <c r="H149" s="745" t="str">
        <f>IF(COUNTA(病棟!H147)&gt;=1,病棟!H147,"")</f>
        <v/>
      </c>
      <c r="I149" s="761" t="str">
        <f>IF(COUNTA(病棟!I147)&gt;=1,病棟!I147,"")</f>
        <v/>
      </c>
      <c r="J149" s="662" t="str">
        <f>IF(COUNTA(病棟!J147)&gt;=1,病棟!J147,"")</f>
        <v/>
      </c>
      <c r="K149" s="659" t="str">
        <f>IF(COUNTA(病棟!L147)&gt;=1,病棟!L147,"")</f>
        <v/>
      </c>
      <c r="L149" s="694" t="str">
        <f>IF(K149&lt;基本!$D$9,"非常勤","常勤")</f>
        <v>常勤</v>
      </c>
      <c r="M149" s="689">
        <f>IF(L149="非常勤",K149/基本!$D$9,1)</f>
        <v>1</v>
      </c>
      <c r="N149" s="694" t="e">
        <f>IF(DAYS360(P149,メイン!$N$3)&lt;500,"新"," ")</f>
        <v>#VALUE!</v>
      </c>
      <c r="O149" s="659"/>
      <c r="P149" s="773" t="str">
        <f>IF(COUNTA(病棟!K147)&gt;=1,病棟!K147,"")</f>
        <v/>
      </c>
      <c r="R149" s="735">
        <f t="shared" si="40"/>
        <v>0</v>
      </c>
      <c r="S149" s="735">
        <f t="shared" si="41"/>
        <v>0</v>
      </c>
      <c r="T149" s="735">
        <f t="shared" si="42"/>
        <v>0</v>
      </c>
      <c r="U149" s="735">
        <f t="shared" si="43"/>
        <v>0</v>
      </c>
      <c r="V149" s="735">
        <f t="shared" si="44"/>
        <v>0</v>
      </c>
      <c r="W149" s="735">
        <f t="shared" si="45"/>
        <v>0</v>
      </c>
      <c r="X149" s="735">
        <f t="shared" si="46"/>
        <v>0</v>
      </c>
      <c r="Y149" s="735">
        <f t="shared" si="47"/>
        <v>0</v>
      </c>
      <c r="Z149" s="735">
        <f t="shared" si="48"/>
        <v>0</v>
      </c>
      <c r="AA149" s="735">
        <f t="shared" si="49"/>
        <v>0</v>
      </c>
      <c r="AB149" s="735">
        <f t="shared" si="50"/>
        <v>0</v>
      </c>
      <c r="AC149" s="735">
        <f t="shared" si="51"/>
        <v>0</v>
      </c>
      <c r="AD149" s="735">
        <f t="shared" si="52"/>
        <v>0</v>
      </c>
      <c r="AE149" s="735">
        <f t="shared" si="53"/>
        <v>0</v>
      </c>
      <c r="AF149" s="736">
        <f t="shared" si="54"/>
        <v>0</v>
      </c>
      <c r="AH149" s="646" t="str">
        <f t="shared" si="55"/>
        <v/>
      </c>
      <c r="AI149" s="646" t="str">
        <f t="shared" si="56"/>
        <v>助産師常勤</v>
      </c>
      <c r="AJ149" s="646">
        <f t="shared" si="57"/>
        <v>1</v>
      </c>
      <c r="AK149" s="646" t="str">
        <f t="shared" si="58"/>
        <v>助産師</v>
      </c>
      <c r="AL149" s="646" t="str">
        <f t="shared" si="59"/>
        <v>常勤</v>
      </c>
    </row>
    <row r="150" spans="1:38" ht="13.5" customHeight="1">
      <c r="A150" s="659" t="str">
        <f>IF(COUNTA(病棟!A148)&gt;=1,病棟!A148,"")</f>
        <v/>
      </c>
      <c r="B150" s="740" t="str">
        <f>IF(COUNTA(病棟!B148)&gt;=1,病棟!B148,"")</f>
        <v/>
      </c>
      <c r="C150" s="745" t="str">
        <f>IF(COUNTA(病棟!C148)&gt;=1,病棟!C148,"")</f>
        <v/>
      </c>
      <c r="D150" s="750" t="str">
        <f>IF(COUNTA(病棟!D148)&gt;=1,病棟!D148,"")</f>
        <v/>
      </c>
      <c r="E150" s="750" t="str">
        <f>IF(COUNTA(病棟!E148)&gt;=1,病棟!E148,"")</f>
        <v/>
      </c>
      <c r="F150" s="750" t="str">
        <f>IF(COUNTA(病棟!F148)&gt;=1,病棟!F148,"")</f>
        <v/>
      </c>
      <c r="G150" s="755" t="str">
        <f>IF(COUNTA(病棟!G148)&gt;=1,病棟!G148,"")</f>
        <v/>
      </c>
      <c r="H150" s="745" t="str">
        <f>IF(COUNTA(病棟!H148)&gt;=1,病棟!H148,"")</f>
        <v/>
      </c>
      <c r="I150" s="761" t="str">
        <f>IF(COUNTA(病棟!I148)&gt;=1,病棟!I148,"")</f>
        <v/>
      </c>
      <c r="J150" s="662" t="str">
        <f>IF(COUNTA(病棟!J148)&gt;=1,病棟!J148,"")</f>
        <v/>
      </c>
      <c r="K150" s="659" t="str">
        <f>IF(COUNTA(病棟!L148)&gt;=1,病棟!L148,"")</f>
        <v/>
      </c>
      <c r="L150" s="694" t="str">
        <f>IF(K150&lt;基本!$D$9,"非常勤","常勤")</f>
        <v>常勤</v>
      </c>
      <c r="M150" s="689">
        <f>IF(L150="非常勤",K150/基本!$D$9,1)</f>
        <v>1</v>
      </c>
      <c r="N150" s="694" t="e">
        <f>IF(DAYS360(P150,メイン!$N$3)&lt;500,"新"," ")</f>
        <v>#VALUE!</v>
      </c>
      <c r="O150" s="659"/>
      <c r="P150" s="773" t="str">
        <f>IF(COUNTA(病棟!K148)&gt;=1,病棟!K148,"")</f>
        <v/>
      </c>
      <c r="R150" s="735">
        <f t="shared" si="40"/>
        <v>0</v>
      </c>
      <c r="S150" s="735">
        <f t="shared" si="41"/>
        <v>0</v>
      </c>
      <c r="T150" s="735">
        <f t="shared" si="42"/>
        <v>0</v>
      </c>
      <c r="U150" s="735">
        <f t="shared" si="43"/>
        <v>0</v>
      </c>
      <c r="V150" s="735">
        <f t="shared" si="44"/>
        <v>0</v>
      </c>
      <c r="W150" s="735">
        <f t="shared" si="45"/>
        <v>0</v>
      </c>
      <c r="X150" s="735">
        <f t="shared" si="46"/>
        <v>0</v>
      </c>
      <c r="Y150" s="735">
        <f t="shared" si="47"/>
        <v>0</v>
      </c>
      <c r="Z150" s="735">
        <f t="shared" si="48"/>
        <v>0</v>
      </c>
      <c r="AA150" s="735">
        <f t="shared" si="49"/>
        <v>0</v>
      </c>
      <c r="AB150" s="735">
        <f t="shared" si="50"/>
        <v>0</v>
      </c>
      <c r="AC150" s="735">
        <f t="shared" si="51"/>
        <v>0</v>
      </c>
      <c r="AD150" s="735">
        <f t="shared" si="52"/>
        <v>0</v>
      </c>
      <c r="AE150" s="735">
        <f t="shared" si="53"/>
        <v>0</v>
      </c>
      <c r="AF150" s="736">
        <f t="shared" si="54"/>
        <v>0</v>
      </c>
      <c r="AH150" s="646" t="str">
        <f t="shared" si="55"/>
        <v/>
      </c>
      <c r="AI150" s="646" t="str">
        <f t="shared" si="56"/>
        <v>助産師常勤</v>
      </c>
      <c r="AJ150" s="646">
        <f t="shared" si="57"/>
        <v>1</v>
      </c>
      <c r="AK150" s="646" t="str">
        <f t="shared" si="58"/>
        <v>助産師</v>
      </c>
      <c r="AL150" s="646" t="str">
        <f t="shared" si="59"/>
        <v>常勤</v>
      </c>
    </row>
    <row r="151" spans="1:38" ht="13.5" customHeight="1">
      <c r="A151" s="659" t="str">
        <f>IF(COUNTA(病棟!A149)&gt;=1,病棟!A149,"")</f>
        <v/>
      </c>
      <c r="B151" s="740" t="str">
        <f>IF(COUNTA(病棟!B149)&gt;=1,病棟!B149,"")</f>
        <v/>
      </c>
      <c r="C151" s="745" t="str">
        <f>IF(COUNTA(病棟!C149)&gt;=1,病棟!C149,"")</f>
        <v/>
      </c>
      <c r="D151" s="750" t="str">
        <f>IF(COUNTA(病棟!D149)&gt;=1,病棟!D149,"")</f>
        <v/>
      </c>
      <c r="E151" s="750" t="str">
        <f>IF(COUNTA(病棟!E149)&gt;=1,病棟!E149,"")</f>
        <v/>
      </c>
      <c r="F151" s="750" t="str">
        <f>IF(COUNTA(病棟!F149)&gt;=1,病棟!F149,"")</f>
        <v/>
      </c>
      <c r="G151" s="755" t="str">
        <f>IF(COUNTA(病棟!G149)&gt;=1,病棟!G149,"")</f>
        <v/>
      </c>
      <c r="H151" s="745" t="str">
        <f>IF(COUNTA(病棟!H149)&gt;=1,病棟!H149,"")</f>
        <v/>
      </c>
      <c r="I151" s="761" t="str">
        <f>IF(COUNTA(病棟!I149)&gt;=1,病棟!I149,"")</f>
        <v/>
      </c>
      <c r="J151" s="662" t="str">
        <f>IF(COUNTA(病棟!J149)&gt;=1,病棟!J149,"")</f>
        <v/>
      </c>
      <c r="K151" s="659" t="str">
        <f>IF(COUNTA(病棟!L149)&gt;=1,病棟!L149,"")</f>
        <v/>
      </c>
      <c r="L151" s="694" t="str">
        <f>IF(K151&lt;基本!$D$9,"非常勤","常勤")</f>
        <v>常勤</v>
      </c>
      <c r="M151" s="689">
        <f>IF(L151="非常勤",K151/基本!$D$9,1)</f>
        <v>1</v>
      </c>
      <c r="N151" s="694" t="e">
        <f>IF(DAYS360(P151,メイン!$N$3)&lt;500,"新"," ")</f>
        <v>#VALUE!</v>
      </c>
      <c r="O151" s="659"/>
      <c r="P151" s="773" t="str">
        <f>IF(COUNTA(病棟!K149)&gt;=1,病棟!K149,"")</f>
        <v/>
      </c>
      <c r="R151" s="735">
        <f t="shared" si="40"/>
        <v>0</v>
      </c>
      <c r="S151" s="735">
        <f t="shared" si="41"/>
        <v>0</v>
      </c>
      <c r="T151" s="735">
        <f t="shared" si="42"/>
        <v>0</v>
      </c>
      <c r="U151" s="735">
        <f t="shared" si="43"/>
        <v>0</v>
      </c>
      <c r="V151" s="735">
        <f t="shared" si="44"/>
        <v>0</v>
      </c>
      <c r="W151" s="735">
        <f t="shared" si="45"/>
        <v>0</v>
      </c>
      <c r="X151" s="735">
        <f t="shared" si="46"/>
        <v>0</v>
      </c>
      <c r="Y151" s="735">
        <f t="shared" si="47"/>
        <v>0</v>
      </c>
      <c r="Z151" s="735">
        <f t="shared" si="48"/>
        <v>0</v>
      </c>
      <c r="AA151" s="735">
        <f t="shared" si="49"/>
        <v>0</v>
      </c>
      <c r="AB151" s="735">
        <f t="shared" si="50"/>
        <v>0</v>
      </c>
      <c r="AC151" s="735">
        <f t="shared" si="51"/>
        <v>0</v>
      </c>
      <c r="AD151" s="735">
        <f t="shared" si="52"/>
        <v>0</v>
      </c>
      <c r="AE151" s="735">
        <f t="shared" si="53"/>
        <v>0</v>
      </c>
      <c r="AF151" s="736">
        <f t="shared" si="54"/>
        <v>0</v>
      </c>
      <c r="AH151" s="646" t="str">
        <f t="shared" si="55"/>
        <v/>
      </c>
      <c r="AI151" s="646" t="str">
        <f t="shared" si="56"/>
        <v>助産師常勤</v>
      </c>
      <c r="AJ151" s="646">
        <f t="shared" si="57"/>
        <v>1</v>
      </c>
      <c r="AK151" s="646" t="str">
        <f t="shared" si="58"/>
        <v>助産師</v>
      </c>
      <c r="AL151" s="646" t="str">
        <f t="shared" si="59"/>
        <v>常勤</v>
      </c>
    </row>
    <row r="152" spans="1:38" ht="13.5" customHeight="1">
      <c r="A152" s="659" t="str">
        <f>IF(COUNTA(病棟!A150)&gt;=1,病棟!A150,"")</f>
        <v/>
      </c>
      <c r="B152" s="740" t="str">
        <f>IF(COUNTA(病棟!B150)&gt;=1,病棟!B150,"")</f>
        <v/>
      </c>
      <c r="C152" s="745" t="str">
        <f>IF(COUNTA(病棟!C150)&gt;=1,病棟!C150,"")</f>
        <v/>
      </c>
      <c r="D152" s="750" t="str">
        <f>IF(COUNTA(病棟!D150)&gt;=1,病棟!D150,"")</f>
        <v/>
      </c>
      <c r="E152" s="750" t="str">
        <f>IF(COUNTA(病棟!E150)&gt;=1,病棟!E150,"")</f>
        <v/>
      </c>
      <c r="F152" s="750" t="str">
        <f>IF(COUNTA(病棟!F150)&gt;=1,病棟!F150,"")</f>
        <v/>
      </c>
      <c r="G152" s="755" t="str">
        <f>IF(COUNTA(病棟!G150)&gt;=1,病棟!G150,"")</f>
        <v/>
      </c>
      <c r="H152" s="745" t="str">
        <f>IF(COUNTA(病棟!H150)&gt;=1,病棟!H150,"")</f>
        <v/>
      </c>
      <c r="I152" s="761" t="str">
        <f>IF(COUNTA(病棟!I150)&gt;=1,病棟!I150,"")</f>
        <v/>
      </c>
      <c r="J152" s="662" t="str">
        <f>IF(COUNTA(病棟!J150)&gt;=1,病棟!J150,"")</f>
        <v/>
      </c>
      <c r="K152" s="659" t="str">
        <f>IF(COUNTA(病棟!L150)&gt;=1,病棟!L150,"")</f>
        <v/>
      </c>
      <c r="L152" s="694" t="str">
        <f>IF(K152&lt;基本!$D$9,"非常勤","常勤")</f>
        <v>常勤</v>
      </c>
      <c r="M152" s="689">
        <f>IF(L152="非常勤",K152/基本!$D$9,1)</f>
        <v>1</v>
      </c>
      <c r="N152" s="694" t="e">
        <f>IF(DAYS360(P152,メイン!$N$3)&lt;500,"新"," ")</f>
        <v>#VALUE!</v>
      </c>
      <c r="O152" s="659"/>
      <c r="P152" s="773" t="str">
        <f>IF(COUNTA(病棟!K150)&gt;=1,病棟!K150,"")</f>
        <v/>
      </c>
      <c r="R152" s="735">
        <f t="shared" si="40"/>
        <v>0</v>
      </c>
      <c r="S152" s="735">
        <f t="shared" si="41"/>
        <v>0</v>
      </c>
      <c r="T152" s="735">
        <f t="shared" si="42"/>
        <v>0</v>
      </c>
      <c r="U152" s="735">
        <f t="shared" si="43"/>
        <v>0</v>
      </c>
      <c r="V152" s="735">
        <f t="shared" si="44"/>
        <v>0</v>
      </c>
      <c r="W152" s="735">
        <f t="shared" si="45"/>
        <v>0</v>
      </c>
      <c r="X152" s="735">
        <f t="shared" si="46"/>
        <v>0</v>
      </c>
      <c r="Y152" s="735">
        <f t="shared" si="47"/>
        <v>0</v>
      </c>
      <c r="Z152" s="735">
        <f t="shared" si="48"/>
        <v>0</v>
      </c>
      <c r="AA152" s="735">
        <f t="shared" si="49"/>
        <v>0</v>
      </c>
      <c r="AB152" s="735">
        <f t="shared" si="50"/>
        <v>0</v>
      </c>
      <c r="AC152" s="735">
        <f t="shared" si="51"/>
        <v>0</v>
      </c>
      <c r="AD152" s="735">
        <f t="shared" si="52"/>
        <v>0</v>
      </c>
      <c r="AE152" s="735">
        <f t="shared" si="53"/>
        <v>0</v>
      </c>
      <c r="AF152" s="736">
        <f t="shared" si="54"/>
        <v>0</v>
      </c>
      <c r="AH152" s="646" t="str">
        <f t="shared" si="55"/>
        <v/>
      </c>
      <c r="AI152" s="646" t="str">
        <f t="shared" si="56"/>
        <v>助産師常勤</v>
      </c>
      <c r="AJ152" s="646">
        <f t="shared" si="57"/>
        <v>1</v>
      </c>
      <c r="AK152" s="646" t="str">
        <f t="shared" si="58"/>
        <v>助産師</v>
      </c>
      <c r="AL152" s="646" t="str">
        <f t="shared" si="59"/>
        <v>常勤</v>
      </c>
    </row>
    <row r="153" spans="1:38" ht="13.5" customHeight="1">
      <c r="A153" s="659" t="str">
        <f>IF(COUNTA(病棟!A151)&gt;=1,病棟!A151,"")</f>
        <v/>
      </c>
      <c r="B153" s="740" t="str">
        <f>IF(COUNTA(病棟!B151)&gt;=1,病棟!B151,"")</f>
        <v/>
      </c>
      <c r="C153" s="745" t="str">
        <f>IF(COUNTA(病棟!C151)&gt;=1,病棟!C151,"")</f>
        <v/>
      </c>
      <c r="D153" s="750" t="str">
        <f>IF(COUNTA(病棟!D151)&gt;=1,病棟!D151,"")</f>
        <v/>
      </c>
      <c r="E153" s="750" t="str">
        <f>IF(COUNTA(病棟!E151)&gt;=1,病棟!E151,"")</f>
        <v/>
      </c>
      <c r="F153" s="750" t="str">
        <f>IF(COUNTA(病棟!F151)&gt;=1,病棟!F151,"")</f>
        <v/>
      </c>
      <c r="G153" s="755" t="str">
        <f>IF(COUNTA(病棟!G151)&gt;=1,病棟!G151,"")</f>
        <v/>
      </c>
      <c r="H153" s="745" t="str">
        <f>IF(COUNTA(病棟!H151)&gt;=1,病棟!H151,"")</f>
        <v/>
      </c>
      <c r="I153" s="761" t="str">
        <f>IF(COUNTA(病棟!I151)&gt;=1,病棟!I151,"")</f>
        <v/>
      </c>
      <c r="J153" s="662" t="str">
        <f>IF(COUNTA(病棟!J151)&gt;=1,病棟!J151,"")</f>
        <v/>
      </c>
      <c r="K153" s="659" t="str">
        <f>IF(COUNTA(病棟!L151)&gt;=1,病棟!L151,"")</f>
        <v/>
      </c>
      <c r="L153" s="694" t="str">
        <f>IF(K153&lt;基本!$D$9,"非常勤","常勤")</f>
        <v>常勤</v>
      </c>
      <c r="M153" s="689">
        <f>IF(L153="非常勤",K153/基本!$D$9,1)</f>
        <v>1</v>
      </c>
      <c r="N153" s="694" t="e">
        <f>IF(DAYS360(P153,メイン!$N$3)&lt;500,"新"," ")</f>
        <v>#VALUE!</v>
      </c>
      <c r="O153" s="659"/>
      <c r="P153" s="773" t="str">
        <f>IF(COUNTA(病棟!K151)&gt;=1,病棟!K151,"")</f>
        <v/>
      </c>
      <c r="R153" s="735">
        <f t="shared" si="40"/>
        <v>0</v>
      </c>
      <c r="S153" s="735">
        <f t="shared" si="41"/>
        <v>0</v>
      </c>
      <c r="T153" s="735">
        <f t="shared" si="42"/>
        <v>0</v>
      </c>
      <c r="U153" s="735">
        <f t="shared" si="43"/>
        <v>0</v>
      </c>
      <c r="V153" s="735">
        <f t="shared" si="44"/>
        <v>0</v>
      </c>
      <c r="W153" s="735">
        <f t="shared" si="45"/>
        <v>0</v>
      </c>
      <c r="X153" s="735">
        <f t="shared" si="46"/>
        <v>0</v>
      </c>
      <c r="Y153" s="735">
        <f t="shared" si="47"/>
        <v>0</v>
      </c>
      <c r="Z153" s="735">
        <f t="shared" si="48"/>
        <v>0</v>
      </c>
      <c r="AA153" s="735">
        <f t="shared" si="49"/>
        <v>0</v>
      </c>
      <c r="AB153" s="735">
        <f t="shared" si="50"/>
        <v>0</v>
      </c>
      <c r="AC153" s="735">
        <f t="shared" si="51"/>
        <v>0</v>
      </c>
      <c r="AD153" s="735">
        <f t="shared" si="52"/>
        <v>0</v>
      </c>
      <c r="AE153" s="735">
        <f t="shared" si="53"/>
        <v>0</v>
      </c>
      <c r="AF153" s="736">
        <f t="shared" si="54"/>
        <v>0</v>
      </c>
      <c r="AH153" s="646" t="str">
        <f t="shared" si="55"/>
        <v/>
      </c>
      <c r="AI153" s="646" t="str">
        <f t="shared" si="56"/>
        <v>助産師常勤</v>
      </c>
      <c r="AJ153" s="646">
        <f t="shared" si="57"/>
        <v>1</v>
      </c>
      <c r="AK153" s="646" t="str">
        <f t="shared" si="58"/>
        <v>助産師</v>
      </c>
      <c r="AL153" s="646" t="str">
        <f t="shared" si="59"/>
        <v>常勤</v>
      </c>
    </row>
    <row r="154" spans="1:38" ht="13.5" customHeight="1">
      <c r="A154" s="659" t="str">
        <f>IF(COUNTA(病棟!A152)&gt;=1,病棟!A152,"")</f>
        <v/>
      </c>
      <c r="B154" s="740" t="str">
        <f>IF(COUNTA(病棟!B152)&gt;=1,病棟!B152,"")</f>
        <v/>
      </c>
      <c r="C154" s="745" t="str">
        <f>IF(COUNTA(病棟!C152)&gt;=1,病棟!C152,"")</f>
        <v/>
      </c>
      <c r="D154" s="750" t="str">
        <f>IF(COUNTA(病棟!D152)&gt;=1,病棟!D152,"")</f>
        <v/>
      </c>
      <c r="E154" s="750" t="str">
        <f>IF(COUNTA(病棟!E152)&gt;=1,病棟!E152,"")</f>
        <v/>
      </c>
      <c r="F154" s="750" t="str">
        <f>IF(COUNTA(病棟!F152)&gt;=1,病棟!F152,"")</f>
        <v/>
      </c>
      <c r="G154" s="755" t="str">
        <f>IF(COUNTA(病棟!G152)&gt;=1,病棟!G152,"")</f>
        <v/>
      </c>
      <c r="H154" s="745" t="str">
        <f>IF(COUNTA(病棟!H152)&gt;=1,病棟!H152,"")</f>
        <v/>
      </c>
      <c r="I154" s="761" t="str">
        <f>IF(COUNTA(病棟!I152)&gt;=1,病棟!I152,"")</f>
        <v/>
      </c>
      <c r="J154" s="662" t="str">
        <f>IF(COUNTA(病棟!J152)&gt;=1,病棟!J152,"")</f>
        <v/>
      </c>
      <c r="K154" s="659" t="str">
        <f>IF(COUNTA(病棟!L152)&gt;=1,病棟!L152,"")</f>
        <v/>
      </c>
      <c r="L154" s="694" t="str">
        <f>IF(K154&lt;基本!$D$9,"非常勤","常勤")</f>
        <v>常勤</v>
      </c>
      <c r="M154" s="689">
        <f>IF(L154="非常勤",K154/基本!$D$9,1)</f>
        <v>1</v>
      </c>
      <c r="N154" s="694" t="e">
        <f>IF(DAYS360(P154,メイン!$N$3)&lt;500,"新"," ")</f>
        <v>#VALUE!</v>
      </c>
      <c r="O154" s="659"/>
      <c r="P154" s="773" t="str">
        <f>IF(COUNTA(病棟!K152)&gt;=1,病棟!K152,"")</f>
        <v/>
      </c>
      <c r="R154" s="735">
        <f t="shared" si="40"/>
        <v>0</v>
      </c>
      <c r="S154" s="735">
        <f t="shared" si="41"/>
        <v>0</v>
      </c>
      <c r="T154" s="735">
        <f t="shared" si="42"/>
        <v>0</v>
      </c>
      <c r="U154" s="735">
        <f t="shared" si="43"/>
        <v>0</v>
      </c>
      <c r="V154" s="735">
        <f t="shared" si="44"/>
        <v>0</v>
      </c>
      <c r="W154" s="735">
        <f t="shared" si="45"/>
        <v>0</v>
      </c>
      <c r="X154" s="735">
        <f t="shared" si="46"/>
        <v>0</v>
      </c>
      <c r="Y154" s="735">
        <f t="shared" si="47"/>
        <v>0</v>
      </c>
      <c r="Z154" s="735">
        <f t="shared" si="48"/>
        <v>0</v>
      </c>
      <c r="AA154" s="735">
        <f t="shared" si="49"/>
        <v>0</v>
      </c>
      <c r="AB154" s="735">
        <f t="shared" si="50"/>
        <v>0</v>
      </c>
      <c r="AC154" s="735">
        <f t="shared" si="51"/>
        <v>0</v>
      </c>
      <c r="AD154" s="735">
        <f t="shared" si="52"/>
        <v>0</v>
      </c>
      <c r="AE154" s="735">
        <f t="shared" si="53"/>
        <v>0</v>
      </c>
      <c r="AF154" s="736">
        <f t="shared" si="54"/>
        <v>0</v>
      </c>
      <c r="AH154" s="646" t="str">
        <f t="shared" si="55"/>
        <v/>
      </c>
      <c r="AI154" s="646" t="str">
        <f t="shared" si="56"/>
        <v>助産師常勤</v>
      </c>
      <c r="AJ154" s="646">
        <f t="shared" si="57"/>
        <v>1</v>
      </c>
      <c r="AK154" s="646" t="str">
        <f t="shared" si="58"/>
        <v>助産師</v>
      </c>
      <c r="AL154" s="646" t="str">
        <f t="shared" si="59"/>
        <v>常勤</v>
      </c>
    </row>
    <row r="155" spans="1:38" ht="13.5" customHeight="1">
      <c r="A155" s="659" t="str">
        <f>IF(COUNTA(病棟!A153)&gt;=1,病棟!A153,"")</f>
        <v/>
      </c>
      <c r="B155" s="740" t="str">
        <f>IF(COUNTA(病棟!B153)&gt;=1,病棟!B153,"")</f>
        <v/>
      </c>
      <c r="C155" s="745" t="str">
        <f>IF(COUNTA(病棟!C153)&gt;=1,病棟!C153,"")</f>
        <v/>
      </c>
      <c r="D155" s="750" t="str">
        <f>IF(COUNTA(病棟!D153)&gt;=1,病棟!D153,"")</f>
        <v/>
      </c>
      <c r="E155" s="750" t="str">
        <f>IF(COUNTA(病棟!E153)&gt;=1,病棟!E153,"")</f>
        <v/>
      </c>
      <c r="F155" s="750" t="str">
        <f>IF(COUNTA(病棟!F153)&gt;=1,病棟!F153,"")</f>
        <v/>
      </c>
      <c r="G155" s="755" t="str">
        <f>IF(COUNTA(病棟!G153)&gt;=1,病棟!G153,"")</f>
        <v/>
      </c>
      <c r="H155" s="745" t="str">
        <f>IF(COUNTA(病棟!H153)&gt;=1,病棟!H153,"")</f>
        <v/>
      </c>
      <c r="I155" s="761" t="str">
        <f>IF(COUNTA(病棟!I153)&gt;=1,病棟!I153,"")</f>
        <v/>
      </c>
      <c r="J155" s="662" t="str">
        <f>IF(COUNTA(病棟!J153)&gt;=1,病棟!J153,"")</f>
        <v/>
      </c>
      <c r="K155" s="659" t="str">
        <f>IF(COUNTA(病棟!L153)&gt;=1,病棟!L153,"")</f>
        <v/>
      </c>
      <c r="L155" s="694" t="str">
        <f>IF(K155&lt;基本!$D$9,"非常勤","常勤")</f>
        <v>常勤</v>
      </c>
      <c r="M155" s="689">
        <f>IF(L155="非常勤",K155/基本!$D$9,1)</f>
        <v>1</v>
      </c>
      <c r="N155" s="694" t="e">
        <f>IF(DAYS360(P155,メイン!$N$3)&lt;500,"新"," ")</f>
        <v>#VALUE!</v>
      </c>
      <c r="O155" s="659"/>
      <c r="P155" s="773" t="str">
        <f>IF(COUNTA(病棟!K153)&gt;=1,病棟!K153,"")</f>
        <v/>
      </c>
      <c r="R155" s="735">
        <f t="shared" si="40"/>
        <v>0</v>
      </c>
      <c r="S155" s="735">
        <f t="shared" si="41"/>
        <v>0</v>
      </c>
      <c r="T155" s="735">
        <f t="shared" si="42"/>
        <v>0</v>
      </c>
      <c r="U155" s="735">
        <f t="shared" si="43"/>
        <v>0</v>
      </c>
      <c r="V155" s="735">
        <f t="shared" si="44"/>
        <v>0</v>
      </c>
      <c r="W155" s="735">
        <f t="shared" si="45"/>
        <v>0</v>
      </c>
      <c r="X155" s="735">
        <f t="shared" si="46"/>
        <v>0</v>
      </c>
      <c r="Y155" s="735">
        <f t="shared" si="47"/>
        <v>0</v>
      </c>
      <c r="Z155" s="735">
        <f t="shared" si="48"/>
        <v>0</v>
      </c>
      <c r="AA155" s="735">
        <f t="shared" si="49"/>
        <v>0</v>
      </c>
      <c r="AB155" s="735">
        <f t="shared" si="50"/>
        <v>0</v>
      </c>
      <c r="AC155" s="735">
        <f t="shared" si="51"/>
        <v>0</v>
      </c>
      <c r="AD155" s="735">
        <f t="shared" si="52"/>
        <v>0</v>
      </c>
      <c r="AE155" s="735">
        <f t="shared" si="53"/>
        <v>0</v>
      </c>
      <c r="AF155" s="736">
        <f t="shared" si="54"/>
        <v>0</v>
      </c>
      <c r="AH155" s="646" t="str">
        <f t="shared" si="55"/>
        <v/>
      </c>
      <c r="AI155" s="646" t="str">
        <f t="shared" si="56"/>
        <v>助産師常勤</v>
      </c>
      <c r="AJ155" s="646">
        <f t="shared" si="57"/>
        <v>1</v>
      </c>
      <c r="AK155" s="646" t="str">
        <f t="shared" si="58"/>
        <v>助産師</v>
      </c>
      <c r="AL155" s="646" t="str">
        <f t="shared" si="59"/>
        <v>常勤</v>
      </c>
    </row>
    <row r="156" spans="1:38" ht="13.5" customHeight="1">
      <c r="A156" s="659" t="str">
        <f>IF(COUNTA(病棟!A154)&gt;=1,病棟!A154,"")</f>
        <v/>
      </c>
      <c r="B156" s="740" t="str">
        <f>IF(COUNTA(病棟!B154)&gt;=1,病棟!B154,"")</f>
        <v/>
      </c>
      <c r="C156" s="745" t="str">
        <f>IF(COUNTA(病棟!C154)&gt;=1,病棟!C154,"")</f>
        <v/>
      </c>
      <c r="D156" s="750" t="str">
        <f>IF(COUNTA(病棟!D154)&gt;=1,病棟!D154,"")</f>
        <v/>
      </c>
      <c r="E156" s="750" t="str">
        <f>IF(COUNTA(病棟!E154)&gt;=1,病棟!E154,"")</f>
        <v/>
      </c>
      <c r="F156" s="750" t="str">
        <f>IF(COUNTA(病棟!F154)&gt;=1,病棟!F154,"")</f>
        <v/>
      </c>
      <c r="G156" s="755" t="str">
        <f>IF(COUNTA(病棟!G154)&gt;=1,病棟!G154,"")</f>
        <v/>
      </c>
      <c r="H156" s="745" t="str">
        <f>IF(COUNTA(病棟!H154)&gt;=1,病棟!H154,"")</f>
        <v/>
      </c>
      <c r="I156" s="761" t="str">
        <f>IF(COUNTA(病棟!I154)&gt;=1,病棟!I154,"")</f>
        <v/>
      </c>
      <c r="J156" s="662" t="str">
        <f>IF(COUNTA(病棟!J154)&gt;=1,病棟!J154,"")</f>
        <v/>
      </c>
      <c r="K156" s="659" t="str">
        <f>IF(COUNTA(病棟!L154)&gt;=1,病棟!L154,"")</f>
        <v/>
      </c>
      <c r="L156" s="694" t="str">
        <f>IF(K156&lt;基本!$D$9,"非常勤","常勤")</f>
        <v>常勤</v>
      </c>
      <c r="M156" s="689">
        <f>IF(L156="非常勤",K156/基本!$D$9,1)</f>
        <v>1</v>
      </c>
      <c r="N156" s="694" t="e">
        <f>IF(DAYS360(P156,メイン!$N$3)&lt;500,"新"," ")</f>
        <v>#VALUE!</v>
      </c>
      <c r="O156" s="659"/>
      <c r="P156" s="773" t="str">
        <f>IF(COUNTA(病棟!K154)&gt;=1,病棟!K154,"")</f>
        <v/>
      </c>
      <c r="R156" s="735">
        <f t="shared" si="40"/>
        <v>0</v>
      </c>
      <c r="S156" s="735">
        <f t="shared" si="41"/>
        <v>0</v>
      </c>
      <c r="T156" s="735">
        <f t="shared" si="42"/>
        <v>0</v>
      </c>
      <c r="U156" s="735">
        <f t="shared" si="43"/>
        <v>0</v>
      </c>
      <c r="V156" s="735">
        <f t="shared" si="44"/>
        <v>0</v>
      </c>
      <c r="W156" s="735">
        <f t="shared" si="45"/>
        <v>0</v>
      </c>
      <c r="X156" s="735">
        <f t="shared" si="46"/>
        <v>0</v>
      </c>
      <c r="Y156" s="735">
        <f t="shared" si="47"/>
        <v>0</v>
      </c>
      <c r="Z156" s="735">
        <f t="shared" si="48"/>
        <v>0</v>
      </c>
      <c r="AA156" s="735">
        <f t="shared" si="49"/>
        <v>0</v>
      </c>
      <c r="AB156" s="735">
        <f t="shared" si="50"/>
        <v>0</v>
      </c>
      <c r="AC156" s="735">
        <f t="shared" si="51"/>
        <v>0</v>
      </c>
      <c r="AD156" s="735">
        <f t="shared" si="52"/>
        <v>0</v>
      </c>
      <c r="AE156" s="735">
        <f t="shared" si="53"/>
        <v>0</v>
      </c>
      <c r="AF156" s="736">
        <f t="shared" si="54"/>
        <v>0</v>
      </c>
      <c r="AH156" s="646" t="str">
        <f t="shared" si="55"/>
        <v/>
      </c>
      <c r="AI156" s="646" t="str">
        <f t="shared" si="56"/>
        <v>助産師常勤</v>
      </c>
      <c r="AJ156" s="646">
        <f t="shared" si="57"/>
        <v>1</v>
      </c>
      <c r="AK156" s="646" t="str">
        <f t="shared" si="58"/>
        <v>助産師</v>
      </c>
      <c r="AL156" s="646" t="str">
        <f t="shared" si="59"/>
        <v>常勤</v>
      </c>
    </row>
    <row r="157" spans="1:38" ht="13.5" customHeight="1">
      <c r="A157" s="659" t="str">
        <f>IF(COUNTA(病棟!A155)&gt;=1,病棟!A155,"")</f>
        <v/>
      </c>
      <c r="B157" s="740" t="str">
        <f>IF(COUNTA(病棟!B155)&gt;=1,病棟!B155,"")</f>
        <v/>
      </c>
      <c r="C157" s="745" t="str">
        <f>IF(COUNTA(病棟!C155)&gt;=1,病棟!C155,"")</f>
        <v/>
      </c>
      <c r="D157" s="750" t="str">
        <f>IF(COUNTA(病棟!D155)&gt;=1,病棟!D155,"")</f>
        <v/>
      </c>
      <c r="E157" s="750" t="str">
        <f>IF(COUNTA(病棟!E155)&gt;=1,病棟!E155,"")</f>
        <v/>
      </c>
      <c r="F157" s="750" t="str">
        <f>IF(COUNTA(病棟!F155)&gt;=1,病棟!F155,"")</f>
        <v/>
      </c>
      <c r="G157" s="755" t="str">
        <f>IF(COUNTA(病棟!G155)&gt;=1,病棟!G155,"")</f>
        <v/>
      </c>
      <c r="H157" s="745" t="str">
        <f>IF(COUNTA(病棟!H155)&gt;=1,病棟!H155,"")</f>
        <v/>
      </c>
      <c r="I157" s="761" t="str">
        <f>IF(COUNTA(病棟!I155)&gt;=1,病棟!I155,"")</f>
        <v/>
      </c>
      <c r="J157" s="662" t="str">
        <f>IF(COUNTA(病棟!J155)&gt;=1,病棟!J155,"")</f>
        <v/>
      </c>
      <c r="K157" s="659" t="str">
        <f>IF(COUNTA(病棟!L155)&gt;=1,病棟!L155,"")</f>
        <v/>
      </c>
      <c r="L157" s="694" t="str">
        <f>IF(K157&lt;基本!$D$9,"非常勤","常勤")</f>
        <v>常勤</v>
      </c>
      <c r="M157" s="689">
        <f>IF(L157="非常勤",K157/基本!$D$9,1)</f>
        <v>1</v>
      </c>
      <c r="N157" s="694" t="e">
        <f>IF(DAYS360(P157,メイン!$N$3)&lt;500,"新"," ")</f>
        <v>#VALUE!</v>
      </c>
      <c r="O157" s="659"/>
      <c r="P157" s="773" t="str">
        <f>IF(COUNTA(病棟!K155)&gt;=1,病棟!K155,"")</f>
        <v/>
      </c>
      <c r="R157" s="735">
        <f t="shared" si="40"/>
        <v>0</v>
      </c>
      <c r="S157" s="735">
        <f t="shared" si="41"/>
        <v>0</v>
      </c>
      <c r="T157" s="735">
        <f t="shared" si="42"/>
        <v>0</v>
      </c>
      <c r="U157" s="735">
        <f t="shared" si="43"/>
        <v>0</v>
      </c>
      <c r="V157" s="735">
        <f t="shared" si="44"/>
        <v>0</v>
      </c>
      <c r="W157" s="735">
        <f t="shared" si="45"/>
        <v>0</v>
      </c>
      <c r="X157" s="735">
        <f t="shared" si="46"/>
        <v>0</v>
      </c>
      <c r="Y157" s="735">
        <f t="shared" si="47"/>
        <v>0</v>
      </c>
      <c r="Z157" s="735">
        <f t="shared" si="48"/>
        <v>0</v>
      </c>
      <c r="AA157" s="735">
        <f t="shared" si="49"/>
        <v>0</v>
      </c>
      <c r="AB157" s="735">
        <f t="shared" si="50"/>
        <v>0</v>
      </c>
      <c r="AC157" s="735">
        <f t="shared" si="51"/>
        <v>0</v>
      </c>
      <c r="AD157" s="735">
        <f t="shared" si="52"/>
        <v>0</v>
      </c>
      <c r="AE157" s="735">
        <f t="shared" si="53"/>
        <v>0</v>
      </c>
      <c r="AF157" s="736">
        <f t="shared" si="54"/>
        <v>0</v>
      </c>
      <c r="AH157" s="646" t="str">
        <f t="shared" si="55"/>
        <v/>
      </c>
      <c r="AI157" s="646" t="str">
        <f t="shared" si="56"/>
        <v>助産師常勤</v>
      </c>
      <c r="AJ157" s="646">
        <f t="shared" si="57"/>
        <v>1</v>
      </c>
      <c r="AK157" s="646" t="str">
        <f t="shared" si="58"/>
        <v>助産師</v>
      </c>
      <c r="AL157" s="646" t="str">
        <f t="shared" si="59"/>
        <v>常勤</v>
      </c>
    </row>
    <row r="158" spans="1:38" ht="13.5" customHeight="1">
      <c r="A158" s="659" t="str">
        <f>IF(COUNTA(病棟!A156)&gt;=1,病棟!A156,"")</f>
        <v/>
      </c>
      <c r="B158" s="740" t="str">
        <f>IF(COUNTA(病棟!B156)&gt;=1,病棟!B156,"")</f>
        <v/>
      </c>
      <c r="C158" s="745" t="str">
        <f>IF(COUNTA(病棟!C156)&gt;=1,病棟!C156,"")</f>
        <v/>
      </c>
      <c r="D158" s="750" t="str">
        <f>IF(COUNTA(病棟!D156)&gt;=1,病棟!D156,"")</f>
        <v/>
      </c>
      <c r="E158" s="750" t="str">
        <f>IF(COUNTA(病棟!E156)&gt;=1,病棟!E156,"")</f>
        <v/>
      </c>
      <c r="F158" s="750" t="str">
        <f>IF(COUNTA(病棟!F156)&gt;=1,病棟!F156,"")</f>
        <v/>
      </c>
      <c r="G158" s="755" t="str">
        <f>IF(COUNTA(病棟!G156)&gt;=1,病棟!G156,"")</f>
        <v/>
      </c>
      <c r="H158" s="745" t="str">
        <f>IF(COUNTA(病棟!H156)&gt;=1,病棟!H156,"")</f>
        <v/>
      </c>
      <c r="I158" s="761" t="str">
        <f>IF(COUNTA(病棟!I156)&gt;=1,病棟!I156,"")</f>
        <v/>
      </c>
      <c r="J158" s="662" t="str">
        <f>IF(COUNTA(病棟!J156)&gt;=1,病棟!J156,"")</f>
        <v/>
      </c>
      <c r="K158" s="659" t="str">
        <f>IF(COUNTA(病棟!L156)&gt;=1,病棟!L156,"")</f>
        <v/>
      </c>
      <c r="L158" s="694" t="str">
        <f>IF(K158&lt;基本!$D$9,"非常勤","常勤")</f>
        <v>常勤</v>
      </c>
      <c r="M158" s="689">
        <f>IF(L158="非常勤",K158/基本!$D$9,1)</f>
        <v>1</v>
      </c>
      <c r="N158" s="694" t="e">
        <f>IF(DAYS360(P158,メイン!$N$3)&lt;500,"新"," ")</f>
        <v>#VALUE!</v>
      </c>
      <c r="O158" s="659"/>
      <c r="P158" s="773" t="str">
        <f>IF(COUNTA(病棟!K156)&gt;=1,病棟!K156,"")</f>
        <v/>
      </c>
      <c r="R158" s="735">
        <f t="shared" si="40"/>
        <v>0</v>
      </c>
      <c r="S158" s="735">
        <f t="shared" si="41"/>
        <v>0</v>
      </c>
      <c r="T158" s="735">
        <f t="shared" si="42"/>
        <v>0</v>
      </c>
      <c r="U158" s="735">
        <f t="shared" si="43"/>
        <v>0</v>
      </c>
      <c r="V158" s="735">
        <f t="shared" si="44"/>
        <v>0</v>
      </c>
      <c r="W158" s="735">
        <f t="shared" si="45"/>
        <v>0</v>
      </c>
      <c r="X158" s="735">
        <f t="shared" si="46"/>
        <v>0</v>
      </c>
      <c r="Y158" s="735">
        <f t="shared" si="47"/>
        <v>0</v>
      </c>
      <c r="Z158" s="735">
        <f t="shared" si="48"/>
        <v>0</v>
      </c>
      <c r="AA158" s="735">
        <f t="shared" si="49"/>
        <v>0</v>
      </c>
      <c r="AB158" s="735">
        <f t="shared" si="50"/>
        <v>0</v>
      </c>
      <c r="AC158" s="735">
        <f t="shared" si="51"/>
        <v>0</v>
      </c>
      <c r="AD158" s="735">
        <f t="shared" si="52"/>
        <v>0</v>
      </c>
      <c r="AE158" s="735">
        <f t="shared" si="53"/>
        <v>0</v>
      </c>
      <c r="AF158" s="736">
        <f t="shared" si="54"/>
        <v>0</v>
      </c>
      <c r="AH158" s="646" t="str">
        <f t="shared" si="55"/>
        <v/>
      </c>
      <c r="AI158" s="646" t="str">
        <f t="shared" si="56"/>
        <v>助産師常勤</v>
      </c>
      <c r="AJ158" s="646">
        <f t="shared" si="57"/>
        <v>1</v>
      </c>
      <c r="AK158" s="646" t="str">
        <f t="shared" si="58"/>
        <v>助産師</v>
      </c>
      <c r="AL158" s="646" t="str">
        <f t="shared" si="59"/>
        <v>常勤</v>
      </c>
    </row>
    <row r="159" spans="1:38" ht="13.5" customHeight="1">
      <c r="A159" s="659" t="str">
        <f>IF(COUNTA(病棟!A157)&gt;=1,病棟!A157,"")</f>
        <v/>
      </c>
      <c r="B159" s="740" t="str">
        <f>IF(COUNTA(病棟!B157)&gt;=1,病棟!B157,"")</f>
        <v/>
      </c>
      <c r="C159" s="745" t="str">
        <f>IF(COUNTA(病棟!C157)&gt;=1,病棟!C157,"")</f>
        <v/>
      </c>
      <c r="D159" s="750" t="str">
        <f>IF(COUNTA(病棟!D157)&gt;=1,病棟!D157,"")</f>
        <v/>
      </c>
      <c r="E159" s="750" t="str">
        <f>IF(COUNTA(病棟!E157)&gt;=1,病棟!E157,"")</f>
        <v/>
      </c>
      <c r="F159" s="750" t="str">
        <f>IF(COUNTA(病棟!F157)&gt;=1,病棟!F157,"")</f>
        <v/>
      </c>
      <c r="G159" s="755" t="str">
        <f>IF(COUNTA(病棟!G157)&gt;=1,病棟!G157,"")</f>
        <v/>
      </c>
      <c r="H159" s="745" t="str">
        <f>IF(COUNTA(病棟!H157)&gt;=1,病棟!H157,"")</f>
        <v/>
      </c>
      <c r="I159" s="761" t="str">
        <f>IF(COUNTA(病棟!I157)&gt;=1,病棟!I157,"")</f>
        <v/>
      </c>
      <c r="J159" s="662" t="str">
        <f>IF(COUNTA(病棟!J157)&gt;=1,病棟!J157,"")</f>
        <v/>
      </c>
      <c r="K159" s="659" t="str">
        <f>IF(COUNTA(病棟!L157)&gt;=1,病棟!L157,"")</f>
        <v/>
      </c>
      <c r="L159" s="694" t="str">
        <f>IF(K159&lt;基本!$D$9,"非常勤","常勤")</f>
        <v>常勤</v>
      </c>
      <c r="M159" s="689">
        <f>IF(L159="非常勤",K159/基本!$D$9,1)</f>
        <v>1</v>
      </c>
      <c r="N159" s="694" t="e">
        <f>IF(DAYS360(P159,メイン!$N$3)&lt;500,"新"," ")</f>
        <v>#VALUE!</v>
      </c>
      <c r="O159" s="659"/>
      <c r="P159" s="773" t="str">
        <f>IF(COUNTA(病棟!K157)&gt;=1,病棟!K157,"")</f>
        <v/>
      </c>
      <c r="R159" s="735">
        <f t="shared" si="40"/>
        <v>0</v>
      </c>
      <c r="S159" s="735">
        <f t="shared" si="41"/>
        <v>0</v>
      </c>
      <c r="T159" s="735">
        <f t="shared" si="42"/>
        <v>0</v>
      </c>
      <c r="U159" s="735">
        <f t="shared" si="43"/>
        <v>0</v>
      </c>
      <c r="V159" s="735">
        <f t="shared" si="44"/>
        <v>0</v>
      </c>
      <c r="W159" s="735">
        <f t="shared" si="45"/>
        <v>0</v>
      </c>
      <c r="X159" s="735">
        <f t="shared" si="46"/>
        <v>0</v>
      </c>
      <c r="Y159" s="735">
        <f t="shared" si="47"/>
        <v>0</v>
      </c>
      <c r="Z159" s="735">
        <f t="shared" si="48"/>
        <v>0</v>
      </c>
      <c r="AA159" s="735">
        <f t="shared" si="49"/>
        <v>0</v>
      </c>
      <c r="AB159" s="735">
        <f t="shared" si="50"/>
        <v>0</v>
      </c>
      <c r="AC159" s="735">
        <f t="shared" si="51"/>
        <v>0</v>
      </c>
      <c r="AD159" s="735">
        <f t="shared" si="52"/>
        <v>0</v>
      </c>
      <c r="AE159" s="735">
        <f t="shared" si="53"/>
        <v>0</v>
      </c>
      <c r="AF159" s="736">
        <f t="shared" si="54"/>
        <v>0</v>
      </c>
      <c r="AH159" s="646" t="str">
        <f t="shared" si="55"/>
        <v/>
      </c>
      <c r="AI159" s="646" t="str">
        <f t="shared" si="56"/>
        <v>助産師常勤</v>
      </c>
      <c r="AJ159" s="646">
        <f t="shared" si="57"/>
        <v>1</v>
      </c>
      <c r="AK159" s="646" t="str">
        <f t="shared" si="58"/>
        <v>助産師</v>
      </c>
      <c r="AL159" s="646" t="str">
        <f t="shared" si="59"/>
        <v>常勤</v>
      </c>
    </row>
    <row r="160" spans="1:38" ht="13.5" customHeight="1">
      <c r="A160" s="659" t="str">
        <f>IF(COUNTA(病棟!A158)&gt;=1,病棟!A158,"")</f>
        <v/>
      </c>
      <c r="B160" s="740" t="str">
        <f>IF(COUNTA(病棟!B158)&gt;=1,病棟!B158,"")</f>
        <v/>
      </c>
      <c r="C160" s="745" t="str">
        <f>IF(COUNTA(病棟!C158)&gt;=1,病棟!C158,"")</f>
        <v/>
      </c>
      <c r="D160" s="750" t="str">
        <f>IF(COUNTA(病棟!D158)&gt;=1,病棟!D158,"")</f>
        <v/>
      </c>
      <c r="E160" s="750" t="str">
        <f>IF(COUNTA(病棟!E158)&gt;=1,病棟!E158,"")</f>
        <v/>
      </c>
      <c r="F160" s="750" t="str">
        <f>IF(COUNTA(病棟!F158)&gt;=1,病棟!F158,"")</f>
        <v/>
      </c>
      <c r="G160" s="755" t="str">
        <f>IF(COUNTA(病棟!G158)&gt;=1,病棟!G158,"")</f>
        <v/>
      </c>
      <c r="H160" s="745" t="str">
        <f>IF(COUNTA(病棟!H158)&gt;=1,病棟!H158,"")</f>
        <v/>
      </c>
      <c r="I160" s="761" t="str">
        <f>IF(COUNTA(病棟!I158)&gt;=1,病棟!I158,"")</f>
        <v/>
      </c>
      <c r="J160" s="662" t="str">
        <f>IF(COUNTA(病棟!J158)&gt;=1,病棟!J158,"")</f>
        <v/>
      </c>
      <c r="K160" s="659" t="str">
        <f>IF(COUNTA(病棟!L158)&gt;=1,病棟!L158,"")</f>
        <v/>
      </c>
      <c r="L160" s="694" t="str">
        <f>IF(K160&lt;基本!$D$9,"非常勤","常勤")</f>
        <v>常勤</v>
      </c>
      <c r="M160" s="689">
        <f>IF(L160="非常勤",K160/基本!$D$9,1)</f>
        <v>1</v>
      </c>
      <c r="N160" s="694" t="e">
        <f>IF(DAYS360(P160,メイン!$N$3)&lt;500,"新"," ")</f>
        <v>#VALUE!</v>
      </c>
      <c r="O160" s="659"/>
      <c r="P160" s="773" t="str">
        <f>IF(COUNTA(病棟!K158)&gt;=1,病棟!K158,"")</f>
        <v/>
      </c>
      <c r="R160" s="735">
        <f t="shared" si="40"/>
        <v>0</v>
      </c>
      <c r="S160" s="735">
        <f t="shared" si="41"/>
        <v>0</v>
      </c>
      <c r="T160" s="735">
        <f t="shared" si="42"/>
        <v>0</v>
      </c>
      <c r="U160" s="735">
        <f t="shared" si="43"/>
        <v>0</v>
      </c>
      <c r="V160" s="735">
        <f t="shared" si="44"/>
        <v>0</v>
      </c>
      <c r="W160" s="735">
        <f t="shared" si="45"/>
        <v>0</v>
      </c>
      <c r="X160" s="735">
        <f t="shared" si="46"/>
        <v>0</v>
      </c>
      <c r="Y160" s="735">
        <f t="shared" si="47"/>
        <v>0</v>
      </c>
      <c r="Z160" s="735">
        <f t="shared" si="48"/>
        <v>0</v>
      </c>
      <c r="AA160" s="735">
        <f t="shared" si="49"/>
        <v>0</v>
      </c>
      <c r="AB160" s="735">
        <f t="shared" si="50"/>
        <v>0</v>
      </c>
      <c r="AC160" s="735">
        <f t="shared" si="51"/>
        <v>0</v>
      </c>
      <c r="AD160" s="735">
        <f t="shared" si="52"/>
        <v>0</v>
      </c>
      <c r="AE160" s="735">
        <f t="shared" si="53"/>
        <v>0</v>
      </c>
      <c r="AF160" s="736">
        <f t="shared" si="54"/>
        <v>0</v>
      </c>
      <c r="AH160" s="646" t="str">
        <f t="shared" si="55"/>
        <v/>
      </c>
      <c r="AI160" s="646" t="str">
        <f t="shared" si="56"/>
        <v>助産師常勤</v>
      </c>
      <c r="AJ160" s="646">
        <f t="shared" si="57"/>
        <v>1</v>
      </c>
      <c r="AK160" s="646" t="str">
        <f t="shared" si="58"/>
        <v>助産師</v>
      </c>
      <c r="AL160" s="646" t="str">
        <f t="shared" si="59"/>
        <v>常勤</v>
      </c>
    </row>
    <row r="161" spans="1:38" ht="13.5" customHeight="1">
      <c r="A161" s="659" t="str">
        <f>IF(COUNTA(病棟!A159)&gt;=1,病棟!A159,"")</f>
        <v/>
      </c>
      <c r="B161" s="740" t="str">
        <f>IF(COUNTA(病棟!B159)&gt;=1,病棟!B159,"")</f>
        <v/>
      </c>
      <c r="C161" s="745" t="str">
        <f>IF(COUNTA(病棟!C159)&gt;=1,病棟!C159,"")</f>
        <v/>
      </c>
      <c r="D161" s="750" t="str">
        <f>IF(COUNTA(病棟!D159)&gt;=1,病棟!D159,"")</f>
        <v/>
      </c>
      <c r="E161" s="750" t="str">
        <f>IF(COUNTA(病棟!E159)&gt;=1,病棟!E159,"")</f>
        <v/>
      </c>
      <c r="F161" s="750" t="str">
        <f>IF(COUNTA(病棟!F159)&gt;=1,病棟!F159,"")</f>
        <v/>
      </c>
      <c r="G161" s="755" t="str">
        <f>IF(COUNTA(病棟!G159)&gt;=1,病棟!G159,"")</f>
        <v/>
      </c>
      <c r="H161" s="745" t="str">
        <f>IF(COUNTA(病棟!H159)&gt;=1,病棟!H159,"")</f>
        <v/>
      </c>
      <c r="I161" s="761" t="str">
        <f>IF(COUNTA(病棟!I159)&gt;=1,病棟!I159,"")</f>
        <v/>
      </c>
      <c r="J161" s="662" t="str">
        <f>IF(COUNTA(病棟!J159)&gt;=1,病棟!J159,"")</f>
        <v/>
      </c>
      <c r="K161" s="659" t="str">
        <f>IF(COUNTA(病棟!L159)&gt;=1,病棟!L159,"")</f>
        <v/>
      </c>
      <c r="L161" s="694" t="str">
        <f>IF(K161&lt;基本!$D$9,"非常勤","常勤")</f>
        <v>常勤</v>
      </c>
      <c r="M161" s="689">
        <f>IF(L161="非常勤",K161/基本!$D$9,1)</f>
        <v>1</v>
      </c>
      <c r="N161" s="694" t="e">
        <f>IF(DAYS360(P161,メイン!$N$3)&lt;500,"新"," ")</f>
        <v>#VALUE!</v>
      </c>
      <c r="O161" s="659"/>
      <c r="P161" s="773" t="str">
        <f>IF(COUNTA(病棟!K159)&gt;=1,病棟!K159,"")</f>
        <v/>
      </c>
      <c r="R161" s="735">
        <f t="shared" si="40"/>
        <v>0</v>
      </c>
      <c r="S161" s="735">
        <f t="shared" si="41"/>
        <v>0</v>
      </c>
      <c r="T161" s="735">
        <f t="shared" si="42"/>
        <v>0</v>
      </c>
      <c r="U161" s="735">
        <f t="shared" si="43"/>
        <v>0</v>
      </c>
      <c r="V161" s="735">
        <f t="shared" si="44"/>
        <v>0</v>
      </c>
      <c r="W161" s="735">
        <f t="shared" si="45"/>
        <v>0</v>
      </c>
      <c r="X161" s="735">
        <f t="shared" si="46"/>
        <v>0</v>
      </c>
      <c r="Y161" s="735">
        <f t="shared" si="47"/>
        <v>0</v>
      </c>
      <c r="Z161" s="735">
        <f t="shared" si="48"/>
        <v>0</v>
      </c>
      <c r="AA161" s="735">
        <f t="shared" si="49"/>
        <v>0</v>
      </c>
      <c r="AB161" s="735">
        <f t="shared" si="50"/>
        <v>0</v>
      </c>
      <c r="AC161" s="735">
        <f t="shared" si="51"/>
        <v>0</v>
      </c>
      <c r="AD161" s="735">
        <f t="shared" si="52"/>
        <v>0</v>
      </c>
      <c r="AE161" s="735">
        <f t="shared" si="53"/>
        <v>0</v>
      </c>
      <c r="AF161" s="736">
        <f t="shared" si="54"/>
        <v>0</v>
      </c>
      <c r="AH161" s="646" t="str">
        <f t="shared" si="55"/>
        <v/>
      </c>
      <c r="AI161" s="646" t="str">
        <f t="shared" si="56"/>
        <v>助産師常勤</v>
      </c>
      <c r="AJ161" s="646">
        <f t="shared" si="57"/>
        <v>1</v>
      </c>
      <c r="AK161" s="646" t="str">
        <f t="shared" si="58"/>
        <v>助産師</v>
      </c>
      <c r="AL161" s="646" t="str">
        <f t="shared" si="59"/>
        <v>常勤</v>
      </c>
    </row>
    <row r="162" spans="1:38" ht="13.5" customHeight="1">
      <c r="A162" s="659" t="str">
        <f>IF(COUNTA(病棟!A160)&gt;=1,病棟!A160,"")</f>
        <v/>
      </c>
      <c r="B162" s="740" t="str">
        <f>IF(COUNTA(病棟!B160)&gt;=1,病棟!B160,"")</f>
        <v/>
      </c>
      <c r="C162" s="745" t="str">
        <f>IF(COUNTA(病棟!C160)&gt;=1,病棟!C160,"")</f>
        <v/>
      </c>
      <c r="D162" s="750" t="str">
        <f>IF(COUNTA(病棟!D160)&gt;=1,病棟!D160,"")</f>
        <v/>
      </c>
      <c r="E162" s="750" t="str">
        <f>IF(COUNTA(病棟!E160)&gt;=1,病棟!E160,"")</f>
        <v/>
      </c>
      <c r="F162" s="750" t="str">
        <f>IF(COUNTA(病棟!F160)&gt;=1,病棟!F160,"")</f>
        <v/>
      </c>
      <c r="G162" s="755" t="str">
        <f>IF(COUNTA(病棟!G160)&gt;=1,病棟!G160,"")</f>
        <v/>
      </c>
      <c r="H162" s="745" t="str">
        <f>IF(COUNTA(病棟!H160)&gt;=1,病棟!H160,"")</f>
        <v/>
      </c>
      <c r="I162" s="761" t="str">
        <f>IF(COUNTA(病棟!I160)&gt;=1,病棟!I160,"")</f>
        <v/>
      </c>
      <c r="J162" s="662" t="str">
        <f>IF(COUNTA(病棟!J160)&gt;=1,病棟!J160,"")</f>
        <v/>
      </c>
      <c r="K162" s="659" t="str">
        <f>IF(COUNTA(病棟!L160)&gt;=1,病棟!L160,"")</f>
        <v/>
      </c>
      <c r="L162" s="694" t="str">
        <f>IF(K162&lt;基本!$D$9,"非常勤","常勤")</f>
        <v>常勤</v>
      </c>
      <c r="M162" s="689">
        <f>IF(L162="非常勤",K162/基本!$D$9,1)</f>
        <v>1</v>
      </c>
      <c r="N162" s="694" t="e">
        <f>IF(DAYS360(P162,メイン!$N$3)&lt;500,"新"," ")</f>
        <v>#VALUE!</v>
      </c>
      <c r="O162" s="659"/>
      <c r="P162" s="773" t="str">
        <f>IF(COUNTA(病棟!K160)&gt;=1,病棟!K160,"")</f>
        <v/>
      </c>
      <c r="R162" s="735">
        <f t="shared" si="40"/>
        <v>0</v>
      </c>
      <c r="S162" s="735">
        <f t="shared" si="41"/>
        <v>0</v>
      </c>
      <c r="T162" s="735">
        <f t="shared" si="42"/>
        <v>0</v>
      </c>
      <c r="U162" s="735">
        <f t="shared" si="43"/>
        <v>0</v>
      </c>
      <c r="V162" s="735">
        <f t="shared" si="44"/>
        <v>0</v>
      </c>
      <c r="W162" s="735">
        <f t="shared" si="45"/>
        <v>0</v>
      </c>
      <c r="X162" s="735">
        <f t="shared" si="46"/>
        <v>0</v>
      </c>
      <c r="Y162" s="735">
        <f t="shared" si="47"/>
        <v>0</v>
      </c>
      <c r="Z162" s="735">
        <f t="shared" si="48"/>
        <v>0</v>
      </c>
      <c r="AA162" s="735">
        <f t="shared" si="49"/>
        <v>0</v>
      </c>
      <c r="AB162" s="735">
        <f t="shared" si="50"/>
        <v>0</v>
      </c>
      <c r="AC162" s="735">
        <f t="shared" si="51"/>
        <v>0</v>
      </c>
      <c r="AD162" s="735">
        <f t="shared" si="52"/>
        <v>0</v>
      </c>
      <c r="AE162" s="735">
        <f t="shared" si="53"/>
        <v>0</v>
      </c>
      <c r="AF162" s="736">
        <f t="shared" si="54"/>
        <v>0</v>
      </c>
      <c r="AH162" s="646" t="str">
        <f t="shared" si="55"/>
        <v/>
      </c>
      <c r="AI162" s="646" t="str">
        <f t="shared" si="56"/>
        <v>助産師常勤</v>
      </c>
      <c r="AJ162" s="646">
        <f t="shared" si="57"/>
        <v>1</v>
      </c>
      <c r="AK162" s="646" t="str">
        <f t="shared" si="58"/>
        <v>助産師</v>
      </c>
      <c r="AL162" s="646" t="str">
        <f t="shared" si="59"/>
        <v>常勤</v>
      </c>
    </row>
    <row r="163" spans="1:38" ht="13.5" customHeight="1">
      <c r="A163" s="659" t="str">
        <f>IF(COUNTA(病棟!A161)&gt;=1,病棟!A161,"")</f>
        <v/>
      </c>
      <c r="B163" s="740" t="str">
        <f>IF(COUNTA(病棟!B161)&gt;=1,病棟!B161,"")</f>
        <v/>
      </c>
      <c r="C163" s="745" t="str">
        <f>IF(COUNTA(病棟!C161)&gt;=1,病棟!C161,"")</f>
        <v/>
      </c>
      <c r="D163" s="750" t="str">
        <f>IF(COUNTA(病棟!D161)&gt;=1,病棟!D161,"")</f>
        <v/>
      </c>
      <c r="E163" s="750" t="str">
        <f>IF(COUNTA(病棟!E161)&gt;=1,病棟!E161,"")</f>
        <v/>
      </c>
      <c r="F163" s="750" t="str">
        <f>IF(COUNTA(病棟!F161)&gt;=1,病棟!F161,"")</f>
        <v/>
      </c>
      <c r="G163" s="755" t="str">
        <f>IF(COUNTA(病棟!G161)&gt;=1,病棟!G161,"")</f>
        <v/>
      </c>
      <c r="H163" s="745" t="str">
        <f>IF(COUNTA(病棟!H161)&gt;=1,病棟!H161,"")</f>
        <v/>
      </c>
      <c r="I163" s="761" t="str">
        <f>IF(COUNTA(病棟!I161)&gt;=1,病棟!I161,"")</f>
        <v/>
      </c>
      <c r="J163" s="662" t="str">
        <f>IF(COUNTA(病棟!J161)&gt;=1,病棟!J161,"")</f>
        <v/>
      </c>
      <c r="K163" s="659" t="str">
        <f>IF(COUNTA(病棟!L161)&gt;=1,病棟!L161,"")</f>
        <v/>
      </c>
      <c r="L163" s="694" t="str">
        <f>IF(K163&lt;基本!$D$9,"非常勤","常勤")</f>
        <v>常勤</v>
      </c>
      <c r="M163" s="689">
        <f>IF(L163="非常勤",K163/基本!$D$9,1)</f>
        <v>1</v>
      </c>
      <c r="N163" s="694" t="e">
        <f>IF(DAYS360(P163,メイン!$N$3)&lt;500,"新"," ")</f>
        <v>#VALUE!</v>
      </c>
      <c r="O163" s="659"/>
      <c r="P163" s="773" t="str">
        <f>IF(COUNTA(病棟!K161)&gt;=1,病棟!K161,"")</f>
        <v/>
      </c>
      <c r="R163" s="735">
        <f t="shared" si="40"/>
        <v>0</v>
      </c>
      <c r="S163" s="735">
        <f t="shared" si="41"/>
        <v>0</v>
      </c>
      <c r="T163" s="735">
        <f t="shared" si="42"/>
        <v>0</v>
      </c>
      <c r="U163" s="735">
        <f t="shared" si="43"/>
        <v>0</v>
      </c>
      <c r="V163" s="735">
        <f t="shared" si="44"/>
        <v>0</v>
      </c>
      <c r="W163" s="735">
        <f t="shared" si="45"/>
        <v>0</v>
      </c>
      <c r="X163" s="735">
        <f t="shared" si="46"/>
        <v>0</v>
      </c>
      <c r="Y163" s="735">
        <f t="shared" si="47"/>
        <v>0</v>
      </c>
      <c r="Z163" s="735">
        <f t="shared" si="48"/>
        <v>0</v>
      </c>
      <c r="AA163" s="735">
        <f t="shared" si="49"/>
        <v>0</v>
      </c>
      <c r="AB163" s="735">
        <f t="shared" si="50"/>
        <v>0</v>
      </c>
      <c r="AC163" s="735">
        <f t="shared" si="51"/>
        <v>0</v>
      </c>
      <c r="AD163" s="735">
        <f t="shared" si="52"/>
        <v>0</v>
      </c>
      <c r="AE163" s="735">
        <f t="shared" si="53"/>
        <v>0</v>
      </c>
      <c r="AF163" s="736">
        <f t="shared" si="54"/>
        <v>0</v>
      </c>
      <c r="AH163" s="646" t="str">
        <f t="shared" si="55"/>
        <v/>
      </c>
      <c r="AI163" s="646" t="str">
        <f t="shared" si="56"/>
        <v>助産師常勤</v>
      </c>
      <c r="AJ163" s="646">
        <f t="shared" si="57"/>
        <v>1</v>
      </c>
      <c r="AK163" s="646" t="str">
        <f t="shared" si="58"/>
        <v>助産師</v>
      </c>
      <c r="AL163" s="646" t="str">
        <f t="shared" si="59"/>
        <v>常勤</v>
      </c>
    </row>
    <row r="164" spans="1:38" ht="13.5" customHeight="1">
      <c r="A164" s="659" t="str">
        <f>IF(COUNTA(病棟!A162)&gt;=1,病棟!A162,"")</f>
        <v/>
      </c>
      <c r="B164" s="740" t="str">
        <f>IF(COUNTA(病棟!B162)&gt;=1,病棟!B162,"")</f>
        <v/>
      </c>
      <c r="C164" s="745" t="str">
        <f>IF(COUNTA(病棟!C162)&gt;=1,病棟!C162,"")</f>
        <v/>
      </c>
      <c r="D164" s="750" t="str">
        <f>IF(COUNTA(病棟!D162)&gt;=1,病棟!D162,"")</f>
        <v/>
      </c>
      <c r="E164" s="750" t="str">
        <f>IF(COUNTA(病棟!E162)&gt;=1,病棟!E162,"")</f>
        <v/>
      </c>
      <c r="F164" s="750" t="str">
        <f>IF(COUNTA(病棟!F162)&gt;=1,病棟!F162,"")</f>
        <v/>
      </c>
      <c r="G164" s="755" t="str">
        <f>IF(COUNTA(病棟!G162)&gt;=1,病棟!G162,"")</f>
        <v/>
      </c>
      <c r="H164" s="745" t="str">
        <f>IF(COUNTA(病棟!H162)&gt;=1,病棟!H162,"")</f>
        <v/>
      </c>
      <c r="I164" s="761" t="str">
        <f>IF(COUNTA(病棟!I162)&gt;=1,病棟!I162,"")</f>
        <v/>
      </c>
      <c r="J164" s="662" t="str">
        <f>IF(COUNTA(病棟!J162)&gt;=1,病棟!J162,"")</f>
        <v/>
      </c>
      <c r="K164" s="659" t="str">
        <f>IF(COUNTA(病棟!L162)&gt;=1,病棟!L162,"")</f>
        <v/>
      </c>
      <c r="L164" s="694" t="str">
        <f>IF(K164&lt;基本!$D$9,"非常勤","常勤")</f>
        <v>常勤</v>
      </c>
      <c r="M164" s="689">
        <f>IF(L164="非常勤",K164/基本!$D$9,1)</f>
        <v>1</v>
      </c>
      <c r="N164" s="694" t="e">
        <f>IF(DAYS360(P164,メイン!$N$3)&lt;500,"新"," ")</f>
        <v>#VALUE!</v>
      </c>
      <c r="O164" s="659"/>
      <c r="P164" s="773" t="str">
        <f>IF(COUNTA(病棟!K162)&gt;=1,病棟!K162,"")</f>
        <v/>
      </c>
      <c r="R164" s="735">
        <f t="shared" si="40"/>
        <v>0</v>
      </c>
      <c r="S164" s="735">
        <f t="shared" si="41"/>
        <v>0</v>
      </c>
      <c r="T164" s="735">
        <f t="shared" si="42"/>
        <v>0</v>
      </c>
      <c r="U164" s="735">
        <f t="shared" si="43"/>
        <v>0</v>
      </c>
      <c r="V164" s="735">
        <f t="shared" si="44"/>
        <v>0</v>
      </c>
      <c r="W164" s="735">
        <f t="shared" si="45"/>
        <v>0</v>
      </c>
      <c r="X164" s="735">
        <f t="shared" si="46"/>
        <v>0</v>
      </c>
      <c r="Y164" s="735">
        <f t="shared" si="47"/>
        <v>0</v>
      </c>
      <c r="Z164" s="735">
        <f t="shared" si="48"/>
        <v>0</v>
      </c>
      <c r="AA164" s="735">
        <f t="shared" si="49"/>
        <v>0</v>
      </c>
      <c r="AB164" s="735">
        <f t="shared" si="50"/>
        <v>0</v>
      </c>
      <c r="AC164" s="735">
        <f t="shared" si="51"/>
        <v>0</v>
      </c>
      <c r="AD164" s="735">
        <f t="shared" si="52"/>
        <v>0</v>
      </c>
      <c r="AE164" s="735">
        <f t="shared" si="53"/>
        <v>0</v>
      </c>
      <c r="AF164" s="736">
        <f t="shared" si="54"/>
        <v>0</v>
      </c>
      <c r="AH164" s="646" t="str">
        <f t="shared" si="55"/>
        <v/>
      </c>
      <c r="AI164" s="646" t="str">
        <f t="shared" si="56"/>
        <v>助産師常勤</v>
      </c>
      <c r="AJ164" s="646">
        <f t="shared" si="57"/>
        <v>1</v>
      </c>
      <c r="AK164" s="646" t="str">
        <f t="shared" si="58"/>
        <v>助産師</v>
      </c>
      <c r="AL164" s="646" t="str">
        <f t="shared" si="59"/>
        <v>常勤</v>
      </c>
    </row>
    <row r="165" spans="1:38" ht="13.5" customHeight="1">
      <c r="A165" s="659" t="str">
        <f>IF(COUNTA(病棟!A163)&gt;=1,病棟!A163,"")</f>
        <v/>
      </c>
      <c r="B165" s="740" t="str">
        <f>IF(COUNTA(病棟!B163)&gt;=1,病棟!B163,"")</f>
        <v/>
      </c>
      <c r="C165" s="745" t="str">
        <f>IF(COUNTA(病棟!C163)&gt;=1,病棟!C163,"")</f>
        <v/>
      </c>
      <c r="D165" s="750" t="str">
        <f>IF(COUNTA(病棟!D163)&gt;=1,病棟!D163,"")</f>
        <v/>
      </c>
      <c r="E165" s="750" t="str">
        <f>IF(COUNTA(病棟!E163)&gt;=1,病棟!E163,"")</f>
        <v/>
      </c>
      <c r="F165" s="750" t="str">
        <f>IF(COUNTA(病棟!F163)&gt;=1,病棟!F163,"")</f>
        <v/>
      </c>
      <c r="G165" s="755" t="str">
        <f>IF(COUNTA(病棟!G163)&gt;=1,病棟!G163,"")</f>
        <v/>
      </c>
      <c r="H165" s="745" t="str">
        <f>IF(COUNTA(病棟!H163)&gt;=1,病棟!H163,"")</f>
        <v/>
      </c>
      <c r="I165" s="761" t="str">
        <f>IF(COUNTA(病棟!I163)&gt;=1,病棟!I163,"")</f>
        <v/>
      </c>
      <c r="J165" s="662" t="str">
        <f>IF(COUNTA(病棟!J163)&gt;=1,病棟!J163,"")</f>
        <v/>
      </c>
      <c r="K165" s="659" t="str">
        <f>IF(COUNTA(病棟!L163)&gt;=1,病棟!L163,"")</f>
        <v/>
      </c>
      <c r="L165" s="694" t="str">
        <f>IF(K165&lt;基本!$D$9,"非常勤","常勤")</f>
        <v>常勤</v>
      </c>
      <c r="M165" s="689">
        <f>IF(L165="非常勤",K165/基本!$D$9,1)</f>
        <v>1</v>
      </c>
      <c r="N165" s="694" t="e">
        <f>IF(DAYS360(P165,メイン!$N$3)&lt;500,"新"," ")</f>
        <v>#VALUE!</v>
      </c>
      <c r="O165" s="659"/>
      <c r="P165" s="773" t="str">
        <f>IF(COUNTA(病棟!K163)&gt;=1,病棟!K163,"")</f>
        <v/>
      </c>
      <c r="R165" s="735">
        <f t="shared" si="40"/>
        <v>0</v>
      </c>
      <c r="S165" s="735">
        <f t="shared" si="41"/>
        <v>0</v>
      </c>
      <c r="T165" s="735">
        <f t="shared" si="42"/>
        <v>0</v>
      </c>
      <c r="U165" s="735">
        <f t="shared" si="43"/>
        <v>0</v>
      </c>
      <c r="V165" s="735">
        <f t="shared" si="44"/>
        <v>0</v>
      </c>
      <c r="W165" s="735">
        <f t="shared" si="45"/>
        <v>0</v>
      </c>
      <c r="X165" s="735">
        <f t="shared" si="46"/>
        <v>0</v>
      </c>
      <c r="Y165" s="735">
        <f t="shared" si="47"/>
        <v>0</v>
      </c>
      <c r="Z165" s="735">
        <f t="shared" si="48"/>
        <v>0</v>
      </c>
      <c r="AA165" s="735">
        <f t="shared" si="49"/>
        <v>0</v>
      </c>
      <c r="AB165" s="735">
        <f t="shared" si="50"/>
        <v>0</v>
      </c>
      <c r="AC165" s="735">
        <f t="shared" si="51"/>
        <v>0</v>
      </c>
      <c r="AD165" s="735">
        <f t="shared" si="52"/>
        <v>0</v>
      </c>
      <c r="AE165" s="735">
        <f t="shared" si="53"/>
        <v>0</v>
      </c>
      <c r="AF165" s="736">
        <f t="shared" si="54"/>
        <v>0</v>
      </c>
      <c r="AH165" s="646" t="str">
        <f t="shared" si="55"/>
        <v/>
      </c>
      <c r="AI165" s="646" t="str">
        <f t="shared" si="56"/>
        <v>助産師常勤</v>
      </c>
      <c r="AJ165" s="646">
        <f t="shared" si="57"/>
        <v>1</v>
      </c>
      <c r="AK165" s="646" t="str">
        <f t="shared" si="58"/>
        <v>助産師</v>
      </c>
      <c r="AL165" s="646" t="str">
        <f t="shared" si="59"/>
        <v>常勤</v>
      </c>
    </row>
    <row r="166" spans="1:38" ht="13.5" customHeight="1">
      <c r="A166" s="659" t="str">
        <f>IF(COUNTA(病棟!A164)&gt;=1,病棟!A164,"")</f>
        <v/>
      </c>
      <c r="B166" s="740" t="str">
        <f>IF(COUNTA(病棟!B164)&gt;=1,病棟!B164,"")</f>
        <v/>
      </c>
      <c r="C166" s="745" t="str">
        <f>IF(COUNTA(病棟!C164)&gt;=1,病棟!C164,"")</f>
        <v/>
      </c>
      <c r="D166" s="750" t="str">
        <f>IF(COUNTA(病棟!D164)&gt;=1,病棟!D164,"")</f>
        <v/>
      </c>
      <c r="E166" s="750" t="str">
        <f>IF(COUNTA(病棟!E164)&gt;=1,病棟!E164,"")</f>
        <v/>
      </c>
      <c r="F166" s="750" t="str">
        <f>IF(COUNTA(病棟!F164)&gt;=1,病棟!F164,"")</f>
        <v/>
      </c>
      <c r="G166" s="755" t="str">
        <f>IF(COUNTA(病棟!G164)&gt;=1,病棟!G164,"")</f>
        <v/>
      </c>
      <c r="H166" s="745" t="str">
        <f>IF(COUNTA(病棟!H164)&gt;=1,病棟!H164,"")</f>
        <v/>
      </c>
      <c r="I166" s="761" t="str">
        <f>IF(COUNTA(病棟!I164)&gt;=1,病棟!I164,"")</f>
        <v/>
      </c>
      <c r="J166" s="662" t="str">
        <f>IF(COUNTA(病棟!J164)&gt;=1,病棟!J164,"")</f>
        <v/>
      </c>
      <c r="K166" s="659" t="str">
        <f>IF(COUNTA(病棟!L164)&gt;=1,病棟!L164,"")</f>
        <v/>
      </c>
      <c r="L166" s="694" t="str">
        <f>IF(K166&lt;基本!$D$9,"非常勤","常勤")</f>
        <v>常勤</v>
      </c>
      <c r="M166" s="689">
        <f>IF(L166="非常勤",K166/基本!$D$9,1)</f>
        <v>1</v>
      </c>
      <c r="N166" s="694" t="e">
        <f>IF(DAYS360(P166,メイン!$N$3)&lt;500,"新"," ")</f>
        <v>#VALUE!</v>
      </c>
      <c r="O166" s="659"/>
      <c r="P166" s="773" t="str">
        <f>IF(COUNTA(病棟!K164)&gt;=1,病棟!K164,"")</f>
        <v/>
      </c>
      <c r="R166" s="735">
        <f t="shared" si="40"/>
        <v>0</v>
      </c>
      <c r="S166" s="735">
        <f t="shared" si="41"/>
        <v>0</v>
      </c>
      <c r="T166" s="735">
        <f t="shared" si="42"/>
        <v>0</v>
      </c>
      <c r="U166" s="735">
        <f t="shared" si="43"/>
        <v>0</v>
      </c>
      <c r="V166" s="735">
        <f t="shared" si="44"/>
        <v>0</v>
      </c>
      <c r="W166" s="735">
        <f t="shared" si="45"/>
        <v>0</v>
      </c>
      <c r="X166" s="735">
        <f t="shared" si="46"/>
        <v>0</v>
      </c>
      <c r="Y166" s="735">
        <f t="shared" si="47"/>
        <v>0</v>
      </c>
      <c r="Z166" s="735">
        <f t="shared" si="48"/>
        <v>0</v>
      </c>
      <c r="AA166" s="735">
        <f t="shared" si="49"/>
        <v>0</v>
      </c>
      <c r="AB166" s="735">
        <f t="shared" si="50"/>
        <v>0</v>
      </c>
      <c r="AC166" s="735">
        <f t="shared" si="51"/>
        <v>0</v>
      </c>
      <c r="AD166" s="735">
        <f t="shared" si="52"/>
        <v>0</v>
      </c>
      <c r="AE166" s="735">
        <f t="shared" si="53"/>
        <v>0</v>
      </c>
      <c r="AF166" s="736">
        <f t="shared" si="54"/>
        <v>0</v>
      </c>
      <c r="AH166" s="646" t="str">
        <f t="shared" si="55"/>
        <v/>
      </c>
      <c r="AI166" s="646" t="str">
        <f t="shared" si="56"/>
        <v>助産師常勤</v>
      </c>
      <c r="AJ166" s="646">
        <f t="shared" si="57"/>
        <v>1</v>
      </c>
      <c r="AK166" s="646" t="str">
        <f t="shared" si="58"/>
        <v>助産師</v>
      </c>
      <c r="AL166" s="646" t="str">
        <f t="shared" si="59"/>
        <v>常勤</v>
      </c>
    </row>
    <row r="167" spans="1:38" ht="13.5" customHeight="1">
      <c r="A167" s="659" t="str">
        <f>IF(COUNTA(病棟!A165)&gt;=1,病棟!A165,"")</f>
        <v/>
      </c>
      <c r="B167" s="740" t="str">
        <f>IF(COUNTA(病棟!B165)&gt;=1,病棟!B165,"")</f>
        <v/>
      </c>
      <c r="C167" s="745" t="str">
        <f>IF(COUNTA(病棟!C165)&gt;=1,病棟!C165,"")</f>
        <v/>
      </c>
      <c r="D167" s="750" t="str">
        <f>IF(COUNTA(病棟!D165)&gt;=1,病棟!D165,"")</f>
        <v/>
      </c>
      <c r="E167" s="750" t="str">
        <f>IF(COUNTA(病棟!E165)&gt;=1,病棟!E165,"")</f>
        <v/>
      </c>
      <c r="F167" s="750" t="str">
        <f>IF(COUNTA(病棟!F165)&gt;=1,病棟!F165,"")</f>
        <v/>
      </c>
      <c r="G167" s="755" t="str">
        <f>IF(COUNTA(病棟!G165)&gt;=1,病棟!G165,"")</f>
        <v/>
      </c>
      <c r="H167" s="745" t="str">
        <f>IF(COUNTA(病棟!H165)&gt;=1,病棟!H165,"")</f>
        <v/>
      </c>
      <c r="I167" s="761" t="str">
        <f>IF(COUNTA(病棟!I165)&gt;=1,病棟!I165,"")</f>
        <v/>
      </c>
      <c r="J167" s="662" t="str">
        <f>IF(COUNTA(病棟!J165)&gt;=1,病棟!J165,"")</f>
        <v/>
      </c>
      <c r="K167" s="659" t="str">
        <f>IF(COUNTA(病棟!L165)&gt;=1,病棟!L165,"")</f>
        <v/>
      </c>
      <c r="L167" s="694" t="str">
        <f>IF(K167&lt;基本!$D$9,"非常勤","常勤")</f>
        <v>常勤</v>
      </c>
      <c r="M167" s="689">
        <f>IF(L167="非常勤",K167/基本!$D$9,1)</f>
        <v>1</v>
      </c>
      <c r="N167" s="694" t="e">
        <f>IF(DAYS360(P167,メイン!$N$3)&lt;500,"新"," ")</f>
        <v>#VALUE!</v>
      </c>
      <c r="O167" s="659"/>
      <c r="P167" s="773" t="str">
        <f>IF(COUNTA(病棟!K165)&gt;=1,病棟!K165,"")</f>
        <v/>
      </c>
      <c r="R167" s="735">
        <f t="shared" si="40"/>
        <v>0</v>
      </c>
      <c r="S167" s="735">
        <f t="shared" si="41"/>
        <v>0</v>
      </c>
      <c r="T167" s="735">
        <f t="shared" si="42"/>
        <v>0</v>
      </c>
      <c r="U167" s="735">
        <f t="shared" si="43"/>
        <v>0</v>
      </c>
      <c r="V167" s="735">
        <f t="shared" si="44"/>
        <v>0</v>
      </c>
      <c r="W167" s="735">
        <f t="shared" si="45"/>
        <v>0</v>
      </c>
      <c r="X167" s="735">
        <f t="shared" si="46"/>
        <v>0</v>
      </c>
      <c r="Y167" s="735">
        <f t="shared" si="47"/>
        <v>0</v>
      </c>
      <c r="Z167" s="735">
        <f t="shared" si="48"/>
        <v>0</v>
      </c>
      <c r="AA167" s="735">
        <f t="shared" si="49"/>
        <v>0</v>
      </c>
      <c r="AB167" s="735">
        <f t="shared" si="50"/>
        <v>0</v>
      </c>
      <c r="AC167" s="735">
        <f t="shared" si="51"/>
        <v>0</v>
      </c>
      <c r="AD167" s="735">
        <f t="shared" si="52"/>
        <v>0</v>
      </c>
      <c r="AE167" s="735">
        <f t="shared" si="53"/>
        <v>0</v>
      </c>
      <c r="AF167" s="736">
        <f t="shared" si="54"/>
        <v>0</v>
      </c>
      <c r="AH167" s="646" t="str">
        <f t="shared" si="55"/>
        <v/>
      </c>
      <c r="AI167" s="646" t="str">
        <f t="shared" si="56"/>
        <v>助産師常勤</v>
      </c>
      <c r="AJ167" s="646">
        <f t="shared" si="57"/>
        <v>1</v>
      </c>
      <c r="AK167" s="646" t="str">
        <f t="shared" si="58"/>
        <v>助産師</v>
      </c>
      <c r="AL167" s="646" t="str">
        <f t="shared" si="59"/>
        <v>常勤</v>
      </c>
    </row>
    <row r="168" spans="1:38" ht="13.5" customHeight="1">
      <c r="A168" s="659" t="str">
        <f>IF(COUNTA(病棟!A166)&gt;=1,病棟!A166,"")</f>
        <v/>
      </c>
      <c r="B168" s="740" t="str">
        <f>IF(COUNTA(病棟!B166)&gt;=1,病棟!B166,"")</f>
        <v/>
      </c>
      <c r="C168" s="745" t="str">
        <f>IF(COUNTA(病棟!C166)&gt;=1,病棟!C166,"")</f>
        <v/>
      </c>
      <c r="D168" s="750" t="str">
        <f>IF(COUNTA(病棟!D166)&gt;=1,病棟!D166,"")</f>
        <v/>
      </c>
      <c r="E168" s="750" t="str">
        <f>IF(COUNTA(病棟!E166)&gt;=1,病棟!E166,"")</f>
        <v/>
      </c>
      <c r="F168" s="750" t="str">
        <f>IF(COUNTA(病棟!F166)&gt;=1,病棟!F166,"")</f>
        <v/>
      </c>
      <c r="G168" s="755" t="str">
        <f>IF(COUNTA(病棟!G166)&gt;=1,病棟!G166,"")</f>
        <v/>
      </c>
      <c r="H168" s="745" t="str">
        <f>IF(COUNTA(病棟!H166)&gt;=1,病棟!H166,"")</f>
        <v/>
      </c>
      <c r="I168" s="761" t="str">
        <f>IF(COUNTA(病棟!I166)&gt;=1,病棟!I166,"")</f>
        <v/>
      </c>
      <c r="J168" s="662" t="str">
        <f>IF(COUNTA(病棟!J166)&gt;=1,病棟!J166,"")</f>
        <v/>
      </c>
      <c r="K168" s="659" t="str">
        <f>IF(COUNTA(病棟!L166)&gt;=1,病棟!L166,"")</f>
        <v/>
      </c>
      <c r="L168" s="694" t="str">
        <f>IF(K168&lt;基本!$D$9,"非常勤","常勤")</f>
        <v>常勤</v>
      </c>
      <c r="M168" s="689">
        <f>IF(L168="非常勤",K168/基本!$D$9,1)</f>
        <v>1</v>
      </c>
      <c r="N168" s="694" t="e">
        <f>IF(DAYS360(P168,メイン!$N$3)&lt;500,"新"," ")</f>
        <v>#VALUE!</v>
      </c>
      <c r="O168" s="659"/>
      <c r="P168" s="773" t="str">
        <f>IF(COUNTA(病棟!K166)&gt;=1,病棟!K166,"")</f>
        <v/>
      </c>
      <c r="R168" s="735">
        <f t="shared" si="40"/>
        <v>0</v>
      </c>
      <c r="S168" s="735">
        <f t="shared" si="41"/>
        <v>0</v>
      </c>
      <c r="T168" s="735">
        <f t="shared" si="42"/>
        <v>0</v>
      </c>
      <c r="U168" s="735">
        <f t="shared" si="43"/>
        <v>0</v>
      </c>
      <c r="V168" s="735">
        <f t="shared" si="44"/>
        <v>0</v>
      </c>
      <c r="W168" s="735">
        <f t="shared" si="45"/>
        <v>0</v>
      </c>
      <c r="X168" s="735">
        <f t="shared" si="46"/>
        <v>0</v>
      </c>
      <c r="Y168" s="735">
        <f t="shared" si="47"/>
        <v>0</v>
      </c>
      <c r="Z168" s="735">
        <f t="shared" si="48"/>
        <v>0</v>
      </c>
      <c r="AA168" s="735">
        <f t="shared" si="49"/>
        <v>0</v>
      </c>
      <c r="AB168" s="735">
        <f t="shared" si="50"/>
        <v>0</v>
      </c>
      <c r="AC168" s="735">
        <f t="shared" si="51"/>
        <v>0</v>
      </c>
      <c r="AD168" s="735">
        <f t="shared" si="52"/>
        <v>0</v>
      </c>
      <c r="AE168" s="735">
        <f t="shared" si="53"/>
        <v>0</v>
      </c>
      <c r="AF168" s="736">
        <f t="shared" si="54"/>
        <v>0</v>
      </c>
      <c r="AH168" s="646" t="str">
        <f t="shared" si="55"/>
        <v/>
      </c>
      <c r="AI168" s="646" t="str">
        <f t="shared" si="56"/>
        <v>助産師常勤</v>
      </c>
      <c r="AJ168" s="646">
        <f t="shared" si="57"/>
        <v>1</v>
      </c>
      <c r="AK168" s="646" t="str">
        <f t="shared" si="58"/>
        <v>助産師</v>
      </c>
      <c r="AL168" s="646" t="str">
        <f t="shared" si="59"/>
        <v>常勤</v>
      </c>
    </row>
    <row r="169" spans="1:38" ht="13.5" customHeight="1">
      <c r="A169" s="659" t="str">
        <f>IF(COUNTA(病棟!A167)&gt;=1,病棟!A167,"")</f>
        <v/>
      </c>
      <c r="B169" s="740" t="str">
        <f>IF(COUNTA(病棟!B167)&gt;=1,病棟!B167,"")</f>
        <v/>
      </c>
      <c r="C169" s="745" t="str">
        <f>IF(COUNTA(病棟!C167)&gt;=1,病棟!C167,"")</f>
        <v/>
      </c>
      <c r="D169" s="750" t="str">
        <f>IF(COUNTA(病棟!D167)&gt;=1,病棟!D167,"")</f>
        <v/>
      </c>
      <c r="E169" s="750" t="str">
        <f>IF(COUNTA(病棟!E167)&gt;=1,病棟!E167,"")</f>
        <v/>
      </c>
      <c r="F169" s="750" t="str">
        <f>IF(COUNTA(病棟!F167)&gt;=1,病棟!F167,"")</f>
        <v/>
      </c>
      <c r="G169" s="755" t="str">
        <f>IF(COUNTA(病棟!G167)&gt;=1,病棟!G167,"")</f>
        <v/>
      </c>
      <c r="H169" s="745" t="str">
        <f>IF(COUNTA(病棟!H167)&gt;=1,病棟!H167,"")</f>
        <v/>
      </c>
      <c r="I169" s="761" t="str">
        <f>IF(COUNTA(病棟!I167)&gt;=1,病棟!I167,"")</f>
        <v/>
      </c>
      <c r="J169" s="662" t="str">
        <f>IF(COUNTA(病棟!J167)&gt;=1,病棟!J167,"")</f>
        <v/>
      </c>
      <c r="K169" s="659" t="str">
        <f>IF(COUNTA(病棟!L167)&gt;=1,病棟!L167,"")</f>
        <v/>
      </c>
      <c r="L169" s="694" t="str">
        <f>IF(K169&lt;基本!$D$9,"非常勤","常勤")</f>
        <v>常勤</v>
      </c>
      <c r="M169" s="689">
        <f>IF(L169="非常勤",K169/基本!$D$9,1)</f>
        <v>1</v>
      </c>
      <c r="N169" s="694" t="e">
        <f>IF(DAYS360(P169,メイン!$N$3)&lt;500,"新"," ")</f>
        <v>#VALUE!</v>
      </c>
      <c r="O169" s="659"/>
      <c r="P169" s="773" t="str">
        <f>IF(COUNTA(病棟!K167)&gt;=1,病棟!K167,"")</f>
        <v/>
      </c>
      <c r="R169" s="735">
        <f t="shared" si="40"/>
        <v>0</v>
      </c>
      <c r="S169" s="735">
        <f t="shared" si="41"/>
        <v>0</v>
      </c>
      <c r="T169" s="735">
        <f t="shared" si="42"/>
        <v>0</v>
      </c>
      <c r="U169" s="735">
        <f t="shared" si="43"/>
        <v>0</v>
      </c>
      <c r="V169" s="735">
        <f t="shared" si="44"/>
        <v>0</v>
      </c>
      <c r="W169" s="735">
        <f t="shared" si="45"/>
        <v>0</v>
      </c>
      <c r="X169" s="735">
        <f t="shared" si="46"/>
        <v>0</v>
      </c>
      <c r="Y169" s="735">
        <f t="shared" si="47"/>
        <v>0</v>
      </c>
      <c r="Z169" s="735">
        <f t="shared" si="48"/>
        <v>0</v>
      </c>
      <c r="AA169" s="735">
        <f t="shared" si="49"/>
        <v>0</v>
      </c>
      <c r="AB169" s="735">
        <f t="shared" si="50"/>
        <v>0</v>
      </c>
      <c r="AC169" s="735">
        <f t="shared" si="51"/>
        <v>0</v>
      </c>
      <c r="AD169" s="735">
        <f t="shared" si="52"/>
        <v>0</v>
      </c>
      <c r="AE169" s="735">
        <f t="shared" si="53"/>
        <v>0</v>
      </c>
      <c r="AF169" s="736">
        <f t="shared" si="54"/>
        <v>0</v>
      </c>
      <c r="AH169" s="646" t="str">
        <f t="shared" si="55"/>
        <v/>
      </c>
      <c r="AI169" s="646" t="str">
        <f t="shared" si="56"/>
        <v>助産師常勤</v>
      </c>
      <c r="AJ169" s="646">
        <f t="shared" si="57"/>
        <v>1</v>
      </c>
      <c r="AK169" s="646" t="str">
        <f t="shared" si="58"/>
        <v>助産師</v>
      </c>
      <c r="AL169" s="646" t="str">
        <f t="shared" si="59"/>
        <v>常勤</v>
      </c>
    </row>
    <row r="170" spans="1:38" ht="13.5" customHeight="1">
      <c r="A170" s="659" t="str">
        <f>IF(COUNTA(病棟!A168)&gt;=1,病棟!A168,"")</f>
        <v/>
      </c>
      <c r="B170" s="740" t="str">
        <f>IF(COUNTA(病棟!B168)&gt;=1,病棟!B168,"")</f>
        <v/>
      </c>
      <c r="C170" s="745" t="str">
        <f>IF(COUNTA(病棟!C168)&gt;=1,病棟!C168,"")</f>
        <v/>
      </c>
      <c r="D170" s="750" t="str">
        <f>IF(COUNTA(病棟!D168)&gt;=1,病棟!D168,"")</f>
        <v/>
      </c>
      <c r="E170" s="750" t="str">
        <f>IF(COUNTA(病棟!E168)&gt;=1,病棟!E168,"")</f>
        <v/>
      </c>
      <c r="F170" s="750" t="str">
        <f>IF(COUNTA(病棟!F168)&gt;=1,病棟!F168,"")</f>
        <v/>
      </c>
      <c r="G170" s="755" t="str">
        <f>IF(COUNTA(病棟!G168)&gt;=1,病棟!G168,"")</f>
        <v/>
      </c>
      <c r="H170" s="745" t="str">
        <f>IF(COUNTA(病棟!H168)&gt;=1,病棟!H168,"")</f>
        <v/>
      </c>
      <c r="I170" s="761" t="str">
        <f>IF(COUNTA(病棟!I168)&gt;=1,病棟!I168,"")</f>
        <v/>
      </c>
      <c r="J170" s="662" t="str">
        <f>IF(COUNTA(病棟!J168)&gt;=1,病棟!J168,"")</f>
        <v/>
      </c>
      <c r="K170" s="659" t="str">
        <f>IF(COUNTA(病棟!L168)&gt;=1,病棟!L168,"")</f>
        <v/>
      </c>
      <c r="L170" s="694" t="str">
        <f>IF(K170&lt;基本!$D$9,"非常勤","常勤")</f>
        <v>常勤</v>
      </c>
      <c r="M170" s="689">
        <f>IF(L170="非常勤",K170/基本!$D$9,1)</f>
        <v>1</v>
      </c>
      <c r="N170" s="694" t="e">
        <f>IF(DAYS360(P170,メイン!$N$3)&lt;500,"新"," ")</f>
        <v>#VALUE!</v>
      </c>
      <c r="O170" s="659"/>
      <c r="P170" s="773" t="str">
        <f>IF(COUNTA(病棟!K168)&gt;=1,病棟!K168,"")</f>
        <v/>
      </c>
      <c r="R170" s="735">
        <f t="shared" si="40"/>
        <v>0</v>
      </c>
      <c r="S170" s="735">
        <f t="shared" si="41"/>
        <v>0</v>
      </c>
      <c r="T170" s="735">
        <f t="shared" si="42"/>
        <v>0</v>
      </c>
      <c r="U170" s="735">
        <f t="shared" si="43"/>
        <v>0</v>
      </c>
      <c r="V170" s="735">
        <f t="shared" si="44"/>
        <v>0</v>
      </c>
      <c r="W170" s="735">
        <f t="shared" si="45"/>
        <v>0</v>
      </c>
      <c r="X170" s="735">
        <f t="shared" si="46"/>
        <v>0</v>
      </c>
      <c r="Y170" s="735">
        <f t="shared" si="47"/>
        <v>0</v>
      </c>
      <c r="Z170" s="735">
        <f t="shared" si="48"/>
        <v>0</v>
      </c>
      <c r="AA170" s="735">
        <f t="shared" si="49"/>
        <v>0</v>
      </c>
      <c r="AB170" s="735">
        <f t="shared" si="50"/>
        <v>0</v>
      </c>
      <c r="AC170" s="735">
        <f t="shared" si="51"/>
        <v>0</v>
      </c>
      <c r="AD170" s="735">
        <f t="shared" si="52"/>
        <v>0</v>
      </c>
      <c r="AE170" s="735">
        <f t="shared" si="53"/>
        <v>0</v>
      </c>
      <c r="AF170" s="736">
        <f t="shared" si="54"/>
        <v>0</v>
      </c>
      <c r="AH170" s="646" t="str">
        <f t="shared" si="55"/>
        <v/>
      </c>
      <c r="AI170" s="646" t="str">
        <f t="shared" si="56"/>
        <v>助産師常勤</v>
      </c>
      <c r="AJ170" s="646">
        <f t="shared" si="57"/>
        <v>1</v>
      </c>
      <c r="AK170" s="646" t="str">
        <f t="shared" si="58"/>
        <v>助産師</v>
      </c>
      <c r="AL170" s="646" t="str">
        <f t="shared" si="59"/>
        <v>常勤</v>
      </c>
    </row>
    <row r="171" spans="1:38" ht="13.5" customHeight="1">
      <c r="A171" s="659" t="str">
        <f>IF(COUNTA(病棟!A169)&gt;=1,病棟!A169,"")</f>
        <v/>
      </c>
      <c r="B171" s="740" t="str">
        <f>IF(COUNTA(病棟!B169)&gt;=1,病棟!B169,"")</f>
        <v/>
      </c>
      <c r="C171" s="745" t="str">
        <f>IF(COUNTA(病棟!C169)&gt;=1,病棟!C169,"")</f>
        <v/>
      </c>
      <c r="D171" s="750" t="str">
        <f>IF(COUNTA(病棟!D169)&gt;=1,病棟!D169,"")</f>
        <v/>
      </c>
      <c r="E171" s="750" t="str">
        <f>IF(COUNTA(病棟!E169)&gt;=1,病棟!E169,"")</f>
        <v/>
      </c>
      <c r="F171" s="750" t="str">
        <f>IF(COUNTA(病棟!F169)&gt;=1,病棟!F169,"")</f>
        <v/>
      </c>
      <c r="G171" s="755" t="str">
        <f>IF(COUNTA(病棟!G169)&gt;=1,病棟!G169,"")</f>
        <v/>
      </c>
      <c r="H171" s="745" t="str">
        <f>IF(COUNTA(病棟!H169)&gt;=1,病棟!H169,"")</f>
        <v/>
      </c>
      <c r="I171" s="761" t="str">
        <f>IF(COUNTA(病棟!I169)&gt;=1,病棟!I169,"")</f>
        <v/>
      </c>
      <c r="J171" s="662" t="str">
        <f>IF(COUNTA(病棟!J169)&gt;=1,病棟!J169,"")</f>
        <v/>
      </c>
      <c r="K171" s="659" t="str">
        <f>IF(COUNTA(病棟!L169)&gt;=1,病棟!L169,"")</f>
        <v/>
      </c>
      <c r="L171" s="694" t="str">
        <f>IF(K171&lt;基本!$D$9,"非常勤","常勤")</f>
        <v>常勤</v>
      </c>
      <c r="M171" s="689">
        <f>IF(L171="非常勤",K171/基本!$D$9,1)</f>
        <v>1</v>
      </c>
      <c r="N171" s="694" t="e">
        <f>IF(DAYS360(P171,メイン!$N$3)&lt;500,"新"," ")</f>
        <v>#VALUE!</v>
      </c>
      <c r="O171" s="659"/>
      <c r="P171" s="773" t="str">
        <f>IF(COUNTA(病棟!K169)&gt;=1,病棟!K169,"")</f>
        <v/>
      </c>
      <c r="R171" s="735">
        <f t="shared" si="40"/>
        <v>0</v>
      </c>
      <c r="S171" s="735">
        <f t="shared" si="41"/>
        <v>0</v>
      </c>
      <c r="T171" s="735">
        <f t="shared" si="42"/>
        <v>0</v>
      </c>
      <c r="U171" s="735">
        <f t="shared" si="43"/>
        <v>0</v>
      </c>
      <c r="V171" s="735">
        <f t="shared" si="44"/>
        <v>0</v>
      </c>
      <c r="W171" s="735">
        <f t="shared" si="45"/>
        <v>0</v>
      </c>
      <c r="X171" s="735">
        <f t="shared" si="46"/>
        <v>0</v>
      </c>
      <c r="Y171" s="735">
        <f t="shared" si="47"/>
        <v>0</v>
      </c>
      <c r="Z171" s="735">
        <f t="shared" si="48"/>
        <v>0</v>
      </c>
      <c r="AA171" s="735">
        <f t="shared" si="49"/>
        <v>0</v>
      </c>
      <c r="AB171" s="735">
        <f t="shared" si="50"/>
        <v>0</v>
      </c>
      <c r="AC171" s="735">
        <f t="shared" si="51"/>
        <v>0</v>
      </c>
      <c r="AD171" s="735">
        <f t="shared" si="52"/>
        <v>0</v>
      </c>
      <c r="AE171" s="735">
        <f t="shared" si="53"/>
        <v>0</v>
      </c>
      <c r="AF171" s="736">
        <f t="shared" si="54"/>
        <v>0</v>
      </c>
      <c r="AH171" s="646" t="str">
        <f t="shared" si="55"/>
        <v/>
      </c>
      <c r="AI171" s="646" t="str">
        <f t="shared" si="56"/>
        <v>助産師常勤</v>
      </c>
      <c r="AJ171" s="646">
        <f t="shared" si="57"/>
        <v>1</v>
      </c>
      <c r="AK171" s="646" t="str">
        <f t="shared" si="58"/>
        <v>助産師</v>
      </c>
      <c r="AL171" s="646" t="str">
        <f t="shared" si="59"/>
        <v>常勤</v>
      </c>
    </row>
    <row r="172" spans="1:38" ht="13.5" customHeight="1">
      <c r="A172" s="659" t="str">
        <f>IF(COUNTA(病棟!A170)&gt;=1,病棟!A170,"")</f>
        <v/>
      </c>
      <c r="B172" s="740" t="str">
        <f>IF(COUNTA(病棟!B170)&gt;=1,病棟!B170,"")</f>
        <v/>
      </c>
      <c r="C172" s="745" t="str">
        <f>IF(COUNTA(病棟!C170)&gt;=1,病棟!C170,"")</f>
        <v/>
      </c>
      <c r="D172" s="750" t="str">
        <f>IF(COUNTA(病棟!D170)&gt;=1,病棟!D170,"")</f>
        <v/>
      </c>
      <c r="E172" s="750" t="str">
        <f>IF(COUNTA(病棟!E170)&gt;=1,病棟!E170,"")</f>
        <v/>
      </c>
      <c r="F172" s="750" t="str">
        <f>IF(COUNTA(病棟!F170)&gt;=1,病棟!F170,"")</f>
        <v/>
      </c>
      <c r="G172" s="755" t="str">
        <f>IF(COUNTA(病棟!G170)&gt;=1,病棟!G170,"")</f>
        <v/>
      </c>
      <c r="H172" s="745" t="str">
        <f>IF(COUNTA(病棟!H170)&gt;=1,病棟!H170,"")</f>
        <v/>
      </c>
      <c r="I172" s="761" t="str">
        <f>IF(COUNTA(病棟!I170)&gt;=1,病棟!I170,"")</f>
        <v/>
      </c>
      <c r="J172" s="662" t="str">
        <f>IF(COUNTA(病棟!J170)&gt;=1,病棟!J170,"")</f>
        <v/>
      </c>
      <c r="K172" s="659" t="str">
        <f>IF(COUNTA(病棟!L170)&gt;=1,病棟!L170,"")</f>
        <v/>
      </c>
      <c r="L172" s="694" t="str">
        <f>IF(K172&lt;基本!$D$9,"非常勤","常勤")</f>
        <v>常勤</v>
      </c>
      <c r="M172" s="689">
        <f>IF(L172="非常勤",K172/基本!$D$9,1)</f>
        <v>1</v>
      </c>
      <c r="N172" s="694" t="e">
        <f>IF(DAYS360(P172,メイン!$N$3)&lt;500,"新"," ")</f>
        <v>#VALUE!</v>
      </c>
      <c r="O172" s="659"/>
      <c r="P172" s="773" t="str">
        <f>IF(COUNTA(病棟!K170)&gt;=1,病棟!K170,"")</f>
        <v/>
      </c>
      <c r="R172" s="735">
        <f t="shared" si="40"/>
        <v>0</v>
      </c>
      <c r="S172" s="735">
        <f t="shared" si="41"/>
        <v>0</v>
      </c>
      <c r="T172" s="735">
        <f t="shared" si="42"/>
        <v>0</v>
      </c>
      <c r="U172" s="735">
        <f t="shared" si="43"/>
        <v>0</v>
      </c>
      <c r="V172" s="735">
        <f t="shared" si="44"/>
        <v>0</v>
      </c>
      <c r="W172" s="735">
        <f t="shared" si="45"/>
        <v>0</v>
      </c>
      <c r="X172" s="735">
        <f t="shared" si="46"/>
        <v>0</v>
      </c>
      <c r="Y172" s="735">
        <f t="shared" si="47"/>
        <v>0</v>
      </c>
      <c r="Z172" s="735">
        <f t="shared" si="48"/>
        <v>0</v>
      </c>
      <c r="AA172" s="735">
        <f t="shared" si="49"/>
        <v>0</v>
      </c>
      <c r="AB172" s="735">
        <f t="shared" si="50"/>
        <v>0</v>
      </c>
      <c r="AC172" s="735">
        <f t="shared" si="51"/>
        <v>0</v>
      </c>
      <c r="AD172" s="735">
        <f t="shared" si="52"/>
        <v>0</v>
      </c>
      <c r="AE172" s="735">
        <f t="shared" si="53"/>
        <v>0</v>
      </c>
      <c r="AF172" s="736">
        <f t="shared" si="54"/>
        <v>0</v>
      </c>
      <c r="AH172" s="646" t="str">
        <f t="shared" si="55"/>
        <v/>
      </c>
      <c r="AI172" s="646" t="str">
        <f t="shared" si="56"/>
        <v>助産師常勤</v>
      </c>
      <c r="AJ172" s="646">
        <f t="shared" si="57"/>
        <v>1</v>
      </c>
      <c r="AK172" s="646" t="str">
        <f t="shared" si="58"/>
        <v>助産師</v>
      </c>
      <c r="AL172" s="646" t="str">
        <f t="shared" si="59"/>
        <v>常勤</v>
      </c>
    </row>
    <row r="173" spans="1:38" ht="13.5" customHeight="1">
      <c r="A173" s="659" t="str">
        <f>IF(COUNTA(病棟!A171)&gt;=1,病棟!A171,"")</f>
        <v/>
      </c>
      <c r="B173" s="740" t="str">
        <f>IF(COUNTA(病棟!B171)&gt;=1,病棟!B171,"")</f>
        <v/>
      </c>
      <c r="C173" s="745" t="str">
        <f>IF(COUNTA(病棟!C171)&gt;=1,病棟!C171,"")</f>
        <v/>
      </c>
      <c r="D173" s="750" t="str">
        <f>IF(COUNTA(病棟!D171)&gt;=1,病棟!D171,"")</f>
        <v/>
      </c>
      <c r="E173" s="750" t="str">
        <f>IF(COUNTA(病棟!E171)&gt;=1,病棟!E171,"")</f>
        <v/>
      </c>
      <c r="F173" s="750" t="str">
        <f>IF(COUNTA(病棟!F171)&gt;=1,病棟!F171,"")</f>
        <v/>
      </c>
      <c r="G173" s="755" t="str">
        <f>IF(COUNTA(病棟!G171)&gt;=1,病棟!G171,"")</f>
        <v/>
      </c>
      <c r="H173" s="745" t="str">
        <f>IF(COUNTA(病棟!H171)&gt;=1,病棟!H171,"")</f>
        <v/>
      </c>
      <c r="I173" s="761" t="str">
        <f>IF(COUNTA(病棟!I171)&gt;=1,病棟!I171,"")</f>
        <v/>
      </c>
      <c r="J173" s="662" t="str">
        <f>IF(COUNTA(病棟!J171)&gt;=1,病棟!J171,"")</f>
        <v/>
      </c>
      <c r="K173" s="659" t="str">
        <f>IF(COUNTA(病棟!L171)&gt;=1,病棟!L171,"")</f>
        <v/>
      </c>
      <c r="L173" s="694" t="str">
        <f>IF(K173&lt;基本!$D$9,"非常勤","常勤")</f>
        <v>常勤</v>
      </c>
      <c r="M173" s="689">
        <f>IF(L173="非常勤",K173/基本!$D$9,1)</f>
        <v>1</v>
      </c>
      <c r="N173" s="694" t="e">
        <f>IF(DAYS360(P173,メイン!$N$3)&lt;500,"新"," ")</f>
        <v>#VALUE!</v>
      </c>
      <c r="O173" s="659"/>
      <c r="P173" s="773" t="str">
        <f>IF(COUNTA(病棟!K171)&gt;=1,病棟!K171,"")</f>
        <v/>
      </c>
      <c r="R173" s="735">
        <f t="shared" si="40"/>
        <v>0</v>
      </c>
      <c r="S173" s="735">
        <f t="shared" si="41"/>
        <v>0</v>
      </c>
      <c r="T173" s="735">
        <f t="shared" si="42"/>
        <v>0</v>
      </c>
      <c r="U173" s="735">
        <f t="shared" si="43"/>
        <v>0</v>
      </c>
      <c r="V173" s="735">
        <f t="shared" si="44"/>
        <v>0</v>
      </c>
      <c r="W173" s="735">
        <f t="shared" si="45"/>
        <v>0</v>
      </c>
      <c r="X173" s="735">
        <f t="shared" si="46"/>
        <v>0</v>
      </c>
      <c r="Y173" s="735">
        <f t="shared" si="47"/>
        <v>0</v>
      </c>
      <c r="Z173" s="735">
        <f t="shared" si="48"/>
        <v>0</v>
      </c>
      <c r="AA173" s="735">
        <f t="shared" si="49"/>
        <v>0</v>
      </c>
      <c r="AB173" s="735">
        <f t="shared" si="50"/>
        <v>0</v>
      </c>
      <c r="AC173" s="735">
        <f t="shared" si="51"/>
        <v>0</v>
      </c>
      <c r="AD173" s="735">
        <f t="shared" si="52"/>
        <v>0</v>
      </c>
      <c r="AE173" s="735">
        <f t="shared" si="53"/>
        <v>0</v>
      </c>
      <c r="AF173" s="736">
        <f t="shared" si="54"/>
        <v>0</v>
      </c>
      <c r="AH173" s="646" t="str">
        <f t="shared" si="55"/>
        <v/>
      </c>
      <c r="AI173" s="646" t="str">
        <f t="shared" si="56"/>
        <v>助産師常勤</v>
      </c>
      <c r="AJ173" s="646">
        <f t="shared" si="57"/>
        <v>1</v>
      </c>
      <c r="AK173" s="646" t="str">
        <f t="shared" si="58"/>
        <v>助産師</v>
      </c>
      <c r="AL173" s="646" t="str">
        <f t="shared" si="59"/>
        <v>常勤</v>
      </c>
    </row>
    <row r="174" spans="1:38" ht="13.5" customHeight="1">
      <c r="A174" s="659" t="str">
        <f>IF(COUNTA(病棟!A172)&gt;=1,病棟!A172,"")</f>
        <v/>
      </c>
      <c r="B174" s="740" t="str">
        <f>IF(COUNTA(病棟!B172)&gt;=1,病棟!B172,"")</f>
        <v/>
      </c>
      <c r="C174" s="745" t="str">
        <f>IF(COUNTA(病棟!C172)&gt;=1,病棟!C172,"")</f>
        <v/>
      </c>
      <c r="D174" s="750" t="str">
        <f>IF(COUNTA(病棟!D172)&gt;=1,病棟!D172,"")</f>
        <v/>
      </c>
      <c r="E174" s="750" t="str">
        <f>IF(COUNTA(病棟!E172)&gt;=1,病棟!E172,"")</f>
        <v/>
      </c>
      <c r="F174" s="750" t="str">
        <f>IF(COUNTA(病棟!F172)&gt;=1,病棟!F172,"")</f>
        <v/>
      </c>
      <c r="G174" s="755" t="str">
        <f>IF(COUNTA(病棟!G172)&gt;=1,病棟!G172,"")</f>
        <v/>
      </c>
      <c r="H174" s="745" t="str">
        <f>IF(COUNTA(病棟!H172)&gt;=1,病棟!H172,"")</f>
        <v/>
      </c>
      <c r="I174" s="761" t="str">
        <f>IF(COUNTA(病棟!I172)&gt;=1,病棟!I172,"")</f>
        <v/>
      </c>
      <c r="J174" s="662" t="str">
        <f>IF(COUNTA(病棟!J172)&gt;=1,病棟!J172,"")</f>
        <v/>
      </c>
      <c r="K174" s="659" t="str">
        <f>IF(COUNTA(病棟!L172)&gt;=1,病棟!L172,"")</f>
        <v/>
      </c>
      <c r="L174" s="694" t="str">
        <f>IF(K174&lt;基本!$D$9,"非常勤","常勤")</f>
        <v>常勤</v>
      </c>
      <c r="M174" s="689">
        <f>IF(L174="非常勤",K174/基本!$D$9,1)</f>
        <v>1</v>
      </c>
      <c r="N174" s="694" t="e">
        <f>IF(DAYS360(P174,メイン!$N$3)&lt;500,"新"," ")</f>
        <v>#VALUE!</v>
      </c>
      <c r="O174" s="659"/>
      <c r="P174" s="773" t="str">
        <f>IF(COUNTA(病棟!K172)&gt;=1,病棟!K172,"")</f>
        <v/>
      </c>
      <c r="R174" s="735">
        <f t="shared" si="40"/>
        <v>0</v>
      </c>
      <c r="S174" s="735">
        <f t="shared" si="41"/>
        <v>0</v>
      </c>
      <c r="T174" s="735">
        <f t="shared" si="42"/>
        <v>0</v>
      </c>
      <c r="U174" s="735">
        <f t="shared" si="43"/>
        <v>0</v>
      </c>
      <c r="V174" s="735">
        <f t="shared" si="44"/>
        <v>0</v>
      </c>
      <c r="W174" s="735">
        <f t="shared" si="45"/>
        <v>0</v>
      </c>
      <c r="X174" s="735">
        <f t="shared" si="46"/>
        <v>0</v>
      </c>
      <c r="Y174" s="735">
        <f t="shared" si="47"/>
        <v>0</v>
      </c>
      <c r="Z174" s="735">
        <f t="shared" si="48"/>
        <v>0</v>
      </c>
      <c r="AA174" s="735">
        <f t="shared" si="49"/>
        <v>0</v>
      </c>
      <c r="AB174" s="735">
        <f t="shared" si="50"/>
        <v>0</v>
      </c>
      <c r="AC174" s="735">
        <f t="shared" si="51"/>
        <v>0</v>
      </c>
      <c r="AD174" s="735">
        <f t="shared" si="52"/>
        <v>0</v>
      </c>
      <c r="AE174" s="735">
        <f t="shared" si="53"/>
        <v>0</v>
      </c>
      <c r="AF174" s="736">
        <f t="shared" si="54"/>
        <v>0</v>
      </c>
      <c r="AH174" s="646" t="str">
        <f t="shared" si="55"/>
        <v/>
      </c>
      <c r="AI174" s="646" t="str">
        <f t="shared" si="56"/>
        <v>助産師常勤</v>
      </c>
      <c r="AJ174" s="646">
        <f t="shared" si="57"/>
        <v>1</v>
      </c>
      <c r="AK174" s="646" t="str">
        <f t="shared" si="58"/>
        <v>助産師</v>
      </c>
      <c r="AL174" s="646" t="str">
        <f t="shared" si="59"/>
        <v>常勤</v>
      </c>
    </row>
    <row r="175" spans="1:38" ht="13.5" customHeight="1">
      <c r="A175" s="659" t="str">
        <f>IF(COUNTA(病棟!A173)&gt;=1,病棟!A173,"")</f>
        <v/>
      </c>
      <c r="B175" s="740" t="str">
        <f>IF(COUNTA(病棟!B173)&gt;=1,病棟!B173,"")</f>
        <v/>
      </c>
      <c r="C175" s="745" t="str">
        <f>IF(COUNTA(病棟!C173)&gt;=1,病棟!C173,"")</f>
        <v/>
      </c>
      <c r="D175" s="750" t="str">
        <f>IF(COUNTA(病棟!D173)&gt;=1,病棟!D173,"")</f>
        <v/>
      </c>
      <c r="E175" s="750" t="str">
        <f>IF(COUNTA(病棟!E173)&gt;=1,病棟!E173,"")</f>
        <v/>
      </c>
      <c r="F175" s="750" t="str">
        <f>IF(COUNTA(病棟!F173)&gt;=1,病棟!F173,"")</f>
        <v/>
      </c>
      <c r="G175" s="755" t="str">
        <f>IF(COUNTA(病棟!G173)&gt;=1,病棟!G173,"")</f>
        <v/>
      </c>
      <c r="H175" s="745" t="str">
        <f>IF(COUNTA(病棟!H173)&gt;=1,病棟!H173,"")</f>
        <v/>
      </c>
      <c r="I175" s="761" t="str">
        <f>IF(COUNTA(病棟!I173)&gt;=1,病棟!I173,"")</f>
        <v/>
      </c>
      <c r="J175" s="662" t="str">
        <f>IF(COUNTA(病棟!J173)&gt;=1,病棟!J173,"")</f>
        <v/>
      </c>
      <c r="K175" s="659" t="str">
        <f>IF(COUNTA(病棟!L173)&gt;=1,病棟!L173,"")</f>
        <v/>
      </c>
      <c r="L175" s="694" t="str">
        <f>IF(K175&lt;基本!$D$9,"非常勤","常勤")</f>
        <v>常勤</v>
      </c>
      <c r="M175" s="689">
        <f>IF(L175="非常勤",K175/基本!$D$9,1)</f>
        <v>1</v>
      </c>
      <c r="N175" s="694" t="e">
        <f>IF(DAYS360(P175,メイン!$N$3)&lt;500,"新"," ")</f>
        <v>#VALUE!</v>
      </c>
      <c r="O175" s="659"/>
      <c r="P175" s="773" t="str">
        <f>IF(COUNTA(病棟!K173)&gt;=1,病棟!K173,"")</f>
        <v/>
      </c>
      <c r="R175" s="735">
        <f t="shared" si="40"/>
        <v>0</v>
      </c>
      <c r="S175" s="735">
        <f t="shared" si="41"/>
        <v>0</v>
      </c>
      <c r="T175" s="735">
        <f t="shared" si="42"/>
        <v>0</v>
      </c>
      <c r="U175" s="735">
        <f t="shared" si="43"/>
        <v>0</v>
      </c>
      <c r="V175" s="735">
        <f t="shared" si="44"/>
        <v>0</v>
      </c>
      <c r="W175" s="735">
        <f t="shared" si="45"/>
        <v>0</v>
      </c>
      <c r="X175" s="735">
        <f t="shared" si="46"/>
        <v>0</v>
      </c>
      <c r="Y175" s="735">
        <f t="shared" si="47"/>
        <v>0</v>
      </c>
      <c r="Z175" s="735">
        <f t="shared" si="48"/>
        <v>0</v>
      </c>
      <c r="AA175" s="735">
        <f t="shared" si="49"/>
        <v>0</v>
      </c>
      <c r="AB175" s="735">
        <f t="shared" si="50"/>
        <v>0</v>
      </c>
      <c r="AC175" s="735">
        <f t="shared" si="51"/>
        <v>0</v>
      </c>
      <c r="AD175" s="735">
        <f t="shared" si="52"/>
        <v>0</v>
      </c>
      <c r="AE175" s="735">
        <f t="shared" si="53"/>
        <v>0</v>
      </c>
      <c r="AF175" s="736">
        <f t="shared" si="54"/>
        <v>0</v>
      </c>
      <c r="AH175" s="646" t="str">
        <f t="shared" si="55"/>
        <v/>
      </c>
      <c r="AI175" s="646" t="str">
        <f t="shared" si="56"/>
        <v>助産師常勤</v>
      </c>
      <c r="AJ175" s="646">
        <f t="shared" si="57"/>
        <v>1</v>
      </c>
      <c r="AK175" s="646" t="str">
        <f t="shared" si="58"/>
        <v>助産師</v>
      </c>
      <c r="AL175" s="646" t="str">
        <f t="shared" si="59"/>
        <v>常勤</v>
      </c>
    </row>
    <row r="176" spans="1:38" ht="13.5" customHeight="1">
      <c r="A176" s="659" t="str">
        <f>IF(COUNTA(病棟!A174)&gt;=1,病棟!A174,"")</f>
        <v/>
      </c>
      <c r="B176" s="740" t="str">
        <f>IF(COUNTA(病棟!B174)&gt;=1,病棟!B174,"")</f>
        <v/>
      </c>
      <c r="C176" s="745" t="str">
        <f>IF(COUNTA(病棟!C174)&gt;=1,病棟!C174,"")</f>
        <v/>
      </c>
      <c r="D176" s="750" t="str">
        <f>IF(COUNTA(病棟!D174)&gt;=1,病棟!D174,"")</f>
        <v/>
      </c>
      <c r="E176" s="750" t="str">
        <f>IF(COUNTA(病棟!E174)&gt;=1,病棟!E174,"")</f>
        <v/>
      </c>
      <c r="F176" s="750" t="str">
        <f>IF(COUNTA(病棟!F174)&gt;=1,病棟!F174,"")</f>
        <v/>
      </c>
      <c r="G176" s="755" t="str">
        <f>IF(COUNTA(病棟!G174)&gt;=1,病棟!G174,"")</f>
        <v/>
      </c>
      <c r="H176" s="745" t="str">
        <f>IF(COUNTA(病棟!H174)&gt;=1,病棟!H174,"")</f>
        <v/>
      </c>
      <c r="I176" s="761" t="str">
        <f>IF(COUNTA(病棟!I174)&gt;=1,病棟!I174,"")</f>
        <v/>
      </c>
      <c r="J176" s="662" t="str">
        <f>IF(COUNTA(病棟!J174)&gt;=1,病棟!J174,"")</f>
        <v/>
      </c>
      <c r="K176" s="659" t="str">
        <f>IF(COUNTA(病棟!L174)&gt;=1,病棟!L174,"")</f>
        <v/>
      </c>
      <c r="L176" s="694" t="str">
        <f>IF(K176&lt;基本!$D$9,"非常勤","常勤")</f>
        <v>常勤</v>
      </c>
      <c r="M176" s="689">
        <f>IF(L176="非常勤",K176/基本!$D$9,1)</f>
        <v>1</v>
      </c>
      <c r="N176" s="694" t="e">
        <f>IF(DAYS360(P176,メイン!$N$3)&lt;500,"新"," ")</f>
        <v>#VALUE!</v>
      </c>
      <c r="O176" s="659"/>
      <c r="P176" s="773" t="str">
        <f>IF(COUNTA(病棟!K174)&gt;=1,病棟!K174,"")</f>
        <v/>
      </c>
      <c r="R176" s="735">
        <f t="shared" si="40"/>
        <v>0</v>
      </c>
      <c r="S176" s="735">
        <f t="shared" si="41"/>
        <v>0</v>
      </c>
      <c r="T176" s="735">
        <f t="shared" si="42"/>
        <v>0</v>
      </c>
      <c r="U176" s="735">
        <f t="shared" si="43"/>
        <v>0</v>
      </c>
      <c r="V176" s="735">
        <f t="shared" si="44"/>
        <v>0</v>
      </c>
      <c r="W176" s="735">
        <f t="shared" si="45"/>
        <v>0</v>
      </c>
      <c r="X176" s="735">
        <f t="shared" si="46"/>
        <v>0</v>
      </c>
      <c r="Y176" s="735">
        <f t="shared" si="47"/>
        <v>0</v>
      </c>
      <c r="Z176" s="735">
        <f t="shared" si="48"/>
        <v>0</v>
      </c>
      <c r="AA176" s="735">
        <f t="shared" si="49"/>
        <v>0</v>
      </c>
      <c r="AB176" s="735">
        <f t="shared" si="50"/>
        <v>0</v>
      </c>
      <c r="AC176" s="735">
        <f t="shared" si="51"/>
        <v>0</v>
      </c>
      <c r="AD176" s="735">
        <f t="shared" si="52"/>
        <v>0</v>
      </c>
      <c r="AE176" s="735">
        <f t="shared" si="53"/>
        <v>0</v>
      </c>
      <c r="AF176" s="736">
        <f t="shared" si="54"/>
        <v>0</v>
      </c>
      <c r="AH176" s="646" t="str">
        <f t="shared" si="55"/>
        <v/>
      </c>
      <c r="AI176" s="646" t="str">
        <f t="shared" si="56"/>
        <v>助産師常勤</v>
      </c>
      <c r="AJ176" s="646">
        <f t="shared" si="57"/>
        <v>1</v>
      </c>
      <c r="AK176" s="646" t="str">
        <f t="shared" si="58"/>
        <v>助産師</v>
      </c>
      <c r="AL176" s="646" t="str">
        <f t="shared" si="59"/>
        <v>常勤</v>
      </c>
    </row>
    <row r="177" spans="1:38" ht="13.5" customHeight="1">
      <c r="A177" s="659" t="str">
        <f>IF(COUNTA(病棟!A175)&gt;=1,病棟!A175,"")</f>
        <v/>
      </c>
      <c r="B177" s="740" t="str">
        <f>IF(COUNTA(病棟!B175)&gt;=1,病棟!B175,"")</f>
        <v/>
      </c>
      <c r="C177" s="745" t="str">
        <f>IF(COUNTA(病棟!C175)&gt;=1,病棟!C175,"")</f>
        <v/>
      </c>
      <c r="D177" s="750" t="str">
        <f>IF(COUNTA(病棟!D175)&gt;=1,病棟!D175,"")</f>
        <v/>
      </c>
      <c r="E177" s="750" t="str">
        <f>IF(COUNTA(病棟!E175)&gt;=1,病棟!E175,"")</f>
        <v/>
      </c>
      <c r="F177" s="750" t="str">
        <f>IF(COUNTA(病棟!F175)&gt;=1,病棟!F175,"")</f>
        <v/>
      </c>
      <c r="G177" s="755" t="str">
        <f>IF(COUNTA(病棟!G175)&gt;=1,病棟!G175,"")</f>
        <v/>
      </c>
      <c r="H177" s="745" t="str">
        <f>IF(COUNTA(病棟!H175)&gt;=1,病棟!H175,"")</f>
        <v/>
      </c>
      <c r="I177" s="761" t="str">
        <f>IF(COUNTA(病棟!I175)&gt;=1,病棟!I175,"")</f>
        <v/>
      </c>
      <c r="J177" s="662" t="str">
        <f>IF(COUNTA(病棟!J175)&gt;=1,病棟!J175,"")</f>
        <v/>
      </c>
      <c r="K177" s="659" t="str">
        <f>IF(COUNTA(病棟!L175)&gt;=1,病棟!L175,"")</f>
        <v/>
      </c>
      <c r="L177" s="694" t="str">
        <f>IF(K177&lt;基本!$D$9,"非常勤","常勤")</f>
        <v>常勤</v>
      </c>
      <c r="M177" s="689">
        <f>IF(L177="非常勤",K177/基本!$D$9,1)</f>
        <v>1</v>
      </c>
      <c r="N177" s="694" t="e">
        <f>IF(DAYS360(P177,メイン!$N$3)&lt;500,"新"," ")</f>
        <v>#VALUE!</v>
      </c>
      <c r="O177" s="659"/>
      <c r="P177" s="773" t="str">
        <f>IF(COUNTA(病棟!K175)&gt;=1,病棟!K175,"")</f>
        <v/>
      </c>
      <c r="R177" s="735">
        <f t="shared" si="40"/>
        <v>0</v>
      </c>
      <c r="S177" s="735">
        <f t="shared" si="41"/>
        <v>0</v>
      </c>
      <c r="T177" s="735">
        <f t="shared" si="42"/>
        <v>0</v>
      </c>
      <c r="U177" s="735">
        <f t="shared" si="43"/>
        <v>0</v>
      </c>
      <c r="V177" s="735">
        <f t="shared" si="44"/>
        <v>0</v>
      </c>
      <c r="W177" s="735">
        <f t="shared" si="45"/>
        <v>0</v>
      </c>
      <c r="X177" s="735">
        <f t="shared" si="46"/>
        <v>0</v>
      </c>
      <c r="Y177" s="735">
        <f t="shared" si="47"/>
        <v>0</v>
      </c>
      <c r="Z177" s="735">
        <f t="shared" si="48"/>
        <v>0</v>
      </c>
      <c r="AA177" s="735">
        <f t="shared" si="49"/>
        <v>0</v>
      </c>
      <c r="AB177" s="735">
        <f t="shared" si="50"/>
        <v>0</v>
      </c>
      <c r="AC177" s="735">
        <f t="shared" si="51"/>
        <v>0</v>
      </c>
      <c r="AD177" s="735">
        <f t="shared" si="52"/>
        <v>0</v>
      </c>
      <c r="AE177" s="735">
        <f t="shared" si="53"/>
        <v>0</v>
      </c>
      <c r="AF177" s="736">
        <f t="shared" si="54"/>
        <v>0</v>
      </c>
      <c r="AH177" s="646" t="str">
        <f t="shared" si="55"/>
        <v/>
      </c>
      <c r="AI177" s="646" t="str">
        <f t="shared" si="56"/>
        <v>助産師常勤</v>
      </c>
      <c r="AJ177" s="646">
        <f t="shared" si="57"/>
        <v>1</v>
      </c>
      <c r="AK177" s="646" t="str">
        <f t="shared" si="58"/>
        <v>助産師</v>
      </c>
      <c r="AL177" s="646" t="str">
        <f t="shared" si="59"/>
        <v>常勤</v>
      </c>
    </row>
    <row r="178" spans="1:38" ht="13.5" customHeight="1">
      <c r="A178" s="659" t="str">
        <f>IF(COUNTA(病棟!A176)&gt;=1,病棟!A176,"")</f>
        <v/>
      </c>
      <c r="B178" s="740" t="str">
        <f>IF(COUNTA(病棟!B176)&gt;=1,病棟!B176,"")</f>
        <v/>
      </c>
      <c r="C178" s="745" t="str">
        <f>IF(COUNTA(病棟!C176)&gt;=1,病棟!C176,"")</f>
        <v/>
      </c>
      <c r="D178" s="750" t="str">
        <f>IF(COUNTA(病棟!D176)&gt;=1,病棟!D176,"")</f>
        <v/>
      </c>
      <c r="E178" s="750" t="str">
        <f>IF(COUNTA(病棟!E176)&gt;=1,病棟!E176,"")</f>
        <v/>
      </c>
      <c r="F178" s="750" t="str">
        <f>IF(COUNTA(病棟!F176)&gt;=1,病棟!F176,"")</f>
        <v/>
      </c>
      <c r="G178" s="755" t="str">
        <f>IF(COUNTA(病棟!G176)&gt;=1,病棟!G176,"")</f>
        <v/>
      </c>
      <c r="H178" s="745" t="str">
        <f>IF(COUNTA(病棟!H176)&gt;=1,病棟!H176,"")</f>
        <v/>
      </c>
      <c r="I178" s="761" t="str">
        <f>IF(COUNTA(病棟!I176)&gt;=1,病棟!I176,"")</f>
        <v/>
      </c>
      <c r="J178" s="662" t="str">
        <f>IF(COUNTA(病棟!J176)&gt;=1,病棟!J176,"")</f>
        <v/>
      </c>
      <c r="K178" s="659" t="str">
        <f>IF(COUNTA(病棟!L176)&gt;=1,病棟!L176,"")</f>
        <v/>
      </c>
      <c r="L178" s="694" t="str">
        <f>IF(K178&lt;基本!$D$9,"非常勤","常勤")</f>
        <v>常勤</v>
      </c>
      <c r="M178" s="689">
        <f>IF(L178="非常勤",K178/基本!$D$9,1)</f>
        <v>1</v>
      </c>
      <c r="N178" s="694" t="e">
        <f>IF(DAYS360(P178,メイン!$N$3)&lt;500,"新"," ")</f>
        <v>#VALUE!</v>
      </c>
      <c r="O178" s="659"/>
      <c r="P178" s="773" t="str">
        <f>IF(COUNTA(病棟!K176)&gt;=1,病棟!K176,"")</f>
        <v/>
      </c>
      <c r="R178" s="735">
        <f t="shared" si="40"/>
        <v>0</v>
      </c>
      <c r="S178" s="735">
        <f t="shared" si="41"/>
        <v>0</v>
      </c>
      <c r="T178" s="735">
        <f t="shared" si="42"/>
        <v>0</v>
      </c>
      <c r="U178" s="735">
        <f t="shared" si="43"/>
        <v>0</v>
      </c>
      <c r="V178" s="735">
        <f t="shared" si="44"/>
        <v>0</v>
      </c>
      <c r="W178" s="735">
        <f t="shared" si="45"/>
        <v>0</v>
      </c>
      <c r="X178" s="735">
        <f t="shared" si="46"/>
        <v>0</v>
      </c>
      <c r="Y178" s="735">
        <f t="shared" si="47"/>
        <v>0</v>
      </c>
      <c r="Z178" s="735">
        <f t="shared" si="48"/>
        <v>0</v>
      </c>
      <c r="AA178" s="735">
        <f t="shared" si="49"/>
        <v>0</v>
      </c>
      <c r="AB178" s="735">
        <f t="shared" si="50"/>
        <v>0</v>
      </c>
      <c r="AC178" s="735">
        <f t="shared" si="51"/>
        <v>0</v>
      </c>
      <c r="AD178" s="735">
        <f t="shared" si="52"/>
        <v>0</v>
      </c>
      <c r="AE178" s="735">
        <f t="shared" si="53"/>
        <v>0</v>
      </c>
      <c r="AF178" s="736">
        <f t="shared" si="54"/>
        <v>0</v>
      </c>
      <c r="AH178" s="646" t="str">
        <f t="shared" si="55"/>
        <v/>
      </c>
      <c r="AI178" s="646" t="str">
        <f t="shared" si="56"/>
        <v>助産師常勤</v>
      </c>
      <c r="AJ178" s="646">
        <f t="shared" si="57"/>
        <v>1</v>
      </c>
      <c r="AK178" s="646" t="str">
        <f t="shared" si="58"/>
        <v>助産師</v>
      </c>
      <c r="AL178" s="646" t="str">
        <f t="shared" si="59"/>
        <v>常勤</v>
      </c>
    </row>
    <row r="179" spans="1:38" ht="13.5" customHeight="1">
      <c r="A179" s="659" t="str">
        <f>IF(COUNTA(病棟!A177)&gt;=1,病棟!A177,"")</f>
        <v/>
      </c>
      <c r="B179" s="740" t="str">
        <f>IF(COUNTA(病棟!B177)&gt;=1,病棟!B177,"")</f>
        <v/>
      </c>
      <c r="C179" s="745" t="str">
        <f>IF(COUNTA(病棟!C177)&gt;=1,病棟!C177,"")</f>
        <v/>
      </c>
      <c r="D179" s="750" t="str">
        <f>IF(COUNTA(病棟!D177)&gt;=1,病棟!D177,"")</f>
        <v/>
      </c>
      <c r="E179" s="750" t="str">
        <f>IF(COUNTA(病棟!E177)&gt;=1,病棟!E177,"")</f>
        <v/>
      </c>
      <c r="F179" s="750" t="str">
        <f>IF(COUNTA(病棟!F177)&gt;=1,病棟!F177,"")</f>
        <v/>
      </c>
      <c r="G179" s="755" t="str">
        <f>IF(COUNTA(病棟!G177)&gt;=1,病棟!G177,"")</f>
        <v/>
      </c>
      <c r="H179" s="745" t="str">
        <f>IF(COUNTA(病棟!H177)&gt;=1,病棟!H177,"")</f>
        <v/>
      </c>
      <c r="I179" s="761" t="str">
        <f>IF(COUNTA(病棟!I177)&gt;=1,病棟!I177,"")</f>
        <v/>
      </c>
      <c r="J179" s="662" t="str">
        <f>IF(COUNTA(病棟!J177)&gt;=1,病棟!J177,"")</f>
        <v/>
      </c>
      <c r="K179" s="659" t="str">
        <f>IF(COUNTA(病棟!L177)&gt;=1,病棟!L177,"")</f>
        <v/>
      </c>
      <c r="L179" s="694" t="str">
        <f>IF(K179&lt;基本!$D$9,"非常勤","常勤")</f>
        <v>常勤</v>
      </c>
      <c r="M179" s="689">
        <f>IF(L179="非常勤",K179/基本!$D$9,1)</f>
        <v>1</v>
      </c>
      <c r="N179" s="694" t="e">
        <f>IF(DAYS360(P179,メイン!$N$3)&lt;500,"新"," ")</f>
        <v>#VALUE!</v>
      </c>
      <c r="O179" s="659"/>
      <c r="P179" s="773" t="str">
        <f>IF(COUNTA(病棟!K177)&gt;=1,病棟!K177,"")</f>
        <v/>
      </c>
      <c r="R179" s="735">
        <f t="shared" si="40"/>
        <v>0</v>
      </c>
      <c r="S179" s="735">
        <f t="shared" si="41"/>
        <v>0</v>
      </c>
      <c r="T179" s="735">
        <f t="shared" si="42"/>
        <v>0</v>
      </c>
      <c r="U179" s="735">
        <f t="shared" si="43"/>
        <v>0</v>
      </c>
      <c r="V179" s="735">
        <f t="shared" si="44"/>
        <v>0</v>
      </c>
      <c r="W179" s="735">
        <f t="shared" si="45"/>
        <v>0</v>
      </c>
      <c r="X179" s="735">
        <f t="shared" si="46"/>
        <v>0</v>
      </c>
      <c r="Y179" s="735">
        <f t="shared" si="47"/>
        <v>0</v>
      </c>
      <c r="Z179" s="735">
        <f t="shared" si="48"/>
        <v>0</v>
      </c>
      <c r="AA179" s="735">
        <f t="shared" si="49"/>
        <v>0</v>
      </c>
      <c r="AB179" s="735">
        <f t="shared" si="50"/>
        <v>0</v>
      </c>
      <c r="AC179" s="735">
        <f t="shared" si="51"/>
        <v>0</v>
      </c>
      <c r="AD179" s="735">
        <f t="shared" si="52"/>
        <v>0</v>
      </c>
      <c r="AE179" s="735">
        <f t="shared" si="53"/>
        <v>0</v>
      </c>
      <c r="AF179" s="736">
        <f t="shared" si="54"/>
        <v>0</v>
      </c>
      <c r="AH179" s="646" t="str">
        <f t="shared" si="55"/>
        <v/>
      </c>
      <c r="AI179" s="646" t="str">
        <f t="shared" si="56"/>
        <v>助産師常勤</v>
      </c>
      <c r="AJ179" s="646">
        <f t="shared" si="57"/>
        <v>1</v>
      </c>
      <c r="AK179" s="646" t="str">
        <f t="shared" si="58"/>
        <v>助産師</v>
      </c>
      <c r="AL179" s="646" t="str">
        <f t="shared" si="59"/>
        <v>常勤</v>
      </c>
    </row>
    <row r="180" spans="1:38" ht="13.5" customHeight="1">
      <c r="A180" s="659" t="str">
        <f>IF(COUNTA(病棟!A178)&gt;=1,病棟!A178,"")</f>
        <v/>
      </c>
      <c r="B180" s="740" t="str">
        <f>IF(COUNTA(病棟!B178)&gt;=1,病棟!B178,"")</f>
        <v/>
      </c>
      <c r="C180" s="745" t="str">
        <f>IF(COUNTA(病棟!C178)&gt;=1,病棟!C178,"")</f>
        <v/>
      </c>
      <c r="D180" s="750" t="str">
        <f>IF(COUNTA(病棟!D178)&gt;=1,病棟!D178,"")</f>
        <v/>
      </c>
      <c r="E180" s="750" t="str">
        <f>IF(COUNTA(病棟!E178)&gt;=1,病棟!E178,"")</f>
        <v/>
      </c>
      <c r="F180" s="750" t="str">
        <f>IF(COUNTA(病棟!F178)&gt;=1,病棟!F178,"")</f>
        <v/>
      </c>
      <c r="G180" s="755" t="str">
        <f>IF(COUNTA(病棟!G178)&gt;=1,病棟!G178,"")</f>
        <v/>
      </c>
      <c r="H180" s="745" t="str">
        <f>IF(COUNTA(病棟!H178)&gt;=1,病棟!H178,"")</f>
        <v/>
      </c>
      <c r="I180" s="761" t="str">
        <f>IF(COUNTA(病棟!I178)&gt;=1,病棟!I178,"")</f>
        <v/>
      </c>
      <c r="J180" s="662" t="str">
        <f>IF(COUNTA(病棟!J178)&gt;=1,病棟!J178,"")</f>
        <v/>
      </c>
      <c r="K180" s="659" t="str">
        <f>IF(COUNTA(病棟!L178)&gt;=1,病棟!L178,"")</f>
        <v/>
      </c>
      <c r="L180" s="694" t="str">
        <f>IF(K180&lt;基本!$D$9,"非常勤","常勤")</f>
        <v>常勤</v>
      </c>
      <c r="M180" s="689">
        <f>IF(L180="非常勤",K180/基本!$D$9,1)</f>
        <v>1</v>
      </c>
      <c r="N180" s="694" t="e">
        <f>IF(DAYS360(P180,メイン!$N$3)&lt;500,"新"," ")</f>
        <v>#VALUE!</v>
      </c>
      <c r="O180" s="659"/>
      <c r="P180" s="773" t="str">
        <f>IF(COUNTA(病棟!K178)&gt;=1,病棟!K178,"")</f>
        <v/>
      </c>
      <c r="R180" s="735">
        <f t="shared" si="40"/>
        <v>0</v>
      </c>
      <c r="S180" s="735">
        <f t="shared" si="41"/>
        <v>0</v>
      </c>
      <c r="T180" s="735">
        <f t="shared" si="42"/>
        <v>0</v>
      </c>
      <c r="U180" s="735">
        <f t="shared" si="43"/>
        <v>0</v>
      </c>
      <c r="V180" s="735">
        <f t="shared" si="44"/>
        <v>0</v>
      </c>
      <c r="W180" s="735">
        <f t="shared" si="45"/>
        <v>0</v>
      </c>
      <c r="X180" s="735">
        <f t="shared" si="46"/>
        <v>0</v>
      </c>
      <c r="Y180" s="735">
        <f t="shared" si="47"/>
        <v>0</v>
      </c>
      <c r="Z180" s="735">
        <f t="shared" si="48"/>
        <v>0</v>
      </c>
      <c r="AA180" s="735">
        <f t="shared" si="49"/>
        <v>0</v>
      </c>
      <c r="AB180" s="735">
        <f t="shared" si="50"/>
        <v>0</v>
      </c>
      <c r="AC180" s="735">
        <f t="shared" si="51"/>
        <v>0</v>
      </c>
      <c r="AD180" s="735">
        <f t="shared" si="52"/>
        <v>0</v>
      </c>
      <c r="AE180" s="735">
        <f t="shared" si="53"/>
        <v>0</v>
      </c>
      <c r="AF180" s="736">
        <f t="shared" si="54"/>
        <v>0</v>
      </c>
      <c r="AH180" s="646" t="str">
        <f t="shared" si="55"/>
        <v/>
      </c>
      <c r="AI180" s="646" t="str">
        <f t="shared" si="56"/>
        <v>助産師常勤</v>
      </c>
      <c r="AJ180" s="646">
        <f t="shared" si="57"/>
        <v>1</v>
      </c>
      <c r="AK180" s="646" t="str">
        <f t="shared" si="58"/>
        <v>助産師</v>
      </c>
      <c r="AL180" s="646" t="str">
        <f t="shared" si="59"/>
        <v>常勤</v>
      </c>
    </row>
    <row r="181" spans="1:38" ht="13.5" customHeight="1">
      <c r="A181" s="659" t="str">
        <f>IF(COUNTA(病棟!A179)&gt;=1,病棟!A179,"")</f>
        <v/>
      </c>
      <c r="B181" s="740" t="str">
        <f>IF(COUNTA(病棟!B179)&gt;=1,病棟!B179,"")</f>
        <v/>
      </c>
      <c r="C181" s="745" t="str">
        <f>IF(COUNTA(病棟!C179)&gt;=1,病棟!C179,"")</f>
        <v/>
      </c>
      <c r="D181" s="750" t="str">
        <f>IF(COUNTA(病棟!D179)&gt;=1,病棟!D179,"")</f>
        <v/>
      </c>
      <c r="E181" s="750" t="str">
        <f>IF(COUNTA(病棟!E179)&gt;=1,病棟!E179,"")</f>
        <v/>
      </c>
      <c r="F181" s="750" t="str">
        <f>IF(COUNTA(病棟!F179)&gt;=1,病棟!F179,"")</f>
        <v/>
      </c>
      <c r="G181" s="755" t="str">
        <f>IF(COUNTA(病棟!G179)&gt;=1,病棟!G179,"")</f>
        <v/>
      </c>
      <c r="H181" s="745" t="str">
        <f>IF(COUNTA(病棟!H179)&gt;=1,病棟!H179,"")</f>
        <v/>
      </c>
      <c r="I181" s="761" t="str">
        <f>IF(COUNTA(病棟!I179)&gt;=1,病棟!I179,"")</f>
        <v/>
      </c>
      <c r="J181" s="662" t="str">
        <f>IF(COUNTA(病棟!J179)&gt;=1,病棟!J179,"")</f>
        <v/>
      </c>
      <c r="K181" s="659" t="str">
        <f>IF(COUNTA(病棟!L179)&gt;=1,病棟!L179,"")</f>
        <v/>
      </c>
      <c r="L181" s="694" t="str">
        <f>IF(K181&lt;基本!$D$9,"非常勤","常勤")</f>
        <v>常勤</v>
      </c>
      <c r="M181" s="689">
        <f>IF(L181="非常勤",K181/基本!$D$9,1)</f>
        <v>1</v>
      </c>
      <c r="N181" s="694" t="e">
        <f>IF(DAYS360(P181,メイン!$N$3)&lt;500,"新"," ")</f>
        <v>#VALUE!</v>
      </c>
      <c r="O181" s="659"/>
      <c r="P181" s="773" t="str">
        <f>IF(COUNTA(病棟!K179)&gt;=1,病棟!K179,"")</f>
        <v/>
      </c>
      <c r="R181" s="735">
        <f t="shared" si="40"/>
        <v>0</v>
      </c>
      <c r="S181" s="735">
        <f t="shared" si="41"/>
        <v>0</v>
      </c>
      <c r="T181" s="735">
        <f t="shared" si="42"/>
        <v>0</v>
      </c>
      <c r="U181" s="735">
        <f t="shared" si="43"/>
        <v>0</v>
      </c>
      <c r="V181" s="735">
        <f t="shared" si="44"/>
        <v>0</v>
      </c>
      <c r="W181" s="735">
        <f t="shared" si="45"/>
        <v>0</v>
      </c>
      <c r="X181" s="735">
        <f t="shared" si="46"/>
        <v>0</v>
      </c>
      <c r="Y181" s="735">
        <f t="shared" si="47"/>
        <v>0</v>
      </c>
      <c r="Z181" s="735">
        <f t="shared" si="48"/>
        <v>0</v>
      </c>
      <c r="AA181" s="735">
        <f t="shared" si="49"/>
        <v>0</v>
      </c>
      <c r="AB181" s="735">
        <f t="shared" si="50"/>
        <v>0</v>
      </c>
      <c r="AC181" s="735">
        <f t="shared" si="51"/>
        <v>0</v>
      </c>
      <c r="AD181" s="735">
        <f t="shared" si="52"/>
        <v>0</v>
      </c>
      <c r="AE181" s="735">
        <f t="shared" si="53"/>
        <v>0</v>
      </c>
      <c r="AF181" s="736">
        <f t="shared" si="54"/>
        <v>0</v>
      </c>
      <c r="AH181" s="646" t="str">
        <f t="shared" si="55"/>
        <v/>
      </c>
      <c r="AI181" s="646" t="str">
        <f t="shared" si="56"/>
        <v>助産師常勤</v>
      </c>
      <c r="AJ181" s="646">
        <f t="shared" si="57"/>
        <v>1</v>
      </c>
      <c r="AK181" s="646" t="str">
        <f t="shared" si="58"/>
        <v>助産師</v>
      </c>
      <c r="AL181" s="646" t="str">
        <f t="shared" si="59"/>
        <v>常勤</v>
      </c>
    </row>
    <row r="182" spans="1:38" ht="13.5" customHeight="1">
      <c r="A182" s="659" t="str">
        <f>IF(COUNTA(病棟!A180)&gt;=1,病棟!A180,"")</f>
        <v/>
      </c>
      <c r="B182" s="740" t="str">
        <f>IF(COUNTA(病棟!B180)&gt;=1,病棟!B180,"")</f>
        <v/>
      </c>
      <c r="C182" s="745" t="str">
        <f>IF(COUNTA(病棟!C180)&gt;=1,病棟!C180,"")</f>
        <v/>
      </c>
      <c r="D182" s="750" t="str">
        <f>IF(COUNTA(病棟!D180)&gt;=1,病棟!D180,"")</f>
        <v/>
      </c>
      <c r="E182" s="750" t="str">
        <f>IF(COUNTA(病棟!E180)&gt;=1,病棟!E180,"")</f>
        <v/>
      </c>
      <c r="F182" s="750" t="str">
        <f>IF(COUNTA(病棟!F180)&gt;=1,病棟!F180,"")</f>
        <v/>
      </c>
      <c r="G182" s="755" t="str">
        <f>IF(COUNTA(病棟!G180)&gt;=1,病棟!G180,"")</f>
        <v/>
      </c>
      <c r="H182" s="745" t="str">
        <f>IF(COUNTA(病棟!H180)&gt;=1,病棟!H180,"")</f>
        <v/>
      </c>
      <c r="I182" s="761" t="str">
        <f>IF(COUNTA(病棟!I180)&gt;=1,病棟!I180,"")</f>
        <v/>
      </c>
      <c r="J182" s="662" t="str">
        <f>IF(COUNTA(病棟!J180)&gt;=1,病棟!J180,"")</f>
        <v/>
      </c>
      <c r="K182" s="659" t="str">
        <f>IF(COUNTA(病棟!L180)&gt;=1,病棟!L180,"")</f>
        <v/>
      </c>
      <c r="L182" s="694" t="str">
        <f>IF(K182&lt;基本!$D$9,"非常勤","常勤")</f>
        <v>常勤</v>
      </c>
      <c r="M182" s="689">
        <f>IF(L182="非常勤",K182/基本!$D$9,1)</f>
        <v>1</v>
      </c>
      <c r="N182" s="694" t="e">
        <f>IF(DAYS360(P182,メイン!$N$3)&lt;500,"新"," ")</f>
        <v>#VALUE!</v>
      </c>
      <c r="O182" s="659"/>
      <c r="P182" s="773" t="str">
        <f>IF(COUNTA(病棟!K180)&gt;=1,病棟!K180,"")</f>
        <v/>
      </c>
      <c r="R182" s="735">
        <f t="shared" si="40"/>
        <v>0</v>
      </c>
      <c r="S182" s="735">
        <f t="shared" si="41"/>
        <v>0</v>
      </c>
      <c r="T182" s="735">
        <f t="shared" si="42"/>
        <v>0</v>
      </c>
      <c r="U182" s="735">
        <f t="shared" si="43"/>
        <v>0</v>
      </c>
      <c r="V182" s="735">
        <f t="shared" si="44"/>
        <v>0</v>
      </c>
      <c r="W182" s="735">
        <f t="shared" si="45"/>
        <v>0</v>
      </c>
      <c r="X182" s="735">
        <f t="shared" si="46"/>
        <v>0</v>
      </c>
      <c r="Y182" s="735">
        <f t="shared" si="47"/>
        <v>0</v>
      </c>
      <c r="Z182" s="735">
        <f t="shared" si="48"/>
        <v>0</v>
      </c>
      <c r="AA182" s="735">
        <f t="shared" si="49"/>
        <v>0</v>
      </c>
      <c r="AB182" s="735">
        <f t="shared" si="50"/>
        <v>0</v>
      </c>
      <c r="AC182" s="735">
        <f t="shared" si="51"/>
        <v>0</v>
      </c>
      <c r="AD182" s="735">
        <f t="shared" si="52"/>
        <v>0</v>
      </c>
      <c r="AE182" s="735">
        <f t="shared" si="53"/>
        <v>0</v>
      </c>
      <c r="AF182" s="736">
        <f t="shared" si="54"/>
        <v>0</v>
      </c>
      <c r="AH182" s="646" t="str">
        <f t="shared" si="55"/>
        <v/>
      </c>
      <c r="AI182" s="646" t="str">
        <f t="shared" si="56"/>
        <v>助産師常勤</v>
      </c>
      <c r="AJ182" s="646">
        <f t="shared" si="57"/>
        <v>1</v>
      </c>
      <c r="AK182" s="646" t="str">
        <f t="shared" si="58"/>
        <v>助産師</v>
      </c>
      <c r="AL182" s="646" t="str">
        <f t="shared" si="59"/>
        <v>常勤</v>
      </c>
    </row>
    <row r="183" spans="1:38" ht="13.5" customHeight="1">
      <c r="A183" s="659" t="str">
        <f>IF(COUNTA(病棟!A181)&gt;=1,病棟!A181,"")</f>
        <v/>
      </c>
      <c r="B183" s="740" t="str">
        <f>IF(COUNTA(病棟!B181)&gt;=1,病棟!B181,"")</f>
        <v/>
      </c>
      <c r="C183" s="745" t="str">
        <f>IF(COUNTA(病棟!C181)&gt;=1,病棟!C181,"")</f>
        <v/>
      </c>
      <c r="D183" s="750" t="str">
        <f>IF(COUNTA(病棟!D181)&gt;=1,病棟!D181,"")</f>
        <v/>
      </c>
      <c r="E183" s="750" t="str">
        <f>IF(COUNTA(病棟!E181)&gt;=1,病棟!E181,"")</f>
        <v/>
      </c>
      <c r="F183" s="750" t="str">
        <f>IF(COUNTA(病棟!F181)&gt;=1,病棟!F181,"")</f>
        <v/>
      </c>
      <c r="G183" s="755" t="str">
        <f>IF(COUNTA(病棟!G181)&gt;=1,病棟!G181,"")</f>
        <v/>
      </c>
      <c r="H183" s="745" t="str">
        <f>IF(COUNTA(病棟!H181)&gt;=1,病棟!H181,"")</f>
        <v/>
      </c>
      <c r="I183" s="761" t="str">
        <f>IF(COUNTA(病棟!I181)&gt;=1,病棟!I181,"")</f>
        <v/>
      </c>
      <c r="J183" s="662" t="str">
        <f>IF(COUNTA(病棟!J181)&gt;=1,病棟!J181,"")</f>
        <v/>
      </c>
      <c r="K183" s="659" t="str">
        <f>IF(COUNTA(病棟!L181)&gt;=1,病棟!L181,"")</f>
        <v/>
      </c>
      <c r="L183" s="694" t="str">
        <f>IF(K183&lt;基本!$D$9,"非常勤","常勤")</f>
        <v>常勤</v>
      </c>
      <c r="M183" s="689">
        <f>IF(L183="非常勤",K183/基本!$D$9,1)</f>
        <v>1</v>
      </c>
      <c r="N183" s="694" t="e">
        <f>IF(DAYS360(P183,メイン!$N$3)&lt;500,"新"," ")</f>
        <v>#VALUE!</v>
      </c>
      <c r="O183" s="659"/>
      <c r="P183" s="773" t="str">
        <f>IF(COUNTA(病棟!K181)&gt;=1,病棟!K181,"")</f>
        <v/>
      </c>
      <c r="R183" s="735">
        <f t="shared" si="40"/>
        <v>0</v>
      </c>
      <c r="S183" s="735">
        <f t="shared" si="41"/>
        <v>0</v>
      </c>
      <c r="T183" s="735">
        <f t="shared" si="42"/>
        <v>0</v>
      </c>
      <c r="U183" s="735">
        <f t="shared" si="43"/>
        <v>0</v>
      </c>
      <c r="V183" s="735">
        <f t="shared" si="44"/>
        <v>0</v>
      </c>
      <c r="W183" s="735">
        <f t="shared" si="45"/>
        <v>0</v>
      </c>
      <c r="X183" s="735">
        <f t="shared" si="46"/>
        <v>0</v>
      </c>
      <c r="Y183" s="735">
        <f t="shared" si="47"/>
        <v>0</v>
      </c>
      <c r="Z183" s="735">
        <f t="shared" si="48"/>
        <v>0</v>
      </c>
      <c r="AA183" s="735">
        <f t="shared" si="49"/>
        <v>0</v>
      </c>
      <c r="AB183" s="735">
        <f t="shared" si="50"/>
        <v>0</v>
      </c>
      <c r="AC183" s="735">
        <f t="shared" si="51"/>
        <v>0</v>
      </c>
      <c r="AD183" s="735">
        <f t="shared" si="52"/>
        <v>0</v>
      </c>
      <c r="AE183" s="735">
        <f t="shared" si="53"/>
        <v>0</v>
      </c>
      <c r="AF183" s="736">
        <f t="shared" si="54"/>
        <v>0</v>
      </c>
      <c r="AH183" s="646" t="str">
        <f t="shared" si="55"/>
        <v/>
      </c>
      <c r="AI183" s="646" t="str">
        <f t="shared" si="56"/>
        <v>助産師常勤</v>
      </c>
      <c r="AJ183" s="646">
        <f t="shared" si="57"/>
        <v>1</v>
      </c>
      <c r="AK183" s="646" t="str">
        <f t="shared" si="58"/>
        <v>助産師</v>
      </c>
      <c r="AL183" s="646" t="str">
        <f t="shared" si="59"/>
        <v>常勤</v>
      </c>
    </row>
    <row r="184" spans="1:38" ht="13.5" customHeight="1">
      <c r="A184" s="659" t="str">
        <f>IF(COUNTA(病棟!A182)&gt;=1,病棟!A182,"")</f>
        <v/>
      </c>
      <c r="B184" s="740" t="str">
        <f>IF(COUNTA(病棟!B182)&gt;=1,病棟!B182,"")</f>
        <v/>
      </c>
      <c r="C184" s="745" t="str">
        <f>IF(COUNTA(病棟!C182)&gt;=1,病棟!C182,"")</f>
        <v/>
      </c>
      <c r="D184" s="750" t="str">
        <f>IF(COUNTA(病棟!D182)&gt;=1,病棟!D182,"")</f>
        <v/>
      </c>
      <c r="E184" s="750" t="str">
        <f>IF(COUNTA(病棟!E182)&gt;=1,病棟!E182,"")</f>
        <v/>
      </c>
      <c r="F184" s="750" t="str">
        <f>IF(COUNTA(病棟!F182)&gt;=1,病棟!F182,"")</f>
        <v/>
      </c>
      <c r="G184" s="755" t="str">
        <f>IF(COUNTA(病棟!G182)&gt;=1,病棟!G182,"")</f>
        <v/>
      </c>
      <c r="H184" s="745" t="str">
        <f>IF(COUNTA(病棟!H182)&gt;=1,病棟!H182,"")</f>
        <v/>
      </c>
      <c r="I184" s="761" t="str">
        <f>IF(COUNTA(病棟!I182)&gt;=1,病棟!I182,"")</f>
        <v/>
      </c>
      <c r="J184" s="662" t="str">
        <f>IF(COUNTA(病棟!J182)&gt;=1,病棟!J182,"")</f>
        <v/>
      </c>
      <c r="K184" s="659" t="str">
        <f>IF(COUNTA(病棟!L182)&gt;=1,病棟!L182,"")</f>
        <v/>
      </c>
      <c r="L184" s="694" t="str">
        <f>IF(K184&lt;基本!$D$9,"非常勤","常勤")</f>
        <v>常勤</v>
      </c>
      <c r="M184" s="689">
        <f>IF(L184="非常勤",K184/基本!$D$9,1)</f>
        <v>1</v>
      </c>
      <c r="N184" s="694" t="e">
        <f>IF(DAYS360(P184,メイン!$N$3)&lt;500,"新"," ")</f>
        <v>#VALUE!</v>
      </c>
      <c r="O184" s="659"/>
      <c r="P184" s="773" t="str">
        <f>IF(COUNTA(病棟!K182)&gt;=1,病棟!K182,"")</f>
        <v/>
      </c>
      <c r="R184" s="735">
        <f t="shared" si="40"/>
        <v>0</v>
      </c>
      <c r="S184" s="735">
        <f t="shared" si="41"/>
        <v>0</v>
      </c>
      <c r="T184" s="735">
        <f t="shared" si="42"/>
        <v>0</v>
      </c>
      <c r="U184" s="735">
        <f t="shared" si="43"/>
        <v>0</v>
      </c>
      <c r="V184" s="735">
        <f t="shared" si="44"/>
        <v>0</v>
      </c>
      <c r="W184" s="735">
        <f t="shared" si="45"/>
        <v>0</v>
      </c>
      <c r="X184" s="735">
        <f t="shared" si="46"/>
        <v>0</v>
      </c>
      <c r="Y184" s="735">
        <f t="shared" si="47"/>
        <v>0</v>
      </c>
      <c r="Z184" s="735">
        <f t="shared" si="48"/>
        <v>0</v>
      </c>
      <c r="AA184" s="735">
        <f t="shared" si="49"/>
        <v>0</v>
      </c>
      <c r="AB184" s="735">
        <f t="shared" si="50"/>
        <v>0</v>
      </c>
      <c r="AC184" s="735">
        <f t="shared" si="51"/>
        <v>0</v>
      </c>
      <c r="AD184" s="735">
        <f t="shared" si="52"/>
        <v>0</v>
      </c>
      <c r="AE184" s="735">
        <f t="shared" si="53"/>
        <v>0</v>
      </c>
      <c r="AF184" s="736">
        <f t="shared" si="54"/>
        <v>0</v>
      </c>
      <c r="AH184" s="646" t="str">
        <f t="shared" si="55"/>
        <v/>
      </c>
      <c r="AI184" s="646" t="str">
        <f t="shared" si="56"/>
        <v>助産師常勤</v>
      </c>
      <c r="AJ184" s="646">
        <f t="shared" si="57"/>
        <v>1</v>
      </c>
      <c r="AK184" s="646" t="str">
        <f t="shared" si="58"/>
        <v>助産師</v>
      </c>
      <c r="AL184" s="646" t="str">
        <f t="shared" si="59"/>
        <v>常勤</v>
      </c>
    </row>
    <row r="185" spans="1:38" ht="13.5" customHeight="1">
      <c r="A185" s="659" t="str">
        <f>IF(COUNTA(病棟!A183)&gt;=1,病棟!A183,"")</f>
        <v/>
      </c>
      <c r="B185" s="740" t="str">
        <f>IF(COUNTA(病棟!B183)&gt;=1,病棟!B183,"")</f>
        <v/>
      </c>
      <c r="C185" s="745" t="str">
        <f>IF(COUNTA(病棟!C183)&gt;=1,病棟!C183,"")</f>
        <v/>
      </c>
      <c r="D185" s="750" t="str">
        <f>IF(COUNTA(病棟!D183)&gt;=1,病棟!D183,"")</f>
        <v/>
      </c>
      <c r="E185" s="750" t="str">
        <f>IF(COUNTA(病棟!E183)&gt;=1,病棟!E183,"")</f>
        <v/>
      </c>
      <c r="F185" s="750" t="str">
        <f>IF(COUNTA(病棟!F183)&gt;=1,病棟!F183,"")</f>
        <v/>
      </c>
      <c r="G185" s="755" t="str">
        <f>IF(COUNTA(病棟!G183)&gt;=1,病棟!G183,"")</f>
        <v/>
      </c>
      <c r="H185" s="745" t="str">
        <f>IF(COUNTA(病棟!H183)&gt;=1,病棟!H183,"")</f>
        <v/>
      </c>
      <c r="I185" s="761" t="str">
        <f>IF(COUNTA(病棟!I183)&gt;=1,病棟!I183,"")</f>
        <v/>
      </c>
      <c r="J185" s="662" t="str">
        <f>IF(COUNTA(病棟!J183)&gt;=1,病棟!J183,"")</f>
        <v/>
      </c>
      <c r="K185" s="659" t="str">
        <f>IF(COUNTA(病棟!L183)&gt;=1,病棟!L183,"")</f>
        <v/>
      </c>
      <c r="L185" s="694" t="str">
        <f>IF(K185&lt;基本!$D$9,"非常勤","常勤")</f>
        <v>常勤</v>
      </c>
      <c r="M185" s="689">
        <f>IF(L185="非常勤",K185/基本!$D$9,1)</f>
        <v>1</v>
      </c>
      <c r="N185" s="694" t="e">
        <f>IF(DAYS360(P185,メイン!$N$3)&lt;500,"新"," ")</f>
        <v>#VALUE!</v>
      </c>
      <c r="O185" s="659"/>
      <c r="P185" s="773" t="str">
        <f>IF(COUNTA(病棟!K183)&gt;=1,病棟!K183,"")</f>
        <v/>
      </c>
      <c r="R185" s="735">
        <f t="shared" si="40"/>
        <v>0</v>
      </c>
      <c r="S185" s="735">
        <f t="shared" si="41"/>
        <v>0</v>
      </c>
      <c r="T185" s="735">
        <f t="shared" si="42"/>
        <v>0</v>
      </c>
      <c r="U185" s="735">
        <f t="shared" si="43"/>
        <v>0</v>
      </c>
      <c r="V185" s="735">
        <f t="shared" si="44"/>
        <v>0</v>
      </c>
      <c r="W185" s="735">
        <f t="shared" si="45"/>
        <v>0</v>
      </c>
      <c r="X185" s="735">
        <f t="shared" si="46"/>
        <v>0</v>
      </c>
      <c r="Y185" s="735">
        <f t="shared" si="47"/>
        <v>0</v>
      </c>
      <c r="Z185" s="735">
        <f t="shared" si="48"/>
        <v>0</v>
      </c>
      <c r="AA185" s="735">
        <f t="shared" si="49"/>
        <v>0</v>
      </c>
      <c r="AB185" s="735">
        <f t="shared" si="50"/>
        <v>0</v>
      </c>
      <c r="AC185" s="735">
        <f t="shared" si="51"/>
        <v>0</v>
      </c>
      <c r="AD185" s="735">
        <f t="shared" si="52"/>
        <v>0</v>
      </c>
      <c r="AE185" s="735">
        <f t="shared" si="53"/>
        <v>0</v>
      </c>
      <c r="AF185" s="736">
        <f t="shared" si="54"/>
        <v>0</v>
      </c>
      <c r="AH185" s="646" t="str">
        <f t="shared" si="55"/>
        <v/>
      </c>
      <c r="AI185" s="646" t="str">
        <f t="shared" si="56"/>
        <v>助産師常勤</v>
      </c>
      <c r="AJ185" s="646">
        <f t="shared" si="57"/>
        <v>1</v>
      </c>
      <c r="AK185" s="646" t="str">
        <f t="shared" si="58"/>
        <v>助産師</v>
      </c>
      <c r="AL185" s="646" t="str">
        <f t="shared" si="59"/>
        <v>常勤</v>
      </c>
    </row>
    <row r="186" spans="1:38" ht="13.5" customHeight="1">
      <c r="A186" s="659" t="str">
        <f>IF(COUNTA(病棟!A184)&gt;=1,病棟!A184,"")</f>
        <v/>
      </c>
      <c r="B186" s="740" t="str">
        <f>IF(COUNTA(病棟!B184)&gt;=1,病棟!B184,"")</f>
        <v/>
      </c>
      <c r="C186" s="745" t="str">
        <f>IF(COUNTA(病棟!C184)&gt;=1,病棟!C184,"")</f>
        <v/>
      </c>
      <c r="D186" s="750" t="str">
        <f>IF(COUNTA(病棟!D184)&gt;=1,病棟!D184,"")</f>
        <v/>
      </c>
      <c r="E186" s="750" t="str">
        <f>IF(COUNTA(病棟!E184)&gt;=1,病棟!E184,"")</f>
        <v/>
      </c>
      <c r="F186" s="750" t="str">
        <f>IF(COUNTA(病棟!F184)&gt;=1,病棟!F184,"")</f>
        <v/>
      </c>
      <c r="G186" s="755" t="str">
        <f>IF(COUNTA(病棟!G184)&gt;=1,病棟!G184,"")</f>
        <v/>
      </c>
      <c r="H186" s="745" t="str">
        <f>IF(COUNTA(病棟!H184)&gt;=1,病棟!H184,"")</f>
        <v/>
      </c>
      <c r="I186" s="761" t="str">
        <f>IF(COUNTA(病棟!I184)&gt;=1,病棟!I184,"")</f>
        <v/>
      </c>
      <c r="J186" s="662" t="str">
        <f>IF(COUNTA(病棟!J184)&gt;=1,病棟!J184,"")</f>
        <v/>
      </c>
      <c r="K186" s="659" t="str">
        <f>IF(COUNTA(病棟!L184)&gt;=1,病棟!L184,"")</f>
        <v/>
      </c>
      <c r="L186" s="694" t="str">
        <f>IF(K186&lt;基本!$D$9,"非常勤","常勤")</f>
        <v>常勤</v>
      </c>
      <c r="M186" s="689">
        <f>IF(L186="非常勤",K186/基本!$D$9,1)</f>
        <v>1</v>
      </c>
      <c r="N186" s="694" t="e">
        <f>IF(DAYS360(P186,メイン!$N$3)&lt;500,"新"," ")</f>
        <v>#VALUE!</v>
      </c>
      <c r="O186" s="659"/>
      <c r="P186" s="773" t="str">
        <f>IF(COUNTA(病棟!K184)&gt;=1,病棟!K184,"")</f>
        <v/>
      </c>
      <c r="R186" s="735">
        <f t="shared" si="40"/>
        <v>0</v>
      </c>
      <c r="S186" s="735">
        <f t="shared" si="41"/>
        <v>0</v>
      </c>
      <c r="T186" s="735">
        <f t="shared" si="42"/>
        <v>0</v>
      </c>
      <c r="U186" s="735">
        <f t="shared" si="43"/>
        <v>0</v>
      </c>
      <c r="V186" s="735">
        <f t="shared" si="44"/>
        <v>0</v>
      </c>
      <c r="W186" s="735">
        <f t="shared" si="45"/>
        <v>0</v>
      </c>
      <c r="X186" s="735">
        <f t="shared" si="46"/>
        <v>0</v>
      </c>
      <c r="Y186" s="735">
        <f t="shared" si="47"/>
        <v>0</v>
      </c>
      <c r="Z186" s="735">
        <f t="shared" si="48"/>
        <v>0</v>
      </c>
      <c r="AA186" s="735">
        <f t="shared" si="49"/>
        <v>0</v>
      </c>
      <c r="AB186" s="735">
        <f t="shared" si="50"/>
        <v>0</v>
      </c>
      <c r="AC186" s="735">
        <f t="shared" si="51"/>
        <v>0</v>
      </c>
      <c r="AD186" s="735">
        <f t="shared" si="52"/>
        <v>0</v>
      </c>
      <c r="AE186" s="735">
        <f t="shared" si="53"/>
        <v>0</v>
      </c>
      <c r="AF186" s="736">
        <f t="shared" si="54"/>
        <v>0</v>
      </c>
      <c r="AH186" s="646" t="str">
        <f t="shared" si="55"/>
        <v/>
      </c>
      <c r="AI186" s="646" t="str">
        <f t="shared" si="56"/>
        <v>助産師常勤</v>
      </c>
      <c r="AJ186" s="646">
        <f t="shared" si="57"/>
        <v>1</v>
      </c>
      <c r="AK186" s="646" t="str">
        <f t="shared" si="58"/>
        <v>助産師</v>
      </c>
      <c r="AL186" s="646" t="str">
        <f t="shared" si="59"/>
        <v>常勤</v>
      </c>
    </row>
    <row r="187" spans="1:38" ht="13.5" customHeight="1">
      <c r="A187" s="659" t="str">
        <f>IF(COUNTA(病棟!A185)&gt;=1,病棟!A185,"")</f>
        <v/>
      </c>
      <c r="B187" s="740" t="str">
        <f>IF(COUNTA(病棟!B185)&gt;=1,病棟!B185,"")</f>
        <v/>
      </c>
      <c r="C187" s="745" t="str">
        <f>IF(COUNTA(病棟!C185)&gt;=1,病棟!C185,"")</f>
        <v/>
      </c>
      <c r="D187" s="750" t="str">
        <f>IF(COUNTA(病棟!D185)&gt;=1,病棟!D185,"")</f>
        <v/>
      </c>
      <c r="E187" s="750" t="str">
        <f>IF(COUNTA(病棟!E185)&gt;=1,病棟!E185,"")</f>
        <v/>
      </c>
      <c r="F187" s="750" t="str">
        <f>IF(COUNTA(病棟!F185)&gt;=1,病棟!F185,"")</f>
        <v/>
      </c>
      <c r="G187" s="755" t="str">
        <f>IF(COUNTA(病棟!G185)&gt;=1,病棟!G185,"")</f>
        <v/>
      </c>
      <c r="H187" s="745" t="str">
        <f>IF(COUNTA(病棟!H185)&gt;=1,病棟!H185,"")</f>
        <v/>
      </c>
      <c r="I187" s="761" t="str">
        <f>IF(COUNTA(病棟!I185)&gt;=1,病棟!I185,"")</f>
        <v/>
      </c>
      <c r="J187" s="662" t="str">
        <f>IF(COUNTA(病棟!J185)&gt;=1,病棟!J185,"")</f>
        <v/>
      </c>
      <c r="K187" s="659" t="str">
        <f>IF(COUNTA(病棟!L185)&gt;=1,病棟!L185,"")</f>
        <v/>
      </c>
      <c r="L187" s="694" t="str">
        <f>IF(K187&lt;基本!$D$9,"非常勤","常勤")</f>
        <v>常勤</v>
      </c>
      <c r="M187" s="689">
        <f>IF(L187="非常勤",K187/基本!$D$9,1)</f>
        <v>1</v>
      </c>
      <c r="N187" s="694" t="e">
        <f>IF(DAYS360(P187,メイン!$N$3)&lt;500,"新"," ")</f>
        <v>#VALUE!</v>
      </c>
      <c r="O187" s="659"/>
      <c r="P187" s="773" t="str">
        <f>IF(COUNTA(病棟!K185)&gt;=1,病棟!K185,"")</f>
        <v/>
      </c>
      <c r="R187" s="735">
        <f t="shared" si="40"/>
        <v>0</v>
      </c>
      <c r="S187" s="735">
        <f t="shared" si="41"/>
        <v>0</v>
      </c>
      <c r="T187" s="735">
        <f t="shared" si="42"/>
        <v>0</v>
      </c>
      <c r="U187" s="735">
        <f t="shared" si="43"/>
        <v>0</v>
      </c>
      <c r="V187" s="735">
        <f t="shared" si="44"/>
        <v>0</v>
      </c>
      <c r="W187" s="735">
        <f t="shared" si="45"/>
        <v>0</v>
      </c>
      <c r="X187" s="735">
        <f t="shared" si="46"/>
        <v>0</v>
      </c>
      <c r="Y187" s="735">
        <f t="shared" si="47"/>
        <v>0</v>
      </c>
      <c r="Z187" s="735">
        <f t="shared" si="48"/>
        <v>0</v>
      </c>
      <c r="AA187" s="735">
        <f t="shared" si="49"/>
        <v>0</v>
      </c>
      <c r="AB187" s="735">
        <f t="shared" si="50"/>
        <v>0</v>
      </c>
      <c r="AC187" s="735">
        <f t="shared" si="51"/>
        <v>0</v>
      </c>
      <c r="AD187" s="735">
        <f t="shared" si="52"/>
        <v>0</v>
      </c>
      <c r="AE187" s="735">
        <f t="shared" si="53"/>
        <v>0</v>
      </c>
      <c r="AF187" s="736">
        <f t="shared" si="54"/>
        <v>0</v>
      </c>
      <c r="AH187" s="646" t="str">
        <f t="shared" si="55"/>
        <v/>
      </c>
      <c r="AI187" s="646" t="str">
        <f t="shared" si="56"/>
        <v>助産師常勤</v>
      </c>
      <c r="AJ187" s="646">
        <f t="shared" si="57"/>
        <v>1</v>
      </c>
      <c r="AK187" s="646" t="str">
        <f t="shared" si="58"/>
        <v>助産師</v>
      </c>
      <c r="AL187" s="646" t="str">
        <f t="shared" si="59"/>
        <v>常勤</v>
      </c>
    </row>
    <row r="188" spans="1:38" ht="13.5" customHeight="1">
      <c r="A188" s="659" t="str">
        <f>IF(COUNTA(病棟!A186)&gt;=1,病棟!A186,"")</f>
        <v/>
      </c>
      <c r="B188" s="740" t="str">
        <f>IF(COUNTA(病棟!B186)&gt;=1,病棟!B186,"")</f>
        <v/>
      </c>
      <c r="C188" s="745" t="str">
        <f>IF(COUNTA(病棟!C186)&gt;=1,病棟!C186,"")</f>
        <v/>
      </c>
      <c r="D188" s="750" t="str">
        <f>IF(COUNTA(病棟!D186)&gt;=1,病棟!D186,"")</f>
        <v/>
      </c>
      <c r="E188" s="750" t="str">
        <f>IF(COUNTA(病棟!E186)&gt;=1,病棟!E186,"")</f>
        <v/>
      </c>
      <c r="F188" s="750" t="str">
        <f>IF(COUNTA(病棟!F186)&gt;=1,病棟!F186,"")</f>
        <v/>
      </c>
      <c r="G188" s="755" t="str">
        <f>IF(COUNTA(病棟!G186)&gt;=1,病棟!G186,"")</f>
        <v/>
      </c>
      <c r="H188" s="745" t="str">
        <f>IF(COUNTA(病棟!H186)&gt;=1,病棟!H186,"")</f>
        <v/>
      </c>
      <c r="I188" s="761" t="str">
        <f>IF(COUNTA(病棟!I186)&gt;=1,病棟!I186,"")</f>
        <v/>
      </c>
      <c r="J188" s="662" t="str">
        <f>IF(COUNTA(病棟!J186)&gt;=1,病棟!J186,"")</f>
        <v/>
      </c>
      <c r="K188" s="659" t="str">
        <f>IF(COUNTA(病棟!L186)&gt;=1,病棟!L186,"")</f>
        <v/>
      </c>
      <c r="L188" s="694" t="str">
        <f>IF(K188&lt;基本!$D$9,"非常勤","常勤")</f>
        <v>常勤</v>
      </c>
      <c r="M188" s="689">
        <f>IF(L188="非常勤",K188/基本!$D$9,1)</f>
        <v>1</v>
      </c>
      <c r="N188" s="694" t="e">
        <f>IF(DAYS360(P188,メイン!$N$3)&lt;500,"新"," ")</f>
        <v>#VALUE!</v>
      </c>
      <c r="O188" s="659"/>
      <c r="P188" s="773" t="str">
        <f>IF(COUNTA(病棟!K186)&gt;=1,病棟!K186,"")</f>
        <v/>
      </c>
      <c r="R188" s="735">
        <f t="shared" si="40"/>
        <v>0</v>
      </c>
      <c r="S188" s="735">
        <f t="shared" si="41"/>
        <v>0</v>
      </c>
      <c r="T188" s="735">
        <f t="shared" si="42"/>
        <v>0</v>
      </c>
      <c r="U188" s="735">
        <f t="shared" si="43"/>
        <v>0</v>
      </c>
      <c r="V188" s="735">
        <f t="shared" si="44"/>
        <v>0</v>
      </c>
      <c r="W188" s="735">
        <f t="shared" si="45"/>
        <v>0</v>
      </c>
      <c r="X188" s="735">
        <f t="shared" si="46"/>
        <v>0</v>
      </c>
      <c r="Y188" s="735">
        <f t="shared" si="47"/>
        <v>0</v>
      </c>
      <c r="Z188" s="735">
        <f t="shared" si="48"/>
        <v>0</v>
      </c>
      <c r="AA188" s="735">
        <f t="shared" si="49"/>
        <v>0</v>
      </c>
      <c r="AB188" s="735">
        <f t="shared" si="50"/>
        <v>0</v>
      </c>
      <c r="AC188" s="735">
        <f t="shared" si="51"/>
        <v>0</v>
      </c>
      <c r="AD188" s="735">
        <f t="shared" si="52"/>
        <v>0</v>
      </c>
      <c r="AE188" s="735">
        <f t="shared" si="53"/>
        <v>0</v>
      </c>
      <c r="AF188" s="736">
        <f t="shared" si="54"/>
        <v>0</v>
      </c>
      <c r="AH188" s="646" t="str">
        <f t="shared" si="55"/>
        <v/>
      </c>
      <c r="AI188" s="646" t="str">
        <f t="shared" si="56"/>
        <v>助産師常勤</v>
      </c>
      <c r="AJ188" s="646">
        <f t="shared" si="57"/>
        <v>1</v>
      </c>
      <c r="AK188" s="646" t="str">
        <f t="shared" si="58"/>
        <v>助産師</v>
      </c>
      <c r="AL188" s="646" t="str">
        <f t="shared" si="59"/>
        <v>常勤</v>
      </c>
    </row>
    <row r="189" spans="1:38" ht="13.5" customHeight="1">
      <c r="A189" s="659" t="str">
        <f>IF(COUNTA(病棟!A187)&gt;=1,病棟!A187,"")</f>
        <v/>
      </c>
      <c r="B189" s="740" t="str">
        <f>IF(COUNTA(病棟!B187)&gt;=1,病棟!B187,"")</f>
        <v/>
      </c>
      <c r="C189" s="745" t="str">
        <f>IF(COUNTA(病棟!C187)&gt;=1,病棟!C187,"")</f>
        <v/>
      </c>
      <c r="D189" s="750" t="str">
        <f>IF(COUNTA(病棟!D187)&gt;=1,病棟!D187,"")</f>
        <v/>
      </c>
      <c r="E189" s="750" t="str">
        <f>IF(COUNTA(病棟!E187)&gt;=1,病棟!E187,"")</f>
        <v/>
      </c>
      <c r="F189" s="750" t="str">
        <f>IF(COUNTA(病棟!F187)&gt;=1,病棟!F187,"")</f>
        <v/>
      </c>
      <c r="G189" s="755" t="str">
        <f>IF(COUNTA(病棟!G187)&gt;=1,病棟!G187,"")</f>
        <v/>
      </c>
      <c r="H189" s="745" t="str">
        <f>IF(COUNTA(病棟!H187)&gt;=1,病棟!H187,"")</f>
        <v/>
      </c>
      <c r="I189" s="761" t="str">
        <f>IF(COUNTA(病棟!I187)&gt;=1,病棟!I187,"")</f>
        <v/>
      </c>
      <c r="J189" s="662" t="str">
        <f>IF(COUNTA(病棟!J187)&gt;=1,病棟!J187,"")</f>
        <v/>
      </c>
      <c r="K189" s="659" t="str">
        <f>IF(COUNTA(病棟!L187)&gt;=1,病棟!L187,"")</f>
        <v/>
      </c>
      <c r="L189" s="694" t="str">
        <f>IF(K189&lt;基本!$D$9,"非常勤","常勤")</f>
        <v>常勤</v>
      </c>
      <c r="M189" s="689">
        <f>IF(L189="非常勤",K189/基本!$D$9,1)</f>
        <v>1</v>
      </c>
      <c r="N189" s="694" t="e">
        <f>IF(DAYS360(P189,メイン!$N$3)&lt;500,"新"," ")</f>
        <v>#VALUE!</v>
      </c>
      <c r="O189" s="659"/>
      <c r="P189" s="773" t="str">
        <f>IF(COUNTA(病棟!K187)&gt;=1,病棟!K187,"")</f>
        <v/>
      </c>
      <c r="R189" s="735">
        <f t="shared" si="40"/>
        <v>0</v>
      </c>
      <c r="S189" s="735">
        <f t="shared" si="41"/>
        <v>0</v>
      </c>
      <c r="T189" s="735">
        <f t="shared" si="42"/>
        <v>0</v>
      </c>
      <c r="U189" s="735">
        <f t="shared" si="43"/>
        <v>0</v>
      </c>
      <c r="V189" s="735">
        <f t="shared" si="44"/>
        <v>0</v>
      </c>
      <c r="W189" s="735">
        <f t="shared" si="45"/>
        <v>0</v>
      </c>
      <c r="X189" s="735">
        <f t="shared" si="46"/>
        <v>0</v>
      </c>
      <c r="Y189" s="735">
        <f t="shared" si="47"/>
        <v>0</v>
      </c>
      <c r="Z189" s="735">
        <f t="shared" si="48"/>
        <v>0</v>
      </c>
      <c r="AA189" s="735">
        <f t="shared" si="49"/>
        <v>0</v>
      </c>
      <c r="AB189" s="735">
        <f t="shared" si="50"/>
        <v>0</v>
      </c>
      <c r="AC189" s="735">
        <f t="shared" si="51"/>
        <v>0</v>
      </c>
      <c r="AD189" s="735">
        <f t="shared" si="52"/>
        <v>0</v>
      </c>
      <c r="AE189" s="735">
        <f t="shared" si="53"/>
        <v>0</v>
      </c>
      <c r="AF189" s="736">
        <f t="shared" si="54"/>
        <v>0</v>
      </c>
      <c r="AH189" s="646" t="str">
        <f t="shared" si="55"/>
        <v/>
      </c>
      <c r="AI189" s="646" t="str">
        <f t="shared" si="56"/>
        <v>助産師常勤</v>
      </c>
      <c r="AJ189" s="646">
        <f t="shared" si="57"/>
        <v>1</v>
      </c>
      <c r="AK189" s="646" t="str">
        <f t="shared" si="58"/>
        <v>助産師</v>
      </c>
      <c r="AL189" s="646" t="str">
        <f t="shared" si="59"/>
        <v>常勤</v>
      </c>
    </row>
    <row r="190" spans="1:38" ht="13.5" customHeight="1">
      <c r="A190" s="659" t="str">
        <f>IF(COUNTA(病棟!A188)&gt;=1,病棟!A188,"")</f>
        <v/>
      </c>
      <c r="B190" s="740" t="str">
        <f>IF(COUNTA(病棟!B188)&gt;=1,病棟!B188,"")</f>
        <v/>
      </c>
      <c r="C190" s="745" t="str">
        <f>IF(COUNTA(病棟!C188)&gt;=1,病棟!C188,"")</f>
        <v/>
      </c>
      <c r="D190" s="750" t="str">
        <f>IF(COUNTA(病棟!D188)&gt;=1,病棟!D188,"")</f>
        <v/>
      </c>
      <c r="E190" s="750" t="str">
        <f>IF(COUNTA(病棟!E188)&gt;=1,病棟!E188,"")</f>
        <v/>
      </c>
      <c r="F190" s="750" t="str">
        <f>IF(COUNTA(病棟!F188)&gt;=1,病棟!F188,"")</f>
        <v/>
      </c>
      <c r="G190" s="755" t="str">
        <f>IF(COUNTA(病棟!G188)&gt;=1,病棟!G188,"")</f>
        <v/>
      </c>
      <c r="H190" s="745" t="str">
        <f>IF(COUNTA(病棟!H188)&gt;=1,病棟!H188,"")</f>
        <v/>
      </c>
      <c r="I190" s="761" t="str">
        <f>IF(COUNTA(病棟!I188)&gt;=1,病棟!I188,"")</f>
        <v/>
      </c>
      <c r="J190" s="662" t="str">
        <f>IF(COUNTA(病棟!J188)&gt;=1,病棟!J188,"")</f>
        <v/>
      </c>
      <c r="K190" s="659" t="str">
        <f>IF(COUNTA(病棟!L188)&gt;=1,病棟!L188,"")</f>
        <v/>
      </c>
      <c r="L190" s="694" t="str">
        <f>IF(K190&lt;基本!$D$9,"非常勤","常勤")</f>
        <v>常勤</v>
      </c>
      <c r="M190" s="689">
        <f>IF(L190="非常勤",K190/基本!$D$9,1)</f>
        <v>1</v>
      </c>
      <c r="N190" s="694" t="e">
        <f>IF(DAYS360(P190,メイン!$N$3)&lt;500,"新"," ")</f>
        <v>#VALUE!</v>
      </c>
      <c r="O190" s="659"/>
      <c r="P190" s="773" t="str">
        <f>IF(COUNTA(病棟!K188)&gt;=1,病棟!K188,"")</f>
        <v/>
      </c>
      <c r="R190" s="735">
        <f t="shared" si="40"/>
        <v>0</v>
      </c>
      <c r="S190" s="735">
        <f t="shared" si="41"/>
        <v>0</v>
      </c>
      <c r="T190" s="735">
        <f t="shared" si="42"/>
        <v>0</v>
      </c>
      <c r="U190" s="735">
        <f t="shared" si="43"/>
        <v>0</v>
      </c>
      <c r="V190" s="735">
        <f t="shared" si="44"/>
        <v>0</v>
      </c>
      <c r="W190" s="735">
        <f t="shared" si="45"/>
        <v>0</v>
      </c>
      <c r="X190" s="735">
        <f t="shared" si="46"/>
        <v>0</v>
      </c>
      <c r="Y190" s="735">
        <f t="shared" si="47"/>
        <v>0</v>
      </c>
      <c r="Z190" s="735">
        <f t="shared" si="48"/>
        <v>0</v>
      </c>
      <c r="AA190" s="735">
        <f t="shared" si="49"/>
        <v>0</v>
      </c>
      <c r="AB190" s="735">
        <f t="shared" si="50"/>
        <v>0</v>
      </c>
      <c r="AC190" s="735">
        <f t="shared" si="51"/>
        <v>0</v>
      </c>
      <c r="AD190" s="735">
        <f t="shared" si="52"/>
        <v>0</v>
      </c>
      <c r="AE190" s="735">
        <f t="shared" si="53"/>
        <v>0</v>
      </c>
      <c r="AF190" s="736">
        <f t="shared" si="54"/>
        <v>0</v>
      </c>
      <c r="AH190" s="646" t="str">
        <f t="shared" si="55"/>
        <v/>
      </c>
      <c r="AI190" s="646" t="str">
        <f t="shared" si="56"/>
        <v>助産師常勤</v>
      </c>
      <c r="AJ190" s="646">
        <f t="shared" si="57"/>
        <v>1</v>
      </c>
      <c r="AK190" s="646" t="str">
        <f t="shared" si="58"/>
        <v>助産師</v>
      </c>
      <c r="AL190" s="646" t="str">
        <f t="shared" si="59"/>
        <v>常勤</v>
      </c>
    </row>
    <row r="191" spans="1:38" ht="13.5" customHeight="1">
      <c r="A191" s="659" t="str">
        <f>IF(COUNTA(病棟!A189)&gt;=1,病棟!A189,"")</f>
        <v/>
      </c>
      <c r="B191" s="740" t="str">
        <f>IF(COUNTA(病棟!B189)&gt;=1,病棟!B189,"")</f>
        <v/>
      </c>
      <c r="C191" s="745" t="str">
        <f>IF(COUNTA(病棟!C189)&gt;=1,病棟!C189,"")</f>
        <v/>
      </c>
      <c r="D191" s="750" t="str">
        <f>IF(COUNTA(病棟!D189)&gt;=1,病棟!D189,"")</f>
        <v/>
      </c>
      <c r="E191" s="750" t="str">
        <f>IF(COUNTA(病棟!E189)&gt;=1,病棟!E189,"")</f>
        <v/>
      </c>
      <c r="F191" s="750" t="str">
        <f>IF(COUNTA(病棟!F189)&gt;=1,病棟!F189,"")</f>
        <v/>
      </c>
      <c r="G191" s="755" t="str">
        <f>IF(COUNTA(病棟!G189)&gt;=1,病棟!G189,"")</f>
        <v/>
      </c>
      <c r="H191" s="745" t="str">
        <f>IF(COUNTA(病棟!H189)&gt;=1,病棟!H189,"")</f>
        <v/>
      </c>
      <c r="I191" s="761" t="str">
        <f>IF(COUNTA(病棟!I189)&gt;=1,病棟!I189,"")</f>
        <v/>
      </c>
      <c r="J191" s="662" t="str">
        <f>IF(COUNTA(病棟!J189)&gt;=1,病棟!J189,"")</f>
        <v/>
      </c>
      <c r="K191" s="659" t="str">
        <f>IF(COUNTA(病棟!L189)&gt;=1,病棟!L189,"")</f>
        <v/>
      </c>
      <c r="L191" s="694" t="str">
        <f>IF(K191&lt;基本!$D$9,"非常勤","常勤")</f>
        <v>常勤</v>
      </c>
      <c r="M191" s="689">
        <f>IF(L191="非常勤",K191/基本!$D$9,1)</f>
        <v>1</v>
      </c>
      <c r="N191" s="694" t="e">
        <f>IF(DAYS360(P191,メイン!$N$3)&lt;500,"新"," ")</f>
        <v>#VALUE!</v>
      </c>
      <c r="O191" s="659"/>
      <c r="P191" s="773" t="str">
        <f>IF(COUNTA(病棟!K189)&gt;=1,病棟!K189,"")</f>
        <v/>
      </c>
      <c r="R191" s="735">
        <f t="shared" si="40"/>
        <v>0</v>
      </c>
      <c r="S191" s="735">
        <f t="shared" si="41"/>
        <v>0</v>
      </c>
      <c r="T191" s="735">
        <f t="shared" si="42"/>
        <v>0</v>
      </c>
      <c r="U191" s="735">
        <f t="shared" si="43"/>
        <v>0</v>
      </c>
      <c r="V191" s="735">
        <f t="shared" si="44"/>
        <v>0</v>
      </c>
      <c r="W191" s="735">
        <f t="shared" si="45"/>
        <v>0</v>
      </c>
      <c r="X191" s="735">
        <f t="shared" si="46"/>
        <v>0</v>
      </c>
      <c r="Y191" s="735">
        <f t="shared" si="47"/>
        <v>0</v>
      </c>
      <c r="Z191" s="735">
        <f t="shared" si="48"/>
        <v>0</v>
      </c>
      <c r="AA191" s="735">
        <f t="shared" si="49"/>
        <v>0</v>
      </c>
      <c r="AB191" s="735">
        <f t="shared" si="50"/>
        <v>0</v>
      </c>
      <c r="AC191" s="735">
        <f t="shared" si="51"/>
        <v>0</v>
      </c>
      <c r="AD191" s="735">
        <f t="shared" si="52"/>
        <v>0</v>
      </c>
      <c r="AE191" s="735">
        <f t="shared" si="53"/>
        <v>0</v>
      </c>
      <c r="AF191" s="736">
        <f t="shared" si="54"/>
        <v>0</v>
      </c>
      <c r="AH191" s="646" t="str">
        <f t="shared" si="55"/>
        <v/>
      </c>
      <c r="AI191" s="646" t="str">
        <f t="shared" si="56"/>
        <v>助産師常勤</v>
      </c>
      <c r="AJ191" s="646">
        <f t="shared" si="57"/>
        <v>1</v>
      </c>
      <c r="AK191" s="646" t="str">
        <f t="shared" si="58"/>
        <v>助産師</v>
      </c>
      <c r="AL191" s="646" t="str">
        <f t="shared" si="59"/>
        <v>常勤</v>
      </c>
    </row>
    <row r="192" spans="1:38" ht="13.5" customHeight="1">
      <c r="A192" s="659" t="str">
        <f>IF(COUNTA(病棟!A190)&gt;=1,病棟!A190,"")</f>
        <v/>
      </c>
      <c r="B192" s="740" t="str">
        <f>IF(COUNTA(病棟!B190)&gt;=1,病棟!B190,"")</f>
        <v/>
      </c>
      <c r="C192" s="745" t="str">
        <f>IF(COUNTA(病棟!C190)&gt;=1,病棟!C190,"")</f>
        <v/>
      </c>
      <c r="D192" s="750" t="str">
        <f>IF(COUNTA(病棟!D190)&gt;=1,病棟!D190,"")</f>
        <v/>
      </c>
      <c r="E192" s="750" t="str">
        <f>IF(COUNTA(病棟!E190)&gt;=1,病棟!E190,"")</f>
        <v/>
      </c>
      <c r="F192" s="750" t="str">
        <f>IF(COUNTA(病棟!F190)&gt;=1,病棟!F190,"")</f>
        <v/>
      </c>
      <c r="G192" s="755" t="str">
        <f>IF(COUNTA(病棟!G190)&gt;=1,病棟!G190,"")</f>
        <v/>
      </c>
      <c r="H192" s="745" t="str">
        <f>IF(COUNTA(病棟!H190)&gt;=1,病棟!H190,"")</f>
        <v/>
      </c>
      <c r="I192" s="761" t="str">
        <f>IF(COUNTA(病棟!I190)&gt;=1,病棟!I190,"")</f>
        <v/>
      </c>
      <c r="J192" s="662" t="str">
        <f>IF(COUNTA(病棟!J190)&gt;=1,病棟!J190,"")</f>
        <v/>
      </c>
      <c r="K192" s="659" t="str">
        <f>IF(COUNTA(病棟!L190)&gt;=1,病棟!L190,"")</f>
        <v/>
      </c>
      <c r="L192" s="694" t="str">
        <f>IF(K192&lt;基本!$D$9,"非常勤","常勤")</f>
        <v>常勤</v>
      </c>
      <c r="M192" s="689">
        <f>IF(L192="非常勤",K192/基本!$D$9,1)</f>
        <v>1</v>
      </c>
      <c r="N192" s="694" t="e">
        <f>IF(DAYS360(P192,メイン!$N$3)&lt;500,"新"," ")</f>
        <v>#VALUE!</v>
      </c>
      <c r="O192" s="659"/>
      <c r="P192" s="773" t="str">
        <f>IF(COUNTA(病棟!K190)&gt;=1,病棟!K190,"")</f>
        <v/>
      </c>
      <c r="R192" s="735">
        <f t="shared" si="40"/>
        <v>0</v>
      </c>
      <c r="S192" s="735">
        <f t="shared" si="41"/>
        <v>0</v>
      </c>
      <c r="T192" s="735">
        <f t="shared" si="42"/>
        <v>0</v>
      </c>
      <c r="U192" s="735">
        <f t="shared" si="43"/>
        <v>0</v>
      </c>
      <c r="V192" s="735">
        <f t="shared" si="44"/>
        <v>0</v>
      </c>
      <c r="W192" s="735">
        <f t="shared" si="45"/>
        <v>0</v>
      </c>
      <c r="X192" s="735">
        <f t="shared" si="46"/>
        <v>0</v>
      </c>
      <c r="Y192" s="735">
        <f t="shared" si="47"/>
        <v>0</v>
      </c>
      <c r="Z192" s="735">
        <f t="shared" si="48"/>
        <v>0</v>
      </c>
      <c r="AA192" s="735">
        <f t="shared" si="49"/>
        <v>0</v>
      </c>
      <c r="AB192" s="735">
        <f t="shared" si="50"/>
        <v>0</v>
      </c>
      <c r="AC192" s="735">
        <f t="shared" si="51"/>
        <v>0</v>
      </c>
      <c r="AD192" s="735">
        <f t="shared" si="52"/>
        <v>0</v>
      </c>
      <c r="AE192" s="735">
        <f t="shared" si="53"/>
        <v>0</v>
      </c>
      <c r="AF192" s="736">
        <f t="shared" si="54"/>
        <v>0</v>
      </c>
      <c r="AH192" s="646" t="str">
        <f t="shared" si="55"/>
        <v/>
      </c>
      <c r="AI192" s="646" t="str">
        <f t="shared" si="56"/>
        <v>助産師常勤</v>
      </c>
      <c r="AJ192" s="646">
        <f t="shared" si="57"/>
        <v>1</v>
      </c>
      <c r="AK192" s="646" t="str">
        <f t="shared" si="58"/>
        <v>助産師</v>
      </c>
      <c r="AL192" s="646" t="str">
        <f t="shared" si="59"/>
        <v>常勤</v>
      </c>
    </row>
    <row r="193" spans="1:38" ht="13.5" customHeight="1">
      <c r="A193" s="659" t="str">
        <f>IF(COUNTA(病棟!A191)&gt;=1,病棟!A191,"")</f>
        <v/>
      </c>
      <c r="B193" s="740" t="str">
        <f>IF(COUNTA(病棟!B191)&gt;=1,病棟!B191,"")</f>
        <v/>
      </c>
      <c r="C193" s="745" t="str">
        <f>IF(COUNTA(病棟!C191)&gt;=1,病棟!C191,"")</f>
        <v/>
      </c>
      <c r="D193" s="750" t="str">
        <f>IF(COUNTA(病棟!D191)&gt;=1,病棟!D191,"")</f>
        <v/>
      </c>
      <c r="E193" s="750" t="str">
        <f>IF(COUNTA(病棟!E191)&gt;=1,病棟!E191,"")</f>
        <v/>
      </c>
      <c r="F193" s="750" t="str">
        <f>IF(COUNTA(病棟!F191)&gt;=1,病棟!F191,"")</f>
        <v/>
      </c>
      <c r="G193" s="755" t="str">
        <f>IF(COUNTA(病棟!G191)&gt;=1,病棟!G191,"")</f>
        <v/>
      </c>
      <c r="H193" s="745" t="str">
        <f>IF(COUNTA(病棟!H191)&gt;=1,病棟!H191,"")</f>
        <v/>
      </c>
      <c r="I193" s="761" t="str">
        <f>IF(COUNTA(病棟!I191)&gt;=1,病棟!I191,"")</f>
        <v/>
      </c>
      <c r="J193" s="662" t="str">
        <f>IF(COUNTA(病棟!J191)&gt;=1,病棟!J191,"")</f>
        <v/>
      </c>
      <c r="K193" s="659" t="str">
        <f>IF(COUNTA(病棟!L191)&gt;=1,病棟!L191,"")</f>
        <v/>
      </c>
      <c r="L193" s="694" t="str">
        <f>IF(K193&lt;基本!$D$9,"非常勤","常勤")</f>
        <v>常勤</v>
      </c>
      <c r="M193" s="689">
        <f>IF(L193="非常勤",K193/基本!$D$9,1)</f>
        <v>1</v>
      </c>
      <c r="N193" s="694" t="e">
        <f>IF(DAYS360(P193,メイン!$N$3)&lt;500,"新"," ")</f>
        <v>#VALUE!</v>
      </c>
      <c r="O193" s="659"/>
      <c r="P193" s="773" t="str">
        <f>IF(COUNTA(病棟!K191)&gt;=1,病棟!K191,"")</f>
        <v/>
      </c>
      <c r="R193" s="735">
        <f t="shared" si="40"/>
        <v>0</v>
      </c>
      <c r="S193" s="735">
        <f t="shared" si="41"/>
        <v>0</v>
      </c>
      <c r="T193" s="735">
        <f t="shared" si="42"/>
        <v>0</v>
      </c>
      <c r="U193" s="735">
        <f t="shared" si="43"/>
        <v>0</v>
      </c>
      <c r="V193" s="735">
        <f t="shared" si="44"/>
        <v>0</v>
      </c>
      <c r="W193" s="735">
        <f t="shared" si="45"/>
        <v>0</v>
      </c>
      <c r="X193" s="735">
        <f t="shared" si="46"/>
        <v>0</v>
      </c>
      <c r="Y193" s="735">
        <f t="shared" si="47"/>
        <v>0</v>
      </c>
      <c r="Z193" s="735">
        <f t="shared" si="48"/>
        <v>0</v>
      </c>
      <c r="AA193" s="735">
        <f t="shared" si="49"/>
        <v>0</v>
      </c>
      <c r="AB193" s="735">
        <f t="shared" si="50"/>
        <v>0</v>
      </c>
      <c r="AC193" s="735">
        <f t="shared" si="51"/>
        <v>0</v>
      </c>
      <c r="AD193" s="735">
        <f t="shared" si="52"/>
        <v>0</v>
      </c>
      <c r="AE193" s="735">
        <f t="shared" si="53"/>
        <v>0</v>
      </c>
      <c r="AF193" s="736">
        <f t="shared" si="54"/>
        <v>0</v>
      </c>
      <c r="AH193" s="646" t="str">
        <f t="shared" si="55"/>
        <v/>
      </c>
      <c r="AI193" s="646" t="str">
        <f t="shared" si="56"/>
        <v>助産師常勤</v>
      </c>
      <c r="AJ193" s="646">
        <f t="shared" si="57"/>
        <v>1</v>
      </c>
      <c r="AK193" s="646" t="str">
        <f t="shared" si="58"/>
        <v>助産師</v>
      </c>
      <c r="AL193" s="646" t="str">
        <f t="shared" si="59"/>
        <v>常勤</v>
      </c>
    </row>
    <row r="194" spans="1:38" ht="13.5" customHeight="1">
      <c r="A194" s="659" t="str">
        <f>IF(COUNTA(病棟!A192)&gt;=1,病棟!A192,"")</f>
        <v/>
      </c>
      <c r="B194" s="740" t="str">
        <f>IF(COUNTA(病棟!B192)&gt;=1,病棟!B192,"")</f>
        <v/>
      </c>
      <c r="C194" s="745" t="str">
        <f>IF(COUNTA(病棟!C192)&gt;=1,病棟!C192,"")</f>
        <v/>
      </c>
      <c r="D194" s="750" t="str">
        <f>IF(COUNTA(病棟!D192)&gt;=1,病棟!D192,"")</f>
        <v/>
      </c>
      <c r="E194" s="750" t="str">
        <f>IF(COUNTA(病棟!E192)&gt;=1,病棟!E192,"")</f>
        <v/>
      </c>
      <c r="F194" s="750" t="str">
        <f>IF(COUNTA(病棟!F192)&gt;=1,病棟!F192,"")</f>
        <v/>
      </c>
      <c r="G194" s="755" t="str">
        <f>IF(COUNTA(病棟!G192)&gt;=1,病棟!G192,"")</f>
        <v/>
      </c>
      <c r="H194" s="745" t="str">
        <f>IF(COUNTA(病棟!H192)&gt;=1,病棟!H192,"")</f>
        <v/>
      </c>
      <c r="I194" s="761" t="str">
        <f>IF(COUNTA(病棟!I192)&gt;=1,病棟!I192,"")</f>
        <v/>
      </c>
      <c r="J194" s="662" t="str">
        <f>IF(COUNTA(病棟!J192)&gt;=1,病棟!J192,"")</f>
        <v/>
      </c>
      <c r="K194" s="659" t="str">
        <f>IF(COUNTA(病棟!L192)&gt;=1,病棟!L192,"")</f>
        <v/>
      </c>
      <c r="L194" s="694" t="str">
        <f>IF(K194&lt;基本!$D$9,"非常勤","常勤")</f>
        <v>常勤</v>
      </c>
      <c r="M194" s="689">
        <f>IF(L194="非常勤",K194/基本!$D$9,1)</f>
        <v>1</v>
      </c>
      <c r="N194" s="694" t="e">
        <f>IF(DAYS360(P194,メイン!$N$3)&lt;500,"新"," ")</f>
        <v>#VALUE!</v>
      </c>
      <c r="O194" s="659"/>
      <c r="P194" s="773" t="str">
        <f>IF(COUNTA(病棟!K192)&gt;=1,病棟!K192,"")</f>
        <v/>
      </c>
      <c r="R194" s="735">
        <f t="shared" si="40"/>
        <v>0</v>
      </c>
      <c r="S194" s="735">
        <f t="shared" si="41"/>
        <v>0</v>
      </c>
      <c r="T194" s="735">
        <f t="shared" si="42"/>
        <v>0</v>
      </c>
      <c r="U194" s="735">
        <f t="shared" si="43"/>
        <v>0</v>
      </c>
      <c r="V194" s="735">
        <f t="shared" si="44"/>
        <v>0</v>
      </c>
      <c r="W194" s="735">
        <f t="shared" si="45"/>
        <v>0</v>
      </c>
      <c r="X194" s="735">
        <f t="shared" si="46"/>
        <v>0</v>
      </c>
      <c r="Y194" s="735">
        <f t="shared" si="47"/>
        <v>0</v>
      </c>
      <c r="Z194" s="735">
        <f t="shared" si="48"/>
        <v>0</v>
      </c>
      <c r="AA194" s="735">
        <f t="shared" si="49"/>
        <v>0</v>
      </c>
      <c r="AB194" s="735">
        <f t="shared" si="50"/>
        <v>0</v>
      </c>
      <c r="AC194" s="735">
        <f t="shared" si="51"/>
        <v>0</v>
      </c>
      <c r="AD194" s="735">
        <f t="shared" si="52"/>
        <v>0</v>
      </c>
      <c r="AE194" s="735">
        <f t="shared" si="53"/>
        <v>0</v>
      </c>
      <c r="AF194" s="736">
        <f t="shared" si="54"/>
        <v>0</v>
      </c>
      <c r="AH194" s="646" t="str">
        <f t="shared" si="55"/>
        <v/>
      </c>
      <c r="AI194" s="646" t="str">
        <f t="shared" si="56"/>
        <v>助産師常勤</v>
      </c>
      <c r="AJ194" s="646">
        <f t="shared" si="57"/>
        <v>1</v>
      </c>
      <c r="AK194" s="646" t="str">
        <f t="shared" si="58"/>
        <v>助産師</v>
      </c>
      <c r="AL194" s="646" t="str">
        <f t="shared" si="59"/>
        <v>常勤</v>
      </c>
    </row>
    <row r="195" spans="1:38" ht="13.5" customHeight="1">
      <c r="A195" s="659" t="str">
        <f>IF(COUNTA(病棟!A193)&gt;=1,病棟!A193,"")</f>
        <v/>
      </c>
      <c r="B195" s="740" t="str">
        <f>IF(COUNTA(病棟!B193)&gt;=1,病棟!B193,"")</f>
        <v/>
      </c>
      <c r="C195" s="745" t="str">
        <f>IF(COUNTA(病棟!C193)&gt;=1,病棟!C193,"")</f>
        <v/>
      </c>
      <c r="D195" s="750" t="str">
        <f>IF(COUNTA(病棟!D193)&gt;=1,病棟!D193,"")</f>
        <v/>
      </c>
      <c r="E195" s="750" t="str">
        <f>IF(COUNTA(病棟!E193)&gt;=1,病棟!E193,"")</f>
        <v/>
      </c>
      <c r="F195" s="750" t="str">
        <f>IF(COUNTA(病棟!F193)&gt;=1,病棟!F193,"")</f>
        <v/>
      </c>
      <c r="G195" s="755" t="str">
        <f>IF(COUNTA(病棟!G193)&gt;=1,病棟!G193,"")</f>
        <v/>
      </c>
      <c r="H195" s="745" t="str">
        <f>IF(COUNTA(病棟!H193)&gt;=1,病棟!H193,"")</f>
        <v/>
      </c>
      <c r="I195" s="761" t="str">
        <f>IF(COUNTA(病棟!I193)&gt;=1,病棟!I193,"")</f>
        <v/>
      </c>
      <c r="J195" s="662" t="str">
        <f>IF(COUNTA(病棟!J193)&gt;=1,病棟!J193,"")</f>
        <v/>
      </c>
      <c r="K195" s="659" t="str">
        <f>IF(COUNTA(病棟!L193)&gt;=1,病棟!L193,"")</f>
        <v/>
      </c>
      <c r="L195" s="694" t="str">
        <f>IF(K195&lt;基本!$D$9,"非常勤","常勤")</f>
        <v>常勤</v>
      </c>
      <c r="M195" s="689">
        <f>IF(L195="非常勤",K195/基本!$D$9,1)</f>
        <v>1</v>
      </c>
      <c r="N195" s="694" t="e">
        <f>IF(DAYS360(P195,メイン!$N$3)&lt;500,"新"," ")</f>
        <v>#VALUE!</v>
      </c>
      <c r="O195" s="659"/>
      <c r="P195" s="773" t="str">
        <f>IF(COUNTA(病棟!K193)&gt;=1,病棟!K193,"")</f>
        <v/>
      </c>
      <c r="R195" s="735">
        <f t="shared" si="40"/>
        <v>0</v>
      </c>
      <c r="S195" s="735">
        <f t="shared" si="41"/>
        <v>0</v>
      </c>
      <c r="T195" s="735">
        <f t="shared" si="42"/>
        <v>0</v>
      </c>
      <c r="U195" s="735">
        <f t="shared" si="43"/>
        <v>0</v>
      </c>
      <c r="V195" s="735">
        <f t="shared" si="44"/>
        <v>0</v>
      </c>
      <c r="W195" s="735">
        <f t="shared" si="45"/>
        <v>0</v>
      </c>
      <c r="X195" s="735">
        <f t="shared" si="46"/>
        <v>0</v>
      </c>
      <c r="Y195" s="735">
        <f t="shared" si="47"/>
        <v>0</v>
      </c>
      <c r="Z195" s="735">
        <f t="shared" si="48"/>
        <v>0</v>
      </c>
      <c r="AA195" s="735">
        <f t="shared" si="49"/>
        <v>0</v>
      </c>
      <c r="AB195" s="735">
        <f t="shared" si="50"/>
        <v>0</v>
      </c>
      <c r="AC195" s="735">
        <f t="shared" si="51"/>
        <v>0</v>
      </c>
      <c r="AD195" s="735">
        <f t="shared" si="52"/>
        <v>0</v>
      </c>
      <c r="AE195" s="735">
        <f t="shared" si="53"/>
        <v>0</v>
      </c>
      <c r="AF195" s="736">
        <f t="shared" si="54"/>
        <v>0</v>
      </c>
      <c r="AH195" s="646" t="str">
        <f t="shared" si="55"/>
        <v/>
      </c>
      <c r="AI195" s="646" t="str">
        <f t="shared" si="56"/>
        <v>助産師常勤</v>
      </c>
      <c r="AJ195" s="646">
        <f t="shared" si="57"/>
        <v>1</v>
      </c>
      <c r="AK195" s="646" t="str">
        <f t="shared" si="58"/>
        <v>助産師</v>
      </c>
      <c r="AL195" s="646" t="str">
        <f t="shared" si="59"/>
        <v>常勤</v>
      </c>
    </row>
    <row r="196" spans="1:38" ht="13.5" customHeight="1">
      <c r="A196" s="659" t="str">
        <f>IF(COUNTA(病棟!A194)&gt;=1,病棟!A194,"")</f>
        <v/>
      </c>
      <c r="B196" s="740" t="str">
        <f>IF(COUNTA(病棟!B194)&gt;=1,病棟!B194,"")</f>
        <v/>
      </c>
      <c r="C196" s="745" t="str">
        <f>IF(COUNTA(病棟!C194)&gt;=1,病棟!C194,"")</f>
        <v/>
      </c>
      <c r="D196" s="750" t="str">
        <f>IF(COUNTA(病棟!D194)&gt;=1,病棟!D194,"")</f>
        <v/>
      </c>
      <c r="E196" s="750" t="str">
        <f>IF(COUNTA(病棟!E194)&gt;=1,病棟!E194,"")</f>
        <v/>
      </c>
      <c r="F196" s="750" t="str">
        <f>IF(COUNTA(病棟!F194)&gt;=1,病棟!F194,"")</f>
        <v/>
      </c>
      <c r="G196" s="755" t="str">
        <f>IF(COUNTA(病棟!G194)&gt;=1,病棟!G194,"")</f>
        <v/>
      </c>
      <c r="H196" s="745" t="str">
        <f>IF(COUNTA(病棟!H194)&gt;=1,病棟!H194,"")</f>
        <v/>
      </c>
      <c r="I196" s="761" t="str">
        <f>IF(COUNTA(病棟!I194)&gt;=1,病棟!I194,"")</f>
        <v/>
      </c>
      <c r="J196" s="662" t="str">
        <f>IF(COUNTA(病棟!J194)&gt;=1,病棟!J194,"")</f>
        <v/>
      </c>
      <c r="K196" s="659" t="str">
        <f>IF(COUNTA(病棟!L194)&gt;=1,病棟!L194,"")</f>
        <v/>
      </c>
      <c r="L196" s="694" t="str">
        <f>IF(K196&lt;基本!$D$9,"非常勤","常勤")</f>
        <v>常勤</v>
      </c>
      <c r="M196" s="689">
        <f>IF(L196="非常勤",K196/基本!$D$9,1)</f>
        <v>1</v>
      </c>
      <c r="N196" s="694" t="e">
        <f>IF(DAYS360(P196,メイン!$N$3)&lt;500,"新"," ")</f>
        <v>#VALUE!</v>
      </c>
      <c r="O196" s="659"/>
      <c r="P196" s="773" t="str">
        <f>IF(COUNTA(病棟!K194)&gt;=1,病棟!K194,"")</f>
        <v/>
      </c>
      <c r="R196" s="735">
        <f t="shared" si="40"/>
        <v>0</v>
      </c>
      <c r="S196" s="735">
        <f t="shared" si="41"/>
        <v>0</v>
      </c>
      <c r="T196" s="735">
        <f t="shared" si="42"/>
        <v>0</v>
      </c>
      <c r="U196" s="735">
        <f t="shared" si="43"/>
        <v>0</v>
      </c>
      <c r="V196" s="735">
        <f t="shared" si="44"/>
        <v>0</v>
      </c>
      <c r="W196" s="735">
        <f t="shared" si="45"/>
        <v>0</v>
      </c>
      <c r="X196" s="735">
        <f t="shared" si="46"/>
        <v>0</v>
      </c>
      <c r="Y196" s="735">
        <f t="shared" si="47"/>
        <v>0</v>
      </c>
      <c r="Z196" s="735">
        <f t="shared" si="48"/>
        <v>0</v>
      </c>
      <c r="AA196" s="735">
        <f t="shared" si="49"/>
        <v>0</v>
      </c>
      <c r="AB196" s="735">
        <f t="shared" si="50"/>
        <v>0</v>
      </c>
      <c r="AC196" s="735">
        <f t="shared" si="51"/>
        <v>0</v>
      </c>
      <c r="AD196" s="735">
        <f t="shared" si="52"/>
        <v>0</v>
      </c>
      <c r="AE196" s="735">
        <f t="shared" si="53"/>
        <v>0</v>
      </c>
      <c r="AF196" s="736">
        <f t="shared" si="54"/>
        <v>0</v>
      </c>
      <c r="AH196" s="646" t="str">
        <f t="shared" si="55"/>
        <v/>
      </c>
      <c r="AI196" s="646" t="str">
        <f t="shared" si="56"/>
        <v>助産師常勤</v>
      </c>
      <c r="AJ196" s="646">
        <f t="shared" si="57"/>
        <v>1</v>
      </c>
      <c r="AK196" s="646" t="str">
        <f t="shared" si="58"/>
        <v>助産師</v>
      </c>
      <c r="AL196" s="646" t="str">
        <f t="shared" si="59"/>
        <v>常勤</v>
      </c>
    </row>
    <row r="197" spans="1:38" ht="13.5" customHeight="1">
      <c r="A197" s="659" t="str">
        <f>IF(COUNTA(病棟!A195)&gt;=1,病棟!A195,"")</f>
        <v/>
      </c>
      <c r="B197" s="740" t="str">
        <f>IF(COUNTA(病棟!B195)&gt;=1,病棟!B195,"")</f>
        <v/>
      </c>
      <c r="C197" s="745" t="str">
        <f>IF(COUNTA(病棟!C195)&gt;=1,病棟!C195,"")</f>
        <v/>
      </c>
      <c r="D197" s="750" t="str">
        <f>IF(COUNTA(病棟!D195)&gt;=1,病棟!D195,"")</f>
        <v/>
      </c>
      <c r="E197" s="750" t="str">
        <f>IF(COUNTA(病棟!E195)&gt;=1,病棟!E195,"")</f>
        <v/>
      </c>
      <c r="F197" s="750" t="str">
        <f>IF(COUNTA(病棟!F195)&gt;=1,病棟!F195,"")</f>
        <v/>
      </c>
      <c r="G197" s="755" t="str">
        <f>IF(COUNTA(病棟!G195)&gt;=1,病棟!G195,"")</f>
        <v/>
      </c>
      <c r="H197" s="745" t="str">
        <f>IF(COUNTA(病棟!H195)&gt;=1,病棟!H195,"")</f>
        <v/>
      </c>
      <c r="I197" s="761" t="str">
        <f>IF(COUNTA(病棟!I195)&gt;=1,病棟!I195,"")</f>
        <v/>
      </c>
      <c r="J197" s="662" t="str">
        <f>IF(COUNTA(病棟!J195)&gt;=1,病棟!J195,"")</f>
        <v/>
      </c>
      <c r="K197" s="659" t="str">
        <f>IF(COUNTA(病棟!L195)&gt;=1,病棟!L195,"")</f>
        <v/>
      </c>
      <c r="L197" s="694" t="str">
        <f>IF(K197&lt;基本!$D$9,"非常勤","常勤")</f>
        <v>常勤</v>
      </c>
      <c r="M197" s="689">
        <f>IF(L197="非常勤",K197/基本!$D$9,1)</f>
        <v>1</v>
      </c>
      <c r="N197" s="694" t="e">
        <f>IF(DAYS360(P197,メイン!$N$3)&lt;500,"新"," ")</f>
        <v>#VALUE!</v>
      </c>
      <c r="O197" s="659"/>
      <c r="P197" s="773" t="str">
        <f>IF(COUNTA(病棟!K195)&gt;=1,病棟!K195,"")</f>
        <v/>
      </c>
      <c r="R197" s="735">
        <f t="shared" si="40"/>
        <v>0</v>
      </c>
      <c r="S197" s="735">
        <f t="shared" si="41"/>
        <v>0</v>
      </c>
      <c r="T197" s="735">
        <f t="shared" si="42"/>
        <v>0</v>
      </c>
      <c r="U197" s="735">
        <f t="shared" si="43"/>
        <v>0</v>
      </c>
      <c r="V197" s="735">
        <f t="shared" si="44"/>
        <v>0</v>
      </c>
      <c r="W197" s="735">
        <f t="shared" si="45"/>
        <v>0</v>
      </c>
      <c r="X197" s="735">
        <f t="shared" si="46"/>
        <v>0</v>
      </c>
      <c r="Y197" s="735">
        <f t="shared" si="47"/>
        <v>0</v>
      </c>
      <c r="Z197" s="735">
        <f t="shared" si="48"/>
        <v>0</v>
      </c>
      <c r="AA197" s="735">
        <f t="shared" si="49"/>
        <v>0</v>
      </c>
      <c r="AB197" s="735">
        <f t="shared" si="50"/>
        <v>0</v>
      </c>
      <c r="AC197" s="735">
        <f t="shared" si="51"/>
        <v>0</v>
      </c>
      <c r="AD197" s="735">
        <f t="shared" si="52"/>
        <v>0</v>
      </c>
      <c r="AE197" s="735">
        <f t="shared" si="53"/>
        <v>0</v>
      </c>
      <c r="AF197" s="736">
        <f t="shared" si="54"/>
        <v>0</v>
      </c>
      <c r="AH197" s="646" t="str">
        <f t="shared" si="55"/>
        <v/>
      </c>
      <c r="AI197" s="646" t="str">
        <f t="shared" si="56"/>
        <v>助産師常勤</v>
      </c>
      <c r="AJ197" s="646">
        <f t="shared" si="57"/>
        <v>1</v>
      </c>
      <c r="AK197" s="646" t="str">
        <f t="shared" si="58"/>
        <v>助産師</v>
      </c>
      <c r="AL197" s="646" t="str">
        <f t="shared" si="59"/>
        <v>常勤</v>
      </c>
    </row>
    <row r="198" spans="1:38" ht="13.5" customHeight="1">
      <c r="A198" s="659" t="str">
        <f>IF(COUNTA(病棟!A196)&gt;=1,病棟!A196,"")</f>
        <v/>
      </c>
      <c r="B198" s="740" t="str">
        <f>IF(COUNTA(病棟!B196)&gt;=1,病棟!B196,"")</f>
        <v/>
      </c>
      <c r="C198" s="745" t="str">
        <f>IF(COUNTA(病棟!C196)&gt;=1,病棟!C196,"")</f>
        <v/>
      </c>
      <c r="D198" s="750" t="str">
        <f>IF(COUNTA(病棟!D196)&gt;=1,病棟!D196,"")</f>
        <v/>
      </c>
      <c r="E198" s="750" t="str">
        <f>IF(COUNTA(病棟!E196)&gt;=1,病棟!E196,"")</f>
        <v/>
      </c>
      <c r="F198" s="750" t="str">
        <f>IF(COUNTA(病棟!F196)&gt;=1,病棟!F196,"")</f>
        <v/>
      </c>
      <c r="G198" s="755" t="str">
        <f>IF(COUNTA(病棟!G196)&gt;=1,病棟!G196,"")</f>
        <v/>
      </c>
      <c r="H198" s="745" t="str">
        <f>IF(COUNTA(病棟!H196)&gt;=1,病棟!H196,"")</f>
        <v/>
      </c>
      <c r="I198" s="761" t="str">
        <f>IF(COUNTA(病棟!I196)&gt;=1,病棟!I196,"")</f>
        <v/>
      </c>
      <c r="J198" s="662" t="str">
        <f>IF(COUNTA(病棟!J196)&gt;=1,病棟!J196,"")</f>
        <v/>
      </c>
      <c r="K198" s="659" t="str">
        <f>IF(COUNTA(病棟!L196)&gt;=1,病棟!L196,"")</f>
        <v/>
      </c>
      <c r="L198" s="694" t="str">
        <f>IF(K198&lt;基本!$D$9,"非常勤","常勤")</f>
        <v>常勤</v>
      </c>
      <c r="M198" s="689">
        <f>IF(L198="非常勤",K198/基本!$D$9,1)</f>
        <v>1</v>
      </c>
      <c r="N198" s="694" t="e">
        <f>IF(DAYS360(P198,メイン!$N$3)&lt;500,"新"," ")</f>
        <v>#VALUE!</v>
      </c>
      <c r="O198" s="659"/>
      <c r="P198" s="773" t="str">
        <f>IF(COUNTA(病棟!K196)&gt;=1,病棟!K196,"")</f>
        <v/>
      </c>
      <c r="R198" s="735">
        <f t="shared" ref="R198:R261" si="60">IF(AND(COUNTBLANK($C198)=0,$L198="常勤"),1,0)</f>
        <v>0</v>
      </c>
      <c r="S198" s="735">
        <f t="shared" ref="S198:S261" si="61">IF(T198&gt;0,1,0)</f>
        <v>0</v>
      </c>
      <c r="T198" s="735">
        <f t="shared" ref="T198:T261" si="62">IF(AND(COUNTBLANK($C198)=0,$L198="非常勤"),M198,0)</f>
        <v>0</v>
      </c>
      <c r="U198" s="735">
        <f t="shared" ref="U198:U261" si="63">IF(AND(COUNTBLANK($D198)=0,$L198="常勤"),1,0)</f>
        <v>0</v>
      </c>
      <c r="V198" s="735">
        <f t="shared" ref="V198:V261" si="64">IF(W198&gt;0,1,0)</f>
        <v>0</v>
      </c>
      <c r="W198" s="735">
        <f t="shared" ref="W198:W261" si="65">IF(AND(COUNTBLANK($D198)=0,$L198="非常勤"),M198,0)</f>
        <v>0</v>
      </c>
      <c r="X198" s="735">
        <f t="shared" ref="X198:X261" si="66">IF(AND(COUNTBLANK($E198)=0,$L198="常勤"),1,0)</f>
        <v>0</v>
      </c>
      <c r="Y198" s="735">
        <f t="shared" ref="Y198:Y261" si="67">IF(Z198&gt;0,1,0)</f>
        <v>0</v>
      </c>
      <c r="Z198" s="735">
        <f t="shared" ref="Z198:Z261" si="68">IF(AND(COUNTBLANK($E198)=0,$L198="非常勤"),M198,0)</f>
        <v>0</v>
      </c>
      <c r="AA198" s="735">
        <f t="shared" ref="AA198:AA261" si="69">IF(AND(COUNTBLANK($F198)=0,$L198="常勤"),1,0)</f>
        <v>0</v>
      </c>
      <c r="AB198" s="735">
        <f t="shared" ref="AB198:AB261" si="70">IF(AC198&gt;0,1,0)</f>
        <v>0</v>
      </c>
      <c r="AC198" s="735">
        <f t="shared" ref="AC198:AC261" si="71">IF(AND(COUNTBLANK($F198)=0,$L198="非常勤"),M198,0)</f>
        <v>0</v>
      </c>
      <c r="AD198" s="735">
        <f t="shared" ref="AD198:AD261" si="72">IF(AND(COUNTBLANK($G198)=0,$L198="常勤"),1,0)</f>
        <v>0</v>
      </c>
      <c r="AE198" s="735">
        <f t="shared" ref="AE198:AE261" si="73">IF(AF198&gt;0,1,0)</f>
        <v>0</v>
      </c>
      <c r="AF198" s="736">
        <f t="shared" ref="AF198:AF261" si="74">IF(AND(COUNTBLANK($G198)=0,$L198="非常勤"),M198,0)</f>
        <v>0</v>
      </c>
      <c r="AH198" s="646" t="str">
        <f t="shared" ref="AH198:AH261" si="75">A198</f>
        <v/>
      </c>
      <c r="AI198" s="646" t="str">
        <f t="shared" ref="AI198:AI261" si="76">CONCATENATE(AK198,AL198)</f>
        <v>助産師常勤</v>
      </c>
      <c r="AJ198" s="646">
        <f t="shared" ref="AJ198:AJ261" si="77">M198</f>
        <v>1</v>
      </c>
      <c r="AK198" s="646" t="str">
        <f t="shared" ref="AK198:AK261" si="78">IF(COUNTA(C198)=1,"助産師",IF(COUNTA(E198)=1,"看護師",IF(COUNTA(F198)=1,"准看護師",IF(COUNTA(G198)=1,"看護補助者",""))))</f>
        <v>助産師</v>
      </c>
      <c r="AL198" s="646" t="str">
        <f t="shared" ref="AL198:AL261" si="79">IF(L198="常勤","常勤",IF(M198&gt;0,"非常勤",""))</f>
        <v>常勤</v>
      </c>
    </row>
    <row r="199" spans="1:38" ht="13.5" customHeight="1">
      <c r="A199" s="659" t="str">
        <f>IF(COUNTA(病棟!A197)&gt;=1,病棟!A197,"")</f>
        <v/>
      </c>
      <c r="B199" s="740" t="str">
        <f>IF(COUNTA(病棟!B197)&gt;=1,病棟!B197,"")</f>
        <v/>
      </c>
      <c r="C199" s="745" t="str">
        <f>IF(COUNTA(病棟!C197)&gt;=1,病棟!C197,"")</f>
        <v/>
      </c>
      <c r="D199" s="750" t="str">
        <f>IF(COUNTA(病棟!D197)&gt;=1,病棟!D197,"")</f>
        <v/>
      </c>
      <c r="E199" s="750" t="str">
        <f>IF(COUNTA(病棟!E197)&gt;=1,病棟!E197,"")</f>
        <v/>
      </c>
      <c r="F199" s="750" t="str">
        <f>IF(COUNTA(病棟!F197)&gt;=1,病棟!F197,"")</f>
        <v/>
      </c>
      <c r="G199" s="755" t="str">
        <f>IF(COUNTA(病棟!G197)&gt;=1,病棟!G197,"")</f>
        <v/>
      </c>
      <c r="H199" s="745" t="str">
        <f>IF(COUNTA(病棟!H197)&gt;=1,病棟!H197,"")</f>
        <v/>
      </c>
      <c r="I199" s="761" t="str">
        <f>IF(COUNTA(病棟!I197)&gt;=1,病棟!I197,"")</f>
        <v/>
      </c>
      <c r="J199" s="662" t="str">
        <f>IF(COUNTA(病棟!J197)&gt;=1,病棟!J197,"")</f>
        <v/>
      </c>
      <c r="K199" s="659" t="str">
        <f>IF(COUNTA(病棟!L197)&gt;=1,病棟!L197,"")</f>
        <v/>
      </c>
      <c r="L199" s="694" t="str">
        <f>IF(K199&lt;基本!$D$9,"非常勤","常勤")</f>
        <v>常勤</v>
      </c>
      <c r="M199" s="689">
        <f>IF(L199="非常勤",K199/基本!$D$9,1)</f>
        <v>1</v>
      </c>
      <c r="N199" s="694" t="e">
        <f>IF(DAYS360(P199,メイン!$N$3)&lt;500,"新"," ")</f>
        <v>#VALUE!</v>
      </c>
      <c r="O199" s="659"/>
      <c r="P199" s="773" t="str">
        <f>IF(COUNTA(病棟!K197)&gt;=1,病棟!K197,"")</f>
        <v/>
      </c>
      <c r="R199" s="735">
        <f t="shared" si="60"/>
        <v>0</v>
      </c>
      <c r="S199" s="735">
        <f t="shared" si="61"/>
        <v>0</v>
      </c>
      <c r="T199" s="735">
        <f t="shared" si="62"/>
        <v>0</v>
      </c>
      <c r="U199" s="735">
        <f t="shared" si="63"/>
        <v>0</v>
      </c>
      <c r="V199" s="735">
        <f t="shared" si="64"/>
        <v>0</v>
      </c>
      <c r="W199" s="735">
        <f t="shared" si="65"/>
        <v>0</v>
      </c>
      <c r="X199" s="735">
        <f t="shared" si="66"/>
        <v>0</v>
      </c>
      <c r="Y199" s="735">
        <f t="shared" si="67"/>
        <v>0</v>
      </c>
      <c r="Z199" s="735">
        <f t="shared" si="68"/>
        <v>0</v>
      </c>
      <c r="AA199" s="735">
        <f t="shared" si="69"/>
        <v>0</v>
      </c>
      <c r="AB199" s="735">
        <f t="shared" si="70"/>
        <v>0</v>
      </c>
      <c r="AC199" s="735">
        <f t="shared" si="71"/>
        <v>0</v>
      </c>
      <c r="AD199" s="735">
        <f t="shared" si="72"/>
        <v>0</v>
      </c>
      <c r="AE199" s="735">
        <f t="shared" si="73"/>
        <v>0</v>
      </c>
      <c r="AF199" s="736">
        <f t="shared" si="74"/>
        <v>0</v>
      </c>
      <c r="AH199" s="646" t="str">
        <f t="shared" si="75"/>
        <v/>
      </c>
      <c r="AI199" s="646" t="str">
        <f t="shared" si="76"/>
        <v>助産師常勤</v>
      </c>
      <c r="AJ199" s="646">
        <f t="shared" si="77"/>
        <v>1</v>
      </c>
      <c r="AK199" s="646" t="str">
        <f t="shared" si="78"/>
        <v>助産師</v>
      </c>
      <c r="AL199" s="646" t="str">
        <f t="shared" si="79"/>
        <v>常勤</v>
      </c>
    </row>
    <row r="200" spans="1:38" ht="13.5" customHeight="1">
      <c r="A200" s="659" t="str">
        <f>IF(COUNTA(病棟!A198)&gt;=1,病棟!A198,"")</f>
        <v/>
      </c>
      <c r="B200" s="740" t="str">
        <f>IF(COUNTA(病棟!B198)&gt;=1,病棟!B198,"")</f>
        <v/>
      </c>
      <c r="C200" s="745" t="str">
        <f>IF(COUNTA(病棟!C198)&gt;=1,病棟!C198,"")</f>
        <v/>
      </c>
      <c r="D200" s="750" t="str">
        <f>IF(COUNTA(病棟!D198)&gt;=1,病棟!D198,"")</f>
        <v/>
      </c>
      <c r="E200" s="750" t="str">
        <f>IF(COUNTA(病棟!E198)&gt;=1,病棟!E198,"")</f>
        <v/>
      </c>
      <c r="F200" s="750" t="str">
        <f>IF(COUNTA(病棟!F198)&gt;=1,病棟!F198,"")</f>
        <v/>
      </c>
      <c r="G200" s="755" t="str">
        <f>IF(COUNTA(病棟!G198)&gt;=1,病棟!G198,"")</f>
        <v/>
      </c>
      <c r="H200" s="745" t="str">
        <f>IF(COUNTA(病棟!H198)&gt;=1,病棟!H198,"")</f>
        <v/>
      </c>
      <c r="I200" s="761" t="str">
        <f>IF(COUNTA(病棟!I198)&gt;=1,病棟!I198,"")</f>
        <v/>
      </c>
      <c r="J200" s="662" t="str">
        <f>IF(COUNTA(病棟!J198)&gt;=1,病棟!J198,"")</f>
        <v/>
      </c>
      <c r="K200" s="659" t="str">
        <f>IF(COUNTA(病棟!L198)&gt;=1,病棟!L198,"")</f>
        <v/>
      </c>
      <c r="L200" s="694" t="str">
        <f>IF(K200&lt;基本!$D$9,"非常勤","常勤")</f>
        <v>常勤</v>
      </c>
      <c r="M200" s="689">
        <f>IF(L200="非常勤",K200/基本!$D$9,1)</f>
        <v>1</v>
      </c>
      <c r="N200" s="694" t="e">
        <f>IF(DAYS360(P200,メイン!$N$3)&lt;500,"新"," ")</f>
        <v>#VALUE!</v>
      </c>
      <c r="O200" s="659"/>
      <c r="P200" s="773" t="str">
        <f>IF(COUNTA(病棟!K198)&gt;=1,病棟!K198,"")</f>
        <v/>
      </c>
      <c r="R200" s="735">
        <f t="shared" si="60"/>
        <v>0</v>
      </c>
      <c r="S200" s="735">
        <f t="shared" si="61"/>
        <v>0</v>
      </c>
      <c r="T200" s="735">
        <f t="shared" si="62"/>
        <v>0</v>
      </c>
      <c r="U200" s="735">
        <f t="shared" si="63"/>
        <v>0</v>
      </c>
      <c r="V200" s="735">
        <f t="shared" si="64"/>
        <v>0</v>
      </c>
      <c r="W200" s="735">
        <f t="shared" si="65"/>
        <v>0</v>
      </c>
      <c r="X200" s="735">
        <f t="shared" si="66"/>
        <v>0</v>
      </c>
      <c r="Y200" s="735">
        <f t="shared" si="67"/>
        <v>0</v>
      </c>
      <c r="Z200" s="735">
        <f t="shared" si="68"/>
        <v>0</v>
      </c>
      <c r="AA200" s="735">
        <f t="shared" si="69"/>
        <v>0</v>
      </c>
      <c r="AB200" s="735">
        <f t="shared" si="70"/>
        <v>0</v>
      </c>
      <c r="AC200" s="735">
        <f t="shared" si="71"/>
        <v>0</v>
      </c>
      <c r="AD200" s="735">
        <f t="shared" si="72"/>
        <v>0</v>
      </c>
      <c r="AE200" s="735">
        <f t="shared" si="73"/>
        <v>0</v>
      </c>
      <c r="AF200" s="736">
        <f t="shared" si="74"/>
        <v>0</v>
      </c>
      <c r="AH200" s="646" t="str">
        <f t="shared" si="75"/>
        <v/>
      </c>
      <c r="AI200" s="646" t="str">
        <f t="shared" si="76"/>
        <v>助産師常勤</v>
      </c>
      <c r="AJ200" s="646">
        <f t="shared" si="77"/>
        <v>1</v>
      </c>
      <c r="AK200" s="646" t="str">
        <f t="shared" si="78"/>
        <v>助産師</v>
      </c>
      <c r="AL200" s="646" t="str">
        <f t="shared" si="79"/>
        <v>常勤</v>
      </c>
    </row>
    <row r="201" spans="1:38" ht="13.5" customHeight="1">
      <c r="A201" s="659" t="str">
        <f>IF(COUNTA(病棟!A199)&gt;=1,病棟!A199,"")</f>
        <v/>
      </c>
      <c r="B201" s="740" t="str">
        <f>IF(COUNTA(病棟!B199)&gt;=1,病棟!B199,"")</f>
        <v/>
      </c>
      <c r="C201" s="745" t="str">
        <f>IF(COUNTA(病棟!C199)&gt;=1,病棟!C199,"")</f>
        <v/>
      </c>
      <c r="D201" s="750" t="str">
        <f>IF(COUNTA(病棟!D199)&gt;=1,病棟!D199,"")</f>
        <v/>
      </c>
      <c r="E201" s="750" t="str">
        <f>IF(COUNTA(病棟!E199)&gt;=1,病棟!E199,"")</f>
        <v/>
      </c>
      <c r="F201" s="750" t="str">
        <f>IF(COUNTA(病棟!F199)&gt;=1,病棟!F199,"")</f>
        <v/>
      </c>
      <c r="G201" s="755" t="str">
        <f>IF(COUNTA(病棟!G199)&gt;=1,病棟!G199,"")</f>
        <v/>
      </c>
      <c r="H201" s="745" t="str">
        <f>IF(COUNTA(病棟!H199)&gt;=1,病棟!H199,"")</f>
        <v/>
      </c>
      <c r="I201" s="761" t="str">
        <f>IF(COUNTA(病棟!I199)&gt;=1,病棟!I199,"")</f>
        <v/>
      </c>
      <c r="J201" s="662" t="str">
        <f>IF(COUNTA(病棟!J199)&gt;=1,病棟!J199,"")</f>
        <v/>
      </c>
      <c r="K201" s="659" t="str">
        <f>IF(COUNTA(病棟!L199)&gt;=1,病棟!L199,"")</f>
        <v/>
      </c>
      <c r="L201" s="694" t="str">
        <f>IF(K201&lt;基本!$D$9,"非常勤","常勤")</f>
        <v>常勤</v>
      </c>
      <c r="M201" s="689">
        <f>IF(L201="非常勤",K201/基本!$D$9,1)</f>
        <v>1</v>
      </c>
      <c r="N201" s="694" t="e">
        <f>IF(DAYS360(P201,メイン!$N$3)&lt;500,"新"," ")</f>
        <v>#VALUE!</v>
      </c>
      <c r="O201" s="659"/>
      <c r="P201" s="773" t="str">
        <f>IF(COUNTA(病棟!K199)&gt;=1,病棟!K199,"")</f>
        <v/>
      </c>
      <c r="R201" s="735">
        <f t="shared" si="60"/>
        <v>0</v>
      </c>
      <c r="S201" s="735">
        <f t="shared" si="61"/>
        <v>0</v>
      </c>
      <c r="T201" s="735">
        <f t="shared" si="62"/>
        <v>0</v>
      </c>
      <c r="U201" s="735">
        <f t="shared" si="63"/>
        <v>0</v>
      </c>
      <c r="V201" s="735">
        <f t="shared" si="64"/>
        <v>0</v>
      </c>
      <c r="W201" s="735">
        <f t="shared" si="65"/>
        <v>0</v>
      </c>
      <c r="X201" s="735">
        <f t="shared" si="66"/>
        <v>0</v>
      </c>
      <c r="Y201" s="735">
        <f t="shared" si="67"/>
        <v>0</v>
      </c>
      <c r="Z201" s="735">
        <f t="shared" si="68"/>
        <v>0</v>
      </c>
      <c r="AA201" s="735">
        <f t="shared" si="69"/>
        <v>0</v>
      </c>
      <c r="AB201" s="735">
        <f t="shared" si="70"/>
        <v>0</v>
      </c>
      <c r="AC201" s="735">
        <f t="shared" si="71"/>
        <v>0</v>
      </c>
      <c r="AD201" s="735">
        <f t="shared" si="72"/>
        <v>0</v>
      </c>
      <c r="AE201" s="735">
        <f t="shared" si="73"/>
        <v>0</v>
      </c>
      <c r="AF201" s="736">
        <f t="shared" si="74"/>
        <v>0</v>
      </c>
      <c r="AH201" s="646" t="str">
        <f t="shared" si="75"/>
        <v/>
      </c>
      <c r="AI201" s="646" t="str">
        <f t="shared" si="76"/>
        <v>助産師常勤</v>
      </c>
      <c r="AJ201" s="646">
        <f t="shared" si="77"/>
        <v>1</v>
      </c>
      <c r="AK201" s="646" t="str">
        <f t="shared" si="78"/>
        <v>助産師</v>
      </c>
      <c r="AL201" s="646" t="str">
        <f t="shared" si="79"/>
        <v>常勤</v>
      </c>
    </row>
    <row r="202" spans="1:38" ht="13.5" customHeight="1">
      <c r="A202" s="659" t="str">
        <f>IF(COUNTA(病棟!A200)&gt;=1,病棟!A200,"")</f>
        <v/>
      </c>
      <c r="B202" s="740" t="str">
        <f>IF(COUNTA(病棟!B200)&gt;=1,病棟!B200,"")</f>
        <v/>
      </c>
      <c r="C202" s="745" t="str">
        <f>IF(COUNTA(病棟!C200)&gt;=1,病棟!C200,"")</f>
        <v/>
      </c>
      <c r="D202" s="750" t="str">
        <f>IF(COUNTA(病棟!D200)&gt;=1,病棟!D200,"")</f>
        <v/>
      </c>
      <c r="E202" s="750" t="str">
        <f>IF(COUNTA(病棟!E200)&gt;=1,病棟!E200,"")</f>
        <v/>
      </c>
      <c r="F202" s="750" t="str">
        <f>IF(COUNTA(病棟!F200)&gt;=1,病棟!F200,"")</f>
        <v/>
      </c>
      <c r="G202" s="755" t="str">
        <f>IF(COUNTA(病棟!G200)&gt;=1,病棟!G200,"")</f>
        <v/>
      </c>
      <c r="H202" s="745" t="str">
        <f>IF(COUNTA(病棟!H200)&gt;=1,病棟!H200,"")</f>
        <v/>
      </c>
      <c r="I202" s="761" t="str">
        <f>IF(COUNTA(病棟!I200)&gt;=1,病棟!I200,"")</f>
        <v/>
      </c>
      <c r="J202" s="662" t="str">
        <f>IF(COUNTA(病棟!J200)&gt;=1,病棟!J200,"")</f>
        <v/>
      </c>
      <c r="K202" s="659" t="str">
        <f>IF(COUNTA(病棟!L200)&gt;=1,病棟!L200,"")</f>
        <v/>
      </c>
      <c r="L202" s="694" t="str">
        <f>IF(K202&lt;基本!$D$9,"非常勤","常勤")</f>
        <v>常勤</v>
      </c>
      <c r="M202" s="689">
        <f>IF(L202="非常勤",K202/基本!$D$9,1)</f>
        <v>1</v>
      </c>
      <c r="N202" s="694" t="e">
        <f>IF(DAYS360(P202,メイン!$N$3)&lt;500,"新"," ")</f>
        <v>#VALUE!</v>
      </c>
      <c r="O202" s="659"/>
      <c r="P202" s="773" t="str">
        <f>IF(COUNTA(病棟!K200)&gt;=1,病棟!K200,"")</f>
        <v/>
      </c>
      <c r="R202" s="735">
        <f t="shared" si="60"/>
        <v>0</v>
      </c>
      <c r="S202" s="735">
        <f t="shared" si="61"/>
        <v>0</v>
      </c>
      <c r="T202" s="735">
        <f t="shared" si="62"/>
        <v>0</v>
      </c>
      <c r="U202" s="735">
        <f t="shared" si="63"/>
        <v>0</v>
      </c>
      <c r="V202" s="735">
        <f t="shared" si="64"/>
        <v>0</v>
      </c>
      <c r="W202" s="735">
        <f t="shared" si="65"/>
        <v>0</v>
      </c>
      <c r="X202" s="735">
        <f t="shared" si="66"/>
        <v>0</v>
      </c>
      <c r="Y202" s="735">
        <f t="shared" si="67"/>
        <v>0</v>
      </c>
      <c r="Z202" s="735">
        <f t="shared" si="68"/>
        <v>0</v>
      </c>
      <c r="AA202" s="735">
        <f t="shared" si="69"/>
        <v>0</v>
      </c>
      <c r="AB202" s="735">
        <f t="shared" si="70"/>
        <v>0</v>
      </c>
      <c r="AC202" s="735">
        <f t="shared" si="71"/>
        <v>0</v>
      </c>
      <c r="AD202" s="735">
        <f t="shared" si="72"/>
        <v>0</v>
      </c>
      <c r="AE202" s="735">
        <f t="shared" si="73"/>
        <v>0</v>
      </c>
      <c r="AF202" s="736">
        <f t="shared" si="74"/>
        <v>0</v>
      </c>
      <c r="AH202" s="646" t="str">
        <f t="shared" si="75"/>
        <v/>
      </c>
      <c r="AI202" s="646" t="str">
        <f t="shared" si="76"/>
        <v>助産師常勤</v>
      </c>
      <c r="AJ202" s="646">
        <f t="shared" si="77"/>
        <v>1</v>
      </c>
      <c r="AK202" s="646" t="str">
        <f t="shared" si="78"/>
        <v>助産師</v>
      </c>
      <c r="AL202" s="646" t="str">
        <f t="shared" si="79"/>
        <v>常勤</v>
      </c>
    </row>
    <row r="203" spans="1:38" ht="13.5" customHeight="1">
      <c r="A203" s="659" t="str">
        <f>IF(COUNTA(病棟!A201)&gt;=1,病棟!A201,"")</f>
        <v/>
      </c>
      <c r="B203" s="740" t="str">
        <f>IF(COUNTA(病棟!B201)&gt;=1,病棟!B201,"")</f>
        <v/>
      </c>
      <c r="C203" s="745" t="str">
        <f>IF(COUNTA(病棟!C201)&gt;=1,病棟!C201,"")</f>
        <v/>
      </c>
      <c r="D203" s="750" t="str">
        <f>IF(COUNTA(病棟!D201)&gt;=1,病棟!D201,"")</f>
        <v/>
      </c>
      <c r="E203" s="750" t="str">
        <f>IF(COUNTA(病棟!E201)&gt;=1,病棟!E201,"")</f>
        <v/>
      </c>
      <c r="F203" s="750" t="str">
        <f>IF(COUNTA(病棟!F201)&gt;=1,病棟!F201,"")</f>
        <v/>
      </c>
      <c r="G203" s="755" t="str">
        <f>IF(COUNTA(病棟!G201)&gt;=1,病棟!G201,"")</f>
        <v/>
      </c>
      <c r="H203" s="745" t="str">
        <f>IF(COUNTA(病棟!H201)&gt;=1,病棟!H201,"")</f>
        <v/>
      </c>
      <c r="I203" s="761" t="str">
        <f>IF(COUNTA(病棟!I201)&gt;=1,病棟!I201,"")</f>
        <v/>
      </c>
      <c r="J203" s="662" t="str">
        <f>IF(COUNTA(病棟!J201)&gt;=1,病棟!J201,"")</f>
        <v/>
      </c>
      <c r="K203" s="659" t="str">
        <f>IF(COUNTA(病棟!L201)&gt;=1,病棟!L201,"")</f>
        <v/>
      </c>
      <c r="L203" s="694" t="str">
        <f>IF(K203&lt;基本!$D$9,"非常勤","常勤")</f>
        <v>常勤</v>
      </c>
      <c r="M203" s="689">
        <f>IF(L203="非常勤",K203/基本!$D$9,1)</f>
        <v>1</v>
      </c>
      <c r="N203" s="694" t="e">
        <f>IF(DAYS360(P203,メイン!$N$3)&lt;500,"新"," ")</f>
        <v>#VALUE!</v>
      </c>
      <c r="O203" s="659"/>
      <c r="P203" s="773" t="str">
        <f>IF(COUNTA(病棟!K201)&gt;=1,病棟!K201,"")</f>
        <v/>
      </c>
      <c r="R203" s="735">
        <f t="shared" si="60"/>
        <v>0</v>
      </c>
      <c r="S203" s="735">
        <f t="shared" si="61"/>
        <v>0</v>
      </c>
      <c r="T203" s="735">
        <f t="shared" si="62"/>
        <v>0</v>
      </c>
      <c r="U203" s="735">
        <f t="shared" si="63"/>
        <v>0</v>
      </c>
      <c r="V203" s="735">
        <f t="shared" si="64"/>
        <v>0</v>
      </c>
      <c r="W203" s="735">
        <f t="shared" si="65"/>
        <v>0</v>
      </c>
      <c r="X203" s="735">
        <f t="shared" si="66"/>
        <v>0</v>
      </c>
      <c r="Y203" s="735">
        <f t="shared" si="67"/>
        <v>0</v>
      </c>
      <c r="Z203" s="735">
        <f t="shared" si="68"/>
        <v>0</v>
      </c>
      <c r="AA203" s="735">
        <f t="shared" si="69"/>
        <v>0</v>
      </c>
      <c r="AB203" s="735">
        <f t="shared" si="70"/>
        <v>0</v>
      </c>
      <c r="AC203" s="735">
        <f t="shared" si="71"/>
        <v>0</v>
      </c>
      <c r="AD203" s="735">
        <f t="shared" si="72"/>
        <v>0</v>
      </c>
      <c r="AE203" s="735">
        <f t="shared" si="73"/>
        <v>0</v>
      </c>
      <c r="AF203" s="736">
        <f t="shared" si="74"/>
        <v>0</v>
      </c>
      <c r="AH203" s="646" t="str">
        <f t="shared" si="75"/>
        <v/>
      </c>
      <c r="AI203" s="646" t="str">
        <f t="shared" si="76"/>
        <v>助産師常勤</v>
      </c>
      <c r="AJ203" s="646">
        <f t="shared" si="77"/>
        <v>1</v>
      </c>
      <c r="AK203" s="646" t="str">
        <f t="shared" si="78"/>
        <v>助産師</v>
      </c>
      <c r="AL203" s="646" t="str">
        <f t="shared" si="79"/>
        <v>常勤</v>
      </c>
    </row>
    <row r="204" spans="1:38" ht="13.5" customHeight="1">
      <c r="A204" s="659" t="str">
        <f>IF(COUNTA(病棟!A202)&gt;=1,病棟!A202,"")</f>
        <v/>
      </c>
      <c r="B204" s="740" t="str">
        <f>IF(COUNTA(病棟!B202)&gt;=1,病棟!B202,"")</f>
        <v/>
      </c>
      <c r="C204" s="745" t="str">
        <f>IF(COUNTA(病棟!C202)&gt;=1,病棟!C202,"")</f>
        <v/>
      </c>
      <c r="D204" s="750" t="str">
        <f>IF(COUNTA(病棟!D202)&gt;=1,病棟!D202,"")</f>
        <v/>
      </c>
      <c r="E204" s="750" t="str">
        <f>IF(COUNTA(病棟!E202)&gt;=1,病棟!E202,"")</f>
        <v/>
      </c>
      <c r="F204" s="750" t="str">
        <f>IF(COUNTA(病棟!F202)&gt;=1,病棟!F202,"")</f>
        <v/>
      </c>
      <c r="G204" s="755" t="str">
        <f>IF(COUNTA(病棟!G202)&gt;=1,病棟!G202,"")</f>
        <v/>
      </c>
      <c r="H204" s="745" t="str">
        <f>IF(COUNTA(病棟!H202)&gt;=1,病棟!H202,"")</f>
        <v/>
      </c>
      <c r="I204" s="761" t="str">
        <f>IF(COUNTA(病棟!I202)&gt;=1,病棟!I202,"")</f>
        <v/>
      </c>
      <c r="J204" s="662" t="str">
        <f>IF(COUNTA(病棟!J202)&gt;=1,病棟!J202,"")</f>
        <v/>
      </c>
      <c r="K204" s="659" t="str">
        <f>IF(COUNTA(病棟!L202)&gt;=1,病棟!L202,"")</f>
        <v/>
      </c>
      <c r="L204" s="694" t="str">
        <f>IF(K204&lt;基本!$D$9,"非常勤","常勤")</f>
        <v>常勤</v>
      </c>
      <c r="M204" s="689">
        <f>IF(L204="非常勤",K204/基本!$D$9,1)</f>
        <v>1</v>
      </c>
      <c r="N204" s="694" t="e">
        <f>IF(DAYS360(P204,メイン!$N$3)&lt;500,"新"," ")</f>
        <v>#VALUE!</v>
      </c>
      <c r="O204" s="659"/>
      <c r="P204" s="773" t="str">
        <f>IF(COUNTA(病棟!K202)&gt;=1,病棟!K202,"")</f>
        <v/>
      </c>
      <c r="R204" s="735">
        <f t="shared" si="60"/>
        <v>0</v>
      </c>
      <c r="S204" s="735">
        <f t="shared" si="61"/>
        <v>0</v>
      </c>
      <c r="T204" s="735">
        <f t="shared" si="62"/>
        <v>0</v>
      </c>
      <c r="U204" s="735">
        <f t="shared" si="63"/>
        <v>0</v>
      </c>
      <c r="V204" s="735">
        <f t="shared" si="64"/>
        <v>0</v>
      </c>
      <c r="W204" s="735">
        <f t="shared" si="65"/>
        <v>0</v>
      </c>
      <c r="X204" s="735">
        <f t="shared" si="66"/>
        <v>0</v>
      </c>
      <c r="Y204" s="735">
        <f t="shared" si="67"/>
        <v>0</v>
      </c>
      <c r="Z204" s="735">
        <f t="shared" si="68"/>
        <v>0</v>
      </c>
      <c r="AA204" s="735">
        <f t="shared" si="69"/>
        <v>0</v>
      </c>
      <c r="AB204" s="735">
        <f t="shared" si="70"/>
        <v>0</v>
      </c>
      <c r="AC204" s="735">
        <f t="shared" si="71"/>
        <v>0</v>
      </c>
      <c r="AD204" s="735">
        <f t="shared" si="72"/>
        <v>0</v>
      </c>
      <c r="AE204" s="735">
        <f t="shared" si="73"/>
        <v>0</v>
      </c>
      <c r="AF204" s="736">
        <f t="shared" si="74"/>
        <v>0</v>
      </c>
      <c r="AH204" s="646" t="str">
        <f t="shared" si="75"/>
        <v/>
      </c>
      <c r="AI204" s="646" t="str">
        <f t="shared" si="76"/>
        <v>助産師常勤</v>
      </c>
      <c r="AJ204" s="646">
        <f t="shared" si="77"/>
        <v>1</v>
      </c>
      <c r="AK204" s="646" t="str">
        <f t="shared" si="78"/>
        <v>助産師</v>
      </c>
      <c r="AL204" s="646" t="str">
        <f t="shared" si="79"/>
        <v>常勤</v>
      </c>
    </row>
    <row r="205" spans="1:38" ht="13.5" customHeight="1">
      <c r="A205" s="659" t="str">
        <f>IF(COUNTA(病棟!A203)&gt;=1,病棟!A203,"")</f>
        <v/>
      </c>
      <c r="B205" s="740" t="str">
        <f>IF(COUNTA(病棟!B203)&gt;=1,病棟!B203,"")</f>
        <v/>
      </c>
      <c r="C205" s="745" t="str">
        <f>IF(COUNTA(病棟!C203)&gt;=1,病棟!C203,"")</f>
        <v/>
      </c>
      <c r="D205" s="750" t="str">
        <f>IF(COUNTA(病棟!D203)&gt;=1,病棟!D203,"")</f>
        <v/>
      </c>
      <c r="E205" s="750" t="str">
        <f>IF(COUNTA(病棟!E203)&gt;=1,病棟!E203,"")</f>
        <v/>
      </c>
      <c r="F205" s="750" t="str">
        <f>IF(COUNTA(病棟!F203)&gt;=1,病棟!F203,"")</f>
        <v/>
      </c>
      <c r="G205" s="755" t="str">
        <f>IF(COUNTA(病棟!G203)&gt;=1,病棟!G203,"")</f>
        <v/>
      </c>
      <c r="H205" s="745" t="str">
        <f>IF(COUNTA(病棟!H203)&gt;=1,病棟!H203,"")</f>
        <v/>
      </c>
      <c r="I205" s="761" t="str">
        <f>IF(COUNTA(病棟!I203)&gt;=1,病棟!I203,"")</f>
        <v/>
      </c>
      <c r="J205" s="662" t="str">
        <f>IF(COUNTA(病棟!J203)&gt;=1,病棟!J203,"")</f>
        <v/>
      </c>
      <c r="K205" s="659" t="str">
        <f>IF(COUNTA(病棟!L203)&gt;=1,病棟!L203,"")</f>
        <v/>
      </c>
      <c r="L205" s="694" t="str">
        <f>IF(K205&lt;基本!$D$9,"非常勤","常勤")</f>
        <v>常勤</v>
      </c>
      <c r="M205" s="689">
        <f>IF(L205="非常勤",K205/基本!$D$9,1)</f>
        <v>1</v>
      </c>
      <c r="N205" s="694" t="e">
        <f>IF(DAYS360(P205,メイン!$N$3)&lt;500,"新"," ")</f>
        <v>#VALUE!</v>
      </c>
      <c r="O205" s="659"/>
      <c r="P205" s="773" t="str">
        <f>IF(COUNTA(病棟!K203)&gt;=1,病棟!K203,"")</f>
        <v/>
      </c>
      <c r="R205" s="735">
        <f t="shared" si="60"/>
        <v>0</v>
      </c>
      <c r="S205" s="735">
        <f t="shared" si="61"/>
        <v>0</v>
      </c>
      <c r="T205" s="735">
        <f t="shared" si="62"/>
        <v>0</v>
      </c>
      <c r="U205" s="735">
        <f t="shared" si="63"/>
        <v>0</v>
      </c>
      <c r="V205" s="735">
        <f t="shared" si="64"/>
        <v>0</v>
      </c>
      <c r="W205" s="735">
        <f t="shared" si="65"/>
        <v>0</v>
      </c>
      <c r="X205" s="735">
        <f t="shared" si="66"/>
        <v>0</v>
      </c>
      <c r="Y205" s="735">
        <f t="shared" si="67"/>
        <v>0</v>
      </c>
      <c r="Z205" s="735">
        <f t="shared" si="68"/>
        <v>0</v>
      </c>
      <c r="AA205" s="735">
        <f t="shared" si="69"/>
        <v>0</v>
      </c>
      <c r="AB205" s="735">
        <f t="shared" si="70"/>
        <v>0</v>
      </c>
      <c r="AC205" s="735">
        <f t="shared" si="71"/>
        <v>0</v>
      </c>
      <c r="AD205" s="735">
        <f t="shared" si="72"/>
        <v>0</v>
      </c>
      <c r="AE205" s="735">
        <f t="shared" si="73"/>
        <v>0</v>
      </c>
      <c r="AF205" s="736">
        <f t="shared" si="74"/>
        <v>0</v>
      </c>
      <c r="AH205" s="646" t="str">
        <f t="shared" si="75"/>
        <v/>
      </c>
      <c r="AI205" s="646" t="str">
        <f t="shared" si="76"/>
        <v>助産師常勤</v>
      </c>
      <c r="AJ205" s="646">
        <f t="shared" si="77"/>
        <v>1</v>
      </c>
      <c r="AK205" s="646" t="str">
        <f t="shared" si="78"/>
        <v>助産師</v>
      </c>
      <c r="AL205" s="646" t="str">
        <f t="shared" si="79"/>
        <v>常勤</v>
      </c>
    </row>
    <row r="206" spans="1:38" ht="13.5" customHeight="1">
      <c r="A206" s="659" t="str">
        <f>IF(COUNTA(病棟!A204)&gt;=1,病棟!A204,"")</f>
        <v/>
      </c>
      <c r="B206" s="740" t="str">
        <f>IF(COUNTA(病棟!B204)&gt;=1,病棟!B204,"")</f>
        <v/>
      </c>
      <c r="C206" s="745" t="str">
        <f>IF(COUNTA(病棟!C204)&gt;=1,病棟!C204,"")</f>
        <v/>
      </c>
      <c r="D206" s="750" t="str">
        <f>IF(COUNTA(病棟!D204)&gt;=1,病棟!D204,"")</f>
        <v/>
      </c>
      <c r="E206" s="750" t="str">
        <f>IF(COUNTA(病棟!E204)&gt;=1,病棟!E204,"")</f>
        <v/>
      </c>
      <c r="F206" s="750" t="str">
        <f>IF(COUNTA(病棟!F204)&gt;=1,病棟!F204,"")</f>
        <v/>
      </c>
      <c r="G206" s="755" t="str">
        <f>IF(COUNTA(病棟!G204)&gt;=1,病棟!G204,"")</f>
        <v/>
      </c>
      <c r="H206" s="745" t="str">
        <f>IF(COUNTA(病棟!H204)&gt;=1,病棟!H204,"")</f>
        <v/>
      </c>
      <c r="I206" s="761" t="str">
        <f>IF(COUNTA(病棟!I204)&gt;=1,病棟!I204,"")</f>
        <v/>
      </c>
      <c r="J206" s="662" t="str">
        <f>IF(COUNTA(病棟!J204)&gt;=1,病棟!J204,"")</f>
        <v/>
      </c>
      <c r="K206" s="659" t="str">
        <f>IF(COUNTA(病棟!L204)&gt;=1,病棟!L204,"")</f>
        <v/>
      </c>
      <c r="L206" s="694" t="str">
        <f>IF(K206&lt;基本!$D$9,"非常勤","常勤")</f>
        <v>常勤</v>
      </c>
      <c r="M206" s="689">
        <f>IF(L206="非常勤",K206/基本!$D$9,1)</f>
        <v>1</v>
      </c>
      <c r="N206" s="694" t="e">
        <f>IF(DAYS360(P206,メイン!$N$3)&lt;500,"新"," ")</f>
        <v>#VALUE!</v>
      </c>
      <c r="O206" s="659"/>
      <c r="P206" s="773" t="str">
        <f>IF(COUNTA(病棟!K204)&gt;=1,病棟!K204,"")</f>
        <v/>
      </c>
      <c r="R206" s="735">
        <f t="shared" si="60"/>
        <v>0</v>
      </c>
      <c r="S206" s="735">
        <f t="shared" si="61"/>
        <v>0</v>
      </c>
      <c r="T206" s="735">
        <f t="shared" si="62"/>
        <v>0</v>
      </c>
      <c r="U206" s="735">
        <f t="shared" si="63"/>
        <v>0</v>
      </c>
      <c r="V206" s="735">
        <f t="shared" si="64"/>
        <v>0</v>
      </c>
      <c r="W206" s="735">
        <f t="shared" si="65"/>
        <v>0</v>
      </c>
      <c r="X206" s="735">
        <f t="shared" si="66"/>
        <v>0</v>
      </c>
      <c r="Y206" s="735">
        <f t="shared" si="67"/>
        <v>0</v>
      </c>
      <c r="Z206" s="735">
        <f t="shared" si="68"/>
        <v>0</v>
      </c>
      <c r="AA206" s="735">
        <f t="shared" si="69"/>
        <v>0</v>
      </c>
      <c r="AB206" s="735">
        <f t="shared" si="70"/>
        <v>0</v>
      </c>
      <c r="AC206" s="735">
        <f t="shared" si="71"/>
        <v>0</v>
      </c>
      <c r="AD206" s="735">
        <f t="shared" si="72"/>
        <v>0</v>
      </c>
      <c r="AE206" s="735">
        <f t="shared" si="73"/>
        <v>0</v>
      </c>
      <c r="AF206" s="736">
        <f t="shared" si="74"/>
        <v>0</v>
      </c>
      <c r="AH206" s="646" t="str">
        <f t="shared" si="75"/>
        <v/>
      </c>
      <c r="AI206" s="646" t="str">
        <f t="shared" si="76"/>
        <v>助産師常勤</v>
      </c>
      <c r="AJ206" s="646">
        <f t="shared" si="77"/>
        <v>1</v>
      </c>
      <c r="AK206" s="646" t="str">
        <f t="shared" si="78"/>
        <v>助産師</v>
      </c>
      <c r="AL206" s="646" t="str">
        <f t="shared" si="79"/>
        <v>常勤</v>
      </c>
    </row>
    <row r="207" spans="1:38" ht="13.5" customHeight="1">
      <c r="A207" s="659" t="str">
        <f>IF(COUNTA(病棟!A205)&gt;=1,病棟!A205,"")</f>
        <v/>
      </c>
      <c r="B207" s="740" t="str">
        <f>IF(COUNTA(病棟!B205)&gt;=1,病棟!B205,"")</f>
        <v/>
      </c>
      <c r="C207" s="745" t="str">
        <f>IF(COUNTA(病棟!C205)&gt;=1,病棟!C205,"")</f>
        <v/>
      </c>
      <c r="D207" s="750" t="str">
        <f>IF(COUNTA(病棟!D205)&gt;=1,病棟!D205,"")</f>
        <v/>
      </c>
      <c r="E207" s="750" t="str">
        <f>IF(COUNTA(病棟!E205)&gt;=1,病棟!E205,"")</f>
        <v/>
      </c>
      <c r="F207" s="750" t="str">
        <f>IF(COUNTA(病棟!F205)&gt;=1,病棟!F205,"")</f>
        <v/>
      </c>
      <c r="G207" s="755" t="str">
        <f>IF(COUNTA(病棟!G205)&gt;=1,病棟!G205,"")</f>
        <v/>
      </c>
      <c r="H207" s="745" t="str">
        <f>IF(COUNTA(病棟!H205)&gt;=1,病棟!H205,"")</f>
        <v/>
      </c>
      <c r="I207" s="761" t="str">
        <f>IF(COUNTA(病棟!I205)&gt;=1,病棟!I205,"")</f>
        <v/>
      </c>
      <c r="J207" s="662" t="str">
        <f>IF(COUNTA(病棟!J205)&gt;=1,病棟!J205,"")</f>
        <v/>
      </c>
      <c r="K207" s="659" t="str">
        <f>IF(COUNTA(病棟!L205)&gt;=1,病棟!L205,"")</f>
        <v/>
      </c>
      <c r="L207" s="694" t="str">
        <f>IF(K207&lt;基本!$D$9,"非常勤","常勤")</f>
        <v>常勤</v>
      </c>
      <c r="M207" s="689">
        <f>IF(L207="非常勤",K207/基本!$D$9,1)</f>
        <v>1</v>
      </c>
      <c r="N207" s="694" t="e">
        <f>IF(DAYS360(P207,メイン!$N$3)&lt;500,"新"," ")</f>
        <v>#VALUE!</v>
      </c>
      <c r="O207" s="659"/>
      <c r="P207" s="773" t="str">
        <f>IF(COUNTA(病棟!K205)&gt;=1,病棟!K205,"")</f>
        <v/>
      </c>
      <c r="R207" s="735">
        <f t="shared" si="60"/>
        <v>0</v>
      </c>
      <c r="S207" s="735">
        <f t="shared" si="61"/>
        <v>0</v>
      </c>
      <c r="T207" s="735">
        <f t="shared" si="62"/>
        <v>0</v>
      </c>
      <c r="U207" s="735">
        <f t="shared" si="63"/>
        <v>0</v>
      </c>
      <c r="V207" s="735">
        <f t="shared" si="64"/>
        <v>0</v>
      </c>
      <c r="W207" s="735">
        <f t="shared" si="65"/>
        <v>0</v>
      </c>
      <c r="X207" s="735">
        <f t="shared" si="66"/>
        <v>0</v>
      </c>
      <c r="Y207" s="735">
        <f t="shared" si="67"/>
        <v>0</v>
      </c>
      <c r="Z207" s="735">
        <f t="shared" si="68"/>
        <v>0</v>
      </c>
      <c r="AA207" s="735">
        <f t="shared" si="69"/>
        <v>0</v>
      </c>
      <c r="AB207" s="735">
        <f t="shared" si="70"/>
        <v>0</v>
      </c>
      <c r="AC207" s="735">
        <f t="shared" si="71"/>
        <v>0</v>
      </c>
      <c r="AD207" s="735">
        <f t="shared" si="72"/>
        <v>0</v>
      </c>
      <c r="AE207" s="735">
        <f t="shared" si="73"/>
        <v>0</v>
      </c>
      <c r="AF207" s="736">
        <f t="shared" si="74"/>
        <v>0</v>
      </c>
      <c r="AH207" s="646" t="str">
        <f t="shared" si="75"/>
        <v/>
      </c>
      <c r="AI207" s="646" t="str">
        <f t="shared" si="76"/>
        <v>助産師常勤</v>
      </c>
      <c r="AJ207" s="646">
        <f t="shared" si="77"/>
        <v>1</v>
      </c>
      <c r="AK207" s="646" t="str">
        <f t="shared" si="78"/>
        <v>助産師</v>
      </c>
      <c r="AL207" s="646" t="str">
        <f t="shared" si="79"/>
        <v>常勤</v>
      </c>
    </row>
    <row r="208" spans="1:38" ht="13.5" customHeight="1">
      <c r="A208" s="659" t="str">
        <f>IF(COUNTA(病棟!A206)&gt;=1,病棟!A206,"")</f>
        <v/>
      </c>
      <c r="B208" s="740" t="str">
        <f>IF(COUNTA(病棟!B206)&gt;=1,病棟!B206,"")</f>
        <v/>
      </c>
      <c r="C208" s="745" t="str">
        <f>IF(COUNTA(病棟!C206)&gt;=1,病棟!C206,"")</f>
        <v/>
      </c>
      <c r="D208" s="750" t="str">
        <f>IF(COUNTA(病棟!D206)&gt;=1,病棟!D206,"")</f>
        <v/>
      </c>
      <c r="E208" s="750" t="str">
        <f>IF(COUNTA(病棟!E206)&gt;=1,病棟!E206,"")</f>
        <v/>
      </c>
      <c r="F208" s="750" t="str">
        <f>IF(COUNTA(病棟!F206)&gt;=1,病棟!F206,"")</f>
        <v/>
      </c>
      <c r="G208" s="755" t="str">
        <f>IF(COUNTA(病棟!G206)&gt;=1,病棟!G206,"")</f>
        <v/>
      </c>
      <c r="H208" s="745" t="str">
        <f>IF(COUNTA(病棟!H206)&gt;=1,病棟!H206,"")</f>
        <v/>
      </c>
      <c r="I208" s="761" t="str">
        <f>IF(COUNTA(病棟!I206)&gt;=1,病棟!I206,"")</f>
        <v/>
      </c>
      <c r="J208" s="662" t="str">
        <f>IF(COUNTA(病棟!J206)&gt;=1,病棟!J206,"")</f>
        <v/>
      </c>
      <c r="K208" s="659" t="str">
        <f>IF(COUNTA(病棟!L206)&gt;=1,病棟!L206,"")</f>
        <v/>
      </c>
      <c r="L208" s="694" t="str">
        <f>IF(K208&lt;基本!$D$9,"非常勤","常勤")</f>
        <v>常勤</v>
      </c>
      <c r="M208" s="689">
        <f>IF(L208="非常勤",K208/基本!$D$9,1)</f>
        <v>1</v>
      </c>
      <c r="N208" s="694" t="e">
        <f>IF(DAYS360(P208,メイン!$N$3)&lt;500,"新"," ")</f>
        <v>#VALUE!</v>
      </c>
      <c r="O208" s="659"/>
      <c r="P208" s="773" t="str">
        <f>IF(COUNTA(病棟!K206)&gt;=1,病棟!K206,"")</f>
        <v/>
      </c>
      <c r="R208" s="735">
        <f t="shared" si="60"/>
        <v>0</v>
      </c>
      <c r="S208" s="735">
        <f t="shared" si="61"/>
        <v>0</v>
      </c>
      <c r="T208" s="735">
        <f t="shared" si="62"/>
        <v>0</v>
      </c>
      <c r="U208" s="735">
        <f t="shared" si="63"/>
        <v>0</v>
      </c>
      <c r="V208" s="735">
        <f t="shared" si="64"/>
        <v>0</v>
      </c>
      <c r="W208" s="735">
        <f t="shared" si="65"/>
        <v>0</v>
      </c>
      <c r="X208" s="735">
        <f t="shared" si="66"/>
        <v>0</v>
      </c>
      <c r="Y208" s="735">
        <f t="shared" si="67"/>
        <v>0</v>
      </c>
      <c r="Z208" s="735">
        <f t="shared" si="68"/>
        <v>0</v>
      </c>
      <c r="AA208" s="735">
        <f t="shared" si="69"/>
        <v>0</v>
      </c>
      <c r="AB208" s="735">
        <f t="shared" si="70"/>
        <v>0</v>
      </c>
      <c r="AC208" s="735">
        <f t="shared" si="71"/>
        <v>0</v>
      </c>
      <c r="AD208" s="735">
        <f t="shared" si="72"/>
        <v>0</v>
      </c>
      <c r="AE208" s="735">
        <f t="shared" si="73"/>
        <v>0</v>
      </c>
      <c r="AF208" s="736">
        <f t="shared" si="74"/>
        <v>0</v>
      </c>
      <c r="AH208" s="646" t="str">
        <f t="shared" si="75"/>
        <v/>
      </c>
      <c r="AI208" s="646" t="str">
        <f t="shared" si="76"/>
        <v>助産師常勤</v>
      </c>
      <c r="AJ208" s="646">
        <f t="shared" si="77"/>
        <v>1</v>
      </c>
      <c r="AK208" s="646" t="str">
        <f t="shared" si="78"/>
        <v>助産師</v>
      </c>
      <c r="AL208" s="646" t="str">
        <f t="shared" si="79"/>
        <v>常勤</v>
      </c>
    </row>
    <row r="209" spans="1:38" ht="13.5" customHeight="1">
      <c r="A209" s="659" t="str">
        <f>IF(COUNTA(病棟!A207)&gt;=1,病棟!A207,"")</f>
        <v/>
      </c>
      <c r="B209" s="740" t="str">
        <f>IF(COUNTA(病棟!B207)&gt;=1,病棟!B207,"")</f>
        <v/>
      </c>
      <c r="C209" s="745" t="str">
        <f>IF(COUNTA(病棟!C207)&gt;=1,病棟!C207,"")</f>
        <v/>
      </c>
      <c r="D209" s="750" t="str">
        <f>IF(COUNTA(病棟!D207)&gt;=1,病棟!D207,"")</f>
        <v/>
      </c>
      <c r="E209" s="750" t="str">
        <f>IF(COUNTA(病棟!E207)&gt;=1,病棟!E207,"")</f>
        <v/>
      </c>
      <c r="F209" s="750" t="str">
        <f>IF(COUNTA(病棟!F207)&gt;=1,病棟!F207,"")</f>
        <v/>
      </c>
      <c r="G209" s="755" t="str">
        <f>IF(COUNTA(病棟!G207)&gt;=1,病棟!G207,"")</f>
        <v/>
      </c>
      <c r="H209" s="745" t="str">
        <f>IF(COUNTA(病棟!H207)&gt;=1,病棟!H207,"")</f>
        <v/>
      </c>
      <c r="I209" s="761" t="str">
        <f>IF(COUNTA(病棟!I207)&gt;=1,病棟!I207,"")</f>
        <v/>
      </c>
      <c r="J209" s="662" t="str">
        <f>IF(COUNTA(病棟!J207)&gt;=1,病棟!J207,"")</f>
        <v/>
      </c>
      <c r="K209" s="659" t="str">
        <f>IF(COUNTA(病棟!L207)&gt;=1,病棟!L207,"")</f>
        <v/>
      </c>
      <c r="L209" s="694" t="str">
        <f>IF(K209&lt;基本!$D$9,"非常勤","常勤")</f>
        <v>常勤</v>
      </c>
      <c r="M209" s="689">
        <f>IF(L209="非常勤",K209/基本!$D$9,1)</f>
        <v>1</v>
      </c>
      <c r="N209" s="694" t="e">
        <f>IF(DAYS360(P209,メイン!$N$3)&lt;500,"新"," ")</f>
        <v>#VALUE!</v>
      </c>
      <c r="O209" s="659"/>
      <c r="P209" s="773" t="str">
        <f>IF(COUNTA(病棟!K207)&gt;=1,病棟!K207,"")</f>
        <v/>
      </c>
      <c r="R209" s="735">
        <f t="shared" si="60"/>
        <v>0</v>
      </c>
      <c r="S209" s="735">
        <f t="shared" si="61"/>
        <v>0</v>
      </c>
      <c r="T209" s="735">
        <f t="shared" si="62"/>
        <v>0</v>
      </c>
      <c r="U209" s="735">
        <f t="shared" si="63"/>
        <v>0</v>
      </c>
      <c r="V209" s="735">
        <f t="shared" si="64"/>
        <v>0</v>
      </c>
      <c r="W209" s="735">
        <f t="shared" si="65"/>
        <v>0</v>
      </c>
      <c r="X209" s="735">
        <f t="shared" si="66"/>
        <v>0</v>
      </c>
      <c r="Y209" s="735">
        <f t="shared" si="67"/>
        <v>0</v>
      </c>
      <c r="Z209" s="735">
        <f t="shared" si="68"/>
        <v>0</v>
      </c>
      <c r="AA209" s="735">
        <f t="shared" si="69"/>
        <v>0</v>
      </c>
      <c r="AB209" s="735">
        <f t="shared" si="70"/>
        <v>0</v>
      </c>
      <c r="AC209" s="735">
        <f t="shared" si="71"/>
        <v>0</v>
      </c>
      <c r="AD209" s="735">
        <f t="shared" si="72"/>
        <v>0</v>
      </c>
      <c r="AE209" s="735">
        <f t="shared" si="73"/>
        <v>0</v>
      </c>
      <c r="AF209" s="736">
        <f t="shared" si="74"/>
        <v>0</v>
      </c>
      <c r="AH209" s="646" t="str">
        <f t="shared" si="75"/>
        <v/>
      </c>
      <c r="AI209" s="646" t="str">
        <f t="shared" si="76"/>
        <v>助産師常勤</v>
      </c>
      <c r="AJ209" s="646">
        <f t="shared" si="77"/>
        <v>1</v>
      </c>
      <c r="AK209" s="646" t="str">
        <f t="shared" si="78"/>
        <v>助産師</v>
      </c>
      <c r="AL209" s="646" t="str">
        <f t="shared" si="79"/>
        <v>常勤</v>
      </c>
    </row>
    <row r="210" spans="1:38" ht="13.5" customHeight="1">
      <c r="A210" s="659" t="str">
        <f>IF(COUNTA(病棟!A208)&gt;=1,病棟!A208,"")</f>
        <v/>
      </c>
      <c r="B210" s="740" t="str">
        <f>IF(COUNTA(病棟!B208)&gt;=1,病棟!B208,"")</f>
        <v/>
      </c>
      <c r="C210" s="745" t="str">
        <f>IF(COUNTA(病棟!C208)&gt;=1,病棟!C208,"")</f>
        <v/>
      </c>
      <c r="D210" s="750" t="str">
        <f>IF(COUNTA(病棟!D208)&gt;=1,病棟!D208,"")</f>
        <v/>
      </c>
      <c r="E210" s="750" t="str">
        <f>IF(COUNTA(病棟!E208)&gt;=1,病棟!E208,"")</f>
        <v/>
      </c>
      <c r="F210" s="750" t="str">
        <f>IF(COUNTA(病棟!F208)&gt;=1,病棟!F208,"")</f>
        <v/>
      </c>
      <c r="G210" s="755" t="str">
        <f>IF(COUNTA(病棟!G208)&gt;=1,病棟!G208,"")</f>
        <v/>
      </c>
      <c r="H210" s="745" t="str">
        <f>IF(COUNTA(病棟!H208)&gt;=1,病棟!H208,"")</f>
        <v/>
      </c>
      <c r="I210" s="761" t="str">
        <f>IF(COUNTA(病棟!I208)&gt;=1,病棟!I208,"")</f>
        <v/>
      </c>
      <c r="J210" s="662" t="str">
        <f>IF(COUNTA(病棟!J208)&gt;=1,病棟!J208,"")</f>
        <v/>
      </c>
      <c r="K210" s="659" t="str">
        <f>IF(COUNTA(病棟!L208)&gt;=1,病棟!L208,"")</f>
        <v/>
      </c>
      <c r="L210" s="694" t="str">
        <f>IF(K210&lt;基本!$D$9,"非常勤","常勤")</f>
        <v>常勤</v>
      </c>
      <c r="M210" s="689">
        <f>IF(L210="非常勤",K210/基本!$D$9,1)</f>
        <v>1</v>
      </c>
      <c r="N210" s="694" t="e">
        <f>IF(DAYS360(P210,メイン!$N$3)&lt;500,"新"," ")</f>
        <v>#VALUE!</v>
      </c>
      <c r="O210" s="659"/>
      <c r="P210" s="773" t="str">
        <f>IF(COUNTA(病棟!K208)&gt;=1,病棟!K208,"")</f>
        <v/>
      </c>
      <c r="R210" s="735">
        <f t="shared" si="60"/>
        <v>0</v>
      </c>
      <c r="S210" s="735">
        <f t="shared" si="61"/>
        <v>0</v>
      </c>
      <c r="T210" s="735">
        <f t="shared" si="62"/>
        <v>0</v>
      </c>
      <c r="U210" s="735">
        <f t="shared" si="63"/>
        <v>0</v>
      </c>
      <c r="V210" s="735">
        <f t="shared" si="64"/>
        <v>0</v>
      </c>
      <c r="W210" s="735">
        <f t="shared" si="65"/>
        <v>0</v>
      </c>
      <c r="X210" s="735">
        <f t="shared" si="66"/>
        <v>0</v>
      </c>
      <c r="Y210" s="735">
        <f t="shared" si="67"/>
        <v>0</v>
      </c>
      <c r="Z210" s="735">
        <f t="shared" si="68"/>
        <v>0</v>
      </c>
      <c r="AA210" s="735">
        <f t="shared" si="69"/>
        <v>0</v>
      </c>
      <c r="AB210" s="735">
        <f t="shared" si="70"/>
        <v>0</v>
      </c>
      <c r="AC210" s="735">
        <f t="shared" si="71"/>
        <v>0</v>
      </c>
      <c r="AD210" s="735">
        <f t="shared" si="72"/>
        <v>0</v>
      </c>
      <c r="AE210" s="735">
        <f t="shared" si="73"/>
        <v>0</v>
      </c>
      <c r="AF210" s="736">
        <f t="shared" si="74"/>
        <v>0</v>
      </c>
      <c r="AH210" s="646" t="str">
        <f t="shared" si="75"/>
        <v/>
      </c>
      <c r="AI210" s="646" t="str">
        <f t="shared" si="76"/>
        <v>助産師常勤</v>
      </c>
      <c r="AJ210" s="646">
        <f t="shared" si="77"/>
        <v>1</v>
      </c>
      <c r="AK210" s="646" t="str">
        <f t="shared" si="78"/>
        <v>助産師</v>
      </c>
      <c r="AL210" s="646" t="str">
        <f t="shared" si="79"/>
        <v>常勤</v>
      </c>
    </row>
    <row r="211" spans="1:38" ht="13.5" customHeight="1">
      <c r="A211" s="659" t="str">
        <f>IF(COUNTA(病棟!A209)&gt;=1,病棟!A209,"")</f>
        <v/>
      </c>
      <c r="B211" s="740" t="str">
        <f>IF(COUNTA(病棟!B209)&gt;=1,病棟!B209,"")</f>
        <v/>
      </c>
      <c r="C211" s="745" t="str">
        <f>IF(COUNTA(病棟!C209)&gt;=1,病棟!C209,"")</f>
        <v/>
      </c>
      <c r="D211" s="750" t="str">
        <f>IF(COUNTA(病棟!D209)&gt;=1,病棟!D209,"")</f>
        <v/>
      </c>
      <c r="E211" s="750" t="str">
        <f>IF(COUNTA(病棟!E209)&gt;=1,病棟!E209,"")</f>
        <v/>
      </c>
      <c r="F211" s="750" t="str">
        <f>IF(COUNTA(病棟!F209)&gt;=1,病棟!F209,"")</f>
        <v/>
      </c>
      <c r="G211" s="755" t="str">
        <f>IF(COUNTA(病棟!G209)&gt;=1,病棟!G209,"")</f>
        <v/>
      </c>
      <c r="H211" s="745" t="str">
        <f>IF(COUNTA(病棟!H209)&gt;=1,病棟!H209,"")</f>
        <v/>
      </c>
      <c r="I211" s="761" t="str">
        <f>IF(COUNTA(病棟!I209)&gt;=1,病棟!I209,"")</f>
        <v/>
      </c>
      <c r="J211" s="662" t="str">
        <f>IF(COUNTA(病棟!J209)&gt;=1,病棟!J209,"")</f>
        <v/>
      </c>
      <c r="K211" s="659" t="str">
        <f>IF(COUNTA(病棟!L209)&gt;=1,病棟!L209,"")</f>
        <v/>
      </c>
      <c r="L211" s="694" t="str">
        <f>IF(K211&lt;基本!$D$9,"非常勤","常勤")</f>
        <v>常勤</v>
      </c>
      <c r="M211" s="689">
        <f>IF(L211="非常勤",K211/基本!$D$9,1)</f>
        <v>1</v>
      </c>
      <c r="N211" s="694" t="e">
        <f>IF(DAYS360(P211,メイン!$N$3)&lt;500,"新"," ")</f>
        <v>#VALUE!</v>
      </c>
      <c r="O211" s="659"/>
      <c r="P211" s="773" t="str">
        <f>IF(COUNTA(病棟!K209)&gt;=1,病棟!K209,"")</f>
        <v/>
      </c>
      <c r="R211" s="735">
        <f t="shared" si="60"/>
        <v>0</v>
      </c>
      <c r="S211" s="735">
        <f t="shared" si="61"/>
        <v>0</v>
      </c>
      <c r="T211" s="735">
        <f t="shared" si="62"/>
        <v>0</v>
      </c>
      <c r="U211" s="735">
        <f t="shared" si="63"/>
        <v>0</v>
      </c>
      <c r="V211" s="735">
        <f t="shared" si="64"/>
        <v>0</v>
      </c>
      <c r="W211" s="735">
        <f t="shared" si="65"/>
        <v>0</v>
      </c>
      <c r="X211" s="735">
        <f t="shared" si="66"/>
        <v>0</v>
      </c>
      <c r="Y211" s="735">
        <f t="shared" si="67"/>
        <v>0</v>
      </c>
      <c r="Z211" s="735">
        <f t="shared" si="68"/>
        <v>0</v>
      </c>
      <c r="AA211" s="735">
        <f t="shared" si="69"/>
        <v>0</v>
      </c>
      <c r="AB211" s="735">
        <f t="shared" si="70"/>
        <v>0</v>
      </c>
      <c r="AC211" s="735">
        <f t="shared" si="71"/>
        <v>0</v>
      </c>
      <c r="AD211" s="735">
        <f t="shared" si="72"/>
        <v>0</v>
      </c>
      <c r="AE211" s="735">
        <f t="shared" si="73"/>
        <v>0</v>
      </c>
      <c r="AF211" s="736">
        <f t="shared" si="74"/>
        <v>0</v>
      </c>
      <c r="AH211" s="646" t="str">
        <f t="shared" si="75"/>
        <v/>
      </c>
      <c r="AI211" s="646" t="str">
        <f t="shared" si="76"/>
        <v>助産師常勤</v>
      </c>
      <c r="AJ211" s="646">
        <f t="shared" si="77"/>
        <v>1</v>
      </c>
      <c r="AK211" s="646" t="str">
        <f t="shared" si="78"/>
        <v>助産師</v>
      </c>
      <c r="AL211" s="646" t="str">
        <f t="shared" si="79"/>
        <v>常勤</v>
      </c>
    </row>
    <row r="212" spans="1:38" ht="13.5" customHeight="1">
      <c r="A212" s="659" t="str">
        <f>IF(COUNTA(病棟!A210)&gt;=1,病棟!A210,"")</f>
        <v/>
      </c>
      <c r="B212" s="740" t="str">
        <f>IF(COUNTA(病棟!B210)&gt;=1,病棟!B210,"")</f>
        <v/>
      </c>
      <c r="C212" s="745" t="str">
        <f>IF(COUNTA(病棟!C210)&gt;=1,病棟!C210,"")</f>
        <v/>
      </c>
      <c r="D212" s="750" t="str">
        <f>IF(COUNTA(病棟!D210)&gt;=1,病棟!D210,"")</f>
        <v/>
      </c>
      <c r="E212" s="750" t="str">
        <f>IF(COUNTA(病棟!E210)&gt;=1,病棟!E210,"")</f>
        <v/>
      </c>
      <c r="F212" s="750" t="str">
        <f>IF(COUNTA(病棟!F210)&gt;=1,病棟!F210,"")</f>
        <v/>
      </c>
      <c r="G212" s="755" t="str">
        <f>IF(COUNTA(病棟!G210)&gt;=1,病棟!G210,"")</f>
        <v/>
      </c>
      <c r="H212" s="745" t="str">
        <f>IF(COUNTA(病棟!H210)&gt;=1,病棟!H210,"")</f>
        <v/>
      </c>
      <c r="I212" s="761" t="str">
        <f>IF(COUNTA(病棟!I210)&gt;=1,病棟!I210,"")</f>
        <v/>
      </c>
      <c r="J212" s="662" t="str">
        <f>IF(COUNTA(病棟!J210)&gt;=1,病棟!J210,"")</f>
        <v/>
      </c>
      <c r="K212" s="659" t="str">
        <f>IF(COUNTA(病棟!L210)&gt;=1,病棟!L210,"")</f>
        <v/>
      </c>
      <c r="L212" s="694" t="str">
        <f>IF(K212&lt;基本!$D$9,"非常勤","常勤")</f>
        <v>常勤</v>
      </c>
      <c r="M212" s="689">
        <f>IF(L212="非常勤",K212/基本!$D$9,1)</f>
        <v>1</v>
      </c>
      <c r="N212" s="694" t="e">
        <f>IF(DAYS360(P212,メイン!$N$3)&lt;500,"新"," ")</f>
        <v>#VALUE!</v>
      </c>
      <c r="O212" s="659"/>
      <c r="P212" s="773" t="str">
        <f>IF(COUNTA(病棟!K210)&gt;=1,病棟!K210,"")</f>
        <v/>
      </c>
      <c r="R212" s="735">
        <f t="shared" si="60"/>
        <v>0</v>
      </c>
      <c r="S212" s="735">
        <f t="shared" si="61"/>
        <v>0</v>
      </c>
      <c r="T212" s="735">
        <f t="shared" si="62"/>
        <v>0</v>
      </c>
      <c r="U212" s="735">
        <f t="shared" si="63"/>
        <v>0</v>
      </c>
      <c r="V212" s="735">
        <f t="shared" si="64"/>
        <v>0</v>
      </c>
      <c r="W212" s="735">
        <f t="shared" si="65"/>
        <v>0</v>
      </c>
      <c r="X212" s="735">
        <f t="shared" si="66"/>
        <v>0</v>
      </c>
      <c r="Y212" s="735">
        <f t="shared" si="67"/>
        <v>0</v>
      </c>
      <c r="Z212" s="735">
        <f t="shared" si="68"/>
        <v>0</v>
      </c>
      <c r="AA212" s="735">
        <f t="shared" si="69"/>
        <v>0</v>
      </c>
      <c r="AB212" s="735">
        <f t="shared" si="70"/>
        <v>0</v>
      </c>
      <c r="AC212" s="735">
        <f t="shared" si="71"/>
        <v>0</v>
      </c>
      <c r="AD212" s="735">
        <f t="shared" si="72"/>
        <v>0</v>
      </c>
      <c r="AE212" s="735">
        <f t="shared" si="73"/>
        <v>0</v>
      </c>
      <c r="AF212" s="736">
        <f t="shared" si="74"/>
        <v>0</v>
      </c>
      <c r="AH212" s="646" t="str">
        <f t="shared" si="75"/>
        <v/>
      </c>
      <c r="AI212" s="646" t="str">
        <f t="shared" si="76"/>
        <v>助産師常勤</v>
      </c>
      <c r="AJ212" s="646">
        <f t="shared" si="77"/>
        <v>1</v>
      </c>
      <c r="AK212" s="646" t="str">
        <f t="shared" si="78"/>
        <v>助産師</v>
      </c>
      <c r="AL212" s="646" t="str">
        <f t="shared" si="79"/>
        <v>常勤</v>
      </c>
    </row>
    <row r="213" spans="1:38" ht="13.5" customHeight="1">
      <c r="A213" s="659" t="str">
        <f>IF(COUNTA(病棟!A211)&gt;=1,病棟!A211,"")</f>
        <v/>
      </c>
      <c r="B213" s="740" t="str">
        <f>IF(COUNTA(病棟!B211)&gt;=1,病棟!B211,"")</f>
        <v/>
      </c>
      <c r="C213" s="745" t="str">
        <f>IF(COUNTA(病棟!C211)&gt;=1,病棟!C211,"")</f>
        <v/>
      </c>
      <c r="D213" s="750" t="str">
        <f>IF(COUNTA(病棟!D211)&gt;=1,病棟!D211,"")</f>
        <v/>
      </c>
      <c r="E213" s="750" t="str">
        <f>IF(COUNTA(病棟!E211)&gt;=1,病棟!E211,"")</f>
        <v/>
      </c>
      <c r="F213" s="750" t="str">
        <f>IF(COUNTA(病棟!F211)&gt;=1,病棟!F211,"")</f>
        <v/>
      </c>
      <c r="G213" s="755" t="str">
        <f>IF(COUNTA(病棟!G211)&gt;=1,病棟!G211,"")</f>
        <v/>
      </c>
      <c r="H213" s="745" t="str">
        <f>IF(COUNTA(病棟!H211)&gt;=1,病棟!H211,"")</f>
        <v/>
      </c>
      <c r="I213" s="761" t="str">
        <f>IF(COUNTA(病棟!I211)&gt;=1,病棟!I211,"")</f>
        <v/>
      </c>
      <c r="J213" s="662" t="str">
        <f>IF(COUNTA(病棟!J211)&gt;=1,病棟!J211,"")</f>
        <v/>
      </c>
      <c r="K213" s="659" t="str">
        <f>IF(COUNTA(病棟!L211)&gt;=1,病棟!L211,"")</f>
        <v/>
      </c>
      <c r="L213" s="694" t="str">
        <f>IF(K213&lt;基本!$D$9,"非常勤","常勤")</f>
        <v>常勤</v>
      </c>
      <c r="M213" s="689">
        <f>IF(L213="非常勤",K213/基本!$D$9,1)</f>
        <v>1</v>
      </c>
      <c r="N213" s="694" t="e">
        <f>IF(DAYS360(P213,メイン!$N$3)&lt;500,"新"," ")</f>
        <v>#VALUE!</v>
      </c>
      <c r="O213" s="659"/>
      <c r="P213" s="773" t="str">
        <f>IF(COUNTA(病棟!K211)&gt;=1,病棟!K211,"")</f>
        <v/>
      </c>
      <c r="R213" s="735">
        <f t="shared" si="60"/>
        <v>0</v>
      </c>
      <c r="S213" s="735">
        <f t="shared" si="61"/>
        <v>0</v>
      </c>
      <c r="T213" s="735">
        <f t="shared" si="62"/>
        <v>0</v>
      </c>
      <c r="U213" s="735">
        <f t="shared" si="63"/>
        <v>0</v>
      </c>
      <c r="V213" s="735">
        <f t="shared" si="64"/>
        <v>0</v>
      </c>
      <c r="W213" s="735">
        <f t="shared" si="65"/>
        <v>0</v>
      </c>
      <c r="X213" s="735">
        <f t="shared" si="66"/>
        <v>0</v>
      </c>
      <c r="Y213" s="735">
        <f t="shared" si="67"/>
        <v>0</v>
      </c>
      <c r="Z213" s="735">
        <f t="shared" si="68"/>
        <v>0</v>
      </c>
      <c r="AA213" s="735">
        <f t="shared" si="69"/>
        <v>0</v>
      </c>
      <c r="AB213" s="735">
        <f t="shared" si="70"/>
        <v>0</v>
      </c>
      <c r="AC213" s="735">
        <f t="shared" si="71"/>
        <v>0</v>
      </c>
      <c r="AD213" s="735">
        <f t="shared" si="72"/>
        <v>0</v>
      </c>
      <c r="AE213" s="735">
        <f t="shared" si="73"/>
        <v>0</v>
      </c>
      <c r="AF213" s="736">
        <f t="shared" si="74"/>
        <v>0</v>
      </c>
      <c r="AH213" s="646" t="str">
        <f t="shared" si="75"/>
        <v/>
      </c>
      <c r="AI213" s="646" t="str">
        <f t="shared" si="76"/>
        <v>助産師常勤</v>
      </c>
      <c r="AJ213" s="646">
        <f t="shared" si="77"/>
        <v>1</v>
      </c>
      <c r="AK213" s="646" t="str">
        <f t="shared" si="78"/>
        <v>助産師</v>
      </c>
      <c r="AL213" s="646" t="str">
        <f t="shared" si="79"/>
        <v>常勤</v>
      </c>
    </row>
    <row r="214" spans="1:38" ht="13.5" customHeight="1">
      <c r="A214" s="659" t="str">
        <f>IF(COUNTA(病棟!A212)&gt;=1,病棟!A212,"")</f>
        <v/>
      </c>
      <c r="B214" s="740" t="str">
        <f>IF(COUNTA(病棟!B212)&gt;=1,病棟!B212,"")</f>
        <v/>
      </c>
      <c r="C214" s="745" t="str">
        <f>IF(COUNTA(病棟!C212)&gt;=1,病棟!C212,"")</f>
        <v/>
      </c>
      <c r="D214" s="750" t="str">
        <f>IF(COUNTA(病棟!D212)&gt;=1,病棟!D212,"")</f>
        <v/>
      </c>
      <c r="E214" s="750" t="str">
        <f>IF(COUNTA(病棟!E212)&gt;=1,病棟!E212,"")</f>
        <v/>
      </c>
      <c r="F214" s="750" t="str">
        <f>IF(COUNTA(病棟!F212)&gt;=1,病棟!F212,"")</f>
        <v/>
      </c>
      <c r="G214" s="755" t="str">
        <f>IF(COUNTA(病棟!G212)&gt;=1,病棟!G212,"")</f>
        <v/>
      </c>
      <c r="H214" s="745" t="str">
        <f>IF(COUNTA(病棟!H212)&gt;=1,病棟!H212,"")</f>
        <v/>
      </c>
      <c r="I214" s="761" t="str">
        <f>IF(COUNTA(病棟!I212)&gt;=1,病棟!I212,"")</f>
        <v/>
      </c>
      <c r="J214" s="662" t="str">
        <f>IF(COUNTA(病棟!J212)&gt;=1,病棟!J212,"")</f>
        <v/>
      </c>
      <c r="K214" s="659" t="str">
        <f>IF(COUNTA(病棟!L212)&gt;=1,病棟!L212,"")</f>
        <v/>
      </c>
      <c r="L214" s="694" t="str">
        <f>IF(K214&lt;基本!$D$9,"非常勤","常勤")</f>
        <v>常勤</v>
      </c>
      <c r="M214" s="689">
        <f>IF(L214="非常勤",K214/基本!$D$9,1)</f>
        <v>1</v>
      </c>
      <c r="N214" s="694" t="e">
        <f>IF(DAYS360(P214,メイン!$N$3)&lt;500,"新"," ")</f>
        <v>#VALUE!</v>
      </c>
      <c r="O214" s="659"/>
      <c r="P214" s="773" t="str">
        <f>IF(COUNTA(病棟!K212)&gt;=1,病棟!K212,"")</f>
        <v/>
      </c>
      <c r="R214" s="735">
        <f t="shared" si="60"/>
        <v>0</v>
      </c>
      <c r="S214" s="735">
        <f t="shared" si="61"/>
        <v>0</v>
      </c>
      <c r="T214" s="735">
        <f t="shared" si="62"/>
        <v>0</v>
      </c>
      <c r="U214" s="735">
        <f t="shared" si="63"/>
        <v>0</v>
      </c>
      <c r="V214" s="735">
        <f t="shared" si="64"/>
        <v>0</v>
      </c>
      <c r="W214" s="735">
        <f t="shared" si="65"/>
        <v>0</v>
      </c>
      <c r="X214" s="735">
        <f t="shared" si="66"/>
        <v>0</v>
      </c>
      <c r="Y214" s="735">
        <f t="shared" si="67"/>
        <v>0</v>
      </c>
      <c r="Z214" s="735">
        <f t="shared" si="68"/>
        <v>0</v>
      </c>
      <c r="AA214" s="735">
        <f t="shared" si="69"/>
        <v>0</v>
      </c>
      <c r="AB214" s="735">
        <f t="shared" si="70"/>
        <v>0</v>
      </c>
      <c r="AC214" s="735">
        <f t="shared" si="71"/>
        <v>0</v>
      </c>
      <c r="AD214" s="735">
        <f t="shared" si="72"/>
        <v>0</v>
      </c>
      <c r="AE214" s="735">
        <f t="shared" si="73"/>
        <v>0</v>
      </c>
      <c r="AF214" s="736">
        <f t="shared" si="74"/>
        <v>0</v>
      </c>
      <c r="AH214" s="646" t="str">
        <f t="shared" si="75"/>
        <v/>
      </c>
      <c r="AI214" s="646" t="str">
        <f t="shared" si="76"/>
        <v>助産師常勤</v>
      </c>
      <c r="AJ214" s="646">
        <f t="shared" si="77"/>
        <v>1</v>
      </c>
      <c r="AK214" s="646" t="str">
        <f t="shared" si="78"/>
        <v>助産師</v>
      </c>
      <c r="AL214" s="646" t="str">
        <f t="shared" si="79"/>
        <v>常勤</v>
      </c>
    </row>
    <row r="215" spans="1:38" ht="13.5" customHeight="1">
      <c r="A215" s="659" t="str">
        <f>IF(COUNTA(病棟!A213)&gt;=1,病棟!A213,"")</f>
        <v/>
      </c>
      <c r="B215" s="740" t="str">
        <f>IF(COUNTA(病棟!B213)&gt;=1,病棟!B213,"")</f>
        <v/>
      </c>
      <c r="C215" s="745" t="str">
        <f>IF(COUNTA(病棟!C213)&gt;=1,病棟!C213,"")</f>
        <v/>
      </c>
      <c r="D215" s="750" t="str">
        <f>IF(COUNTA(病棟!D213)&gt;=1,病棟!D213,"")</f>
        <v/>
      </c>
      <c r="E215" s="750" t="str">
        <f>IF(COUNTA(病棟!E213)&gt;=1,病棟!E213,"")</f>
        <v/>
      </c>
      <c r="F215" s="750" t="str">
        <f>IF(COUNTA(病棟!F213)&gt;=1,病棟!F213,"")</f>
        <v/>
      </c>
      <c r="G215" s="755" t="str">
        <f>IF(COUNTA(病棟!G213)&gt;=1,病棟!G213,"")</f>
        <v/>
      </c>
      <c r="H215" s="745" t="str">
        <f>IF(COUNTA(病棟!H213)&gt;=1,病棟!H213,"")</f>
        <v/>
      </c>
      <c r="I215" s="761" t="str">
        <f>IF(COUNTA(病棟!I213)&gt;=1,病棟!I213,"")</f>
        <v/>
      </c>
      <c r="J215" s="662" t="str">
        <f>IF(COUNTA(病棟!J213)&gt;=1,病棟!J213,"")</f>
        <v/>
      </c>
      <c r="K215" s="659" t="str">
        <f>IF(COUNTA(病棟!L213)&gt;=1,病棟!L213,"")</f>
        <v/>
      </c>
      <c r="L215" s="694" t="str">
        <f>IF(K215&lt;基本!$D$9,"非常勤","常勤")</f>
        <v>常勤</v>
      </c>
      <c r="M215" s="689">
        <f>IF(L215="非常勤",K215/基本!$D$9,1)</f>
        <v>1</v>
      </c>
      <c r="N215" s="694" t="e">
        <f>IF(DAYS360(P215,メイン!$N$3)&lt;500,"新"," ")</f>
        <v>#VALUE!</v>
      </c>
      <c r="O215" s="659"/>
      <c r="P215" s="773" t="str">
        <f>IF(COUNTA(病棟!K213)&gt;=1,病棟!K213,"")</f>
        <v/>
      </c>
      <c r="R215" s="735">
        <f t="shared" si="60"/>
        <v>0</v>
      </c>
      <c r="S215" s="735">
        <f t="shared" si="61"/>
        <v>0</v>
      </c>
      <c r="T215" s="735">
        <f t="shared" si="62"/>
        <v>0</v>
      </c>
      <c r="U215" s="735">
        <f t="shared" si="63"/>
        <v>0</v>
      </c>
      <c r="V215" s="735">
        <f t="shared" si="64"/>
        <v>0</v>
      </c>
      <c r="W215" s="735">
        <f t="shared" si="65"/>
        <v>0</v>
      </c>
      <c r="X215" s="735">
        <f t="shared" si="66"/>
        <v>0</v>
      </c>
      <c r="Y215" s="735">
        <f t="shared" si="67"/>
        <v>0</v>
      </c>
      <c r="Z215" s="735">
        <f t="shared" si="68"/>
        <v>0</v>
      </c>
      <c r="AA215" s="735">
        <f t="shared" si="69"/>
        <v>0</v>
      </c>
      <c r="AB215" s="735">
        <f t="shared" si="70"/>
        <v>0</v>
      </c>
      <c r="AC215" s="735">
        <f t="shared" si="71"/>
        <v>0</v>
      </c>
      <c r="AD215" s="735">
        <f t="shared" si="72"/>
        <v>0</v>
      </c>
      <c r="AE215" s="735">
        <f t="shared" si="73"/>
        <v>0</v>
      </c>
      <c r="AF215" s="736">
        <f t="shared" si="74"/>
        <v>0</v>
      </c>
      <c r="AH215" s="646" t="str">
        <f t="shared" si="75"/>
        <v/>
      </c>
      <c r="AI215" s="646" t="str">
        <f t="shared" si="76"/>
        <v>助産師常勤</v>
      </c>
      <c r="AJ215" s="646">
        <f t="shared" si="77"/>
        <v>1</v>
      </c>
      <c r="AK215" s="646" t="str">
        <f t="shared" si="78"/>
        <v>助産師</v>
      </c>
      <c r="AL215" s="646" t="str">
        <f t="shared" si="79"/>
        <v>常勤</v>
      </c>
    </row>
    <row r="216" spans="1:38" ht="13.5" customHeight="1">
      <c r="A216" s="659" t="str">
        <f>IF(COUNTA(病棟!A214)&gt;=1,病棟!A214,"")</f>
        <v/>
      </c>
      <c r="B216" s="740" t="str">
        <f>IF(COUNTA(病棟!B214)&gt;=1,病棟!B214,"")</f>
        <v/>
      </c>
      <c r="C216" s="745" t="str">
        <f>IF(COUNTA(病棟!C214)&gt;=1,病棟!C214,"")</f>
        <v/>
      </c>
      <c r="D216" s="750" t="str">
        <f>IF(COUNTA(病棟!D214)&gt;=1,病棟!D214,"")</f>
        <v/>
      </c>
      <c r="E216" s="750" t="str">
        <f>IF(COUNTA(病棟!E214)&gt;=1,病棟!E214,"")</f>
        <v/>
      </c>
      <c r="F216" s="750" t="str">
        <f>IF(COUNTA(病棟!F214)&gt;=1,病棟!F214,"")</f>
        <v/>
      </c>
      <c r="G216" s="755" t="str">
        <f>IF(COUNTA(病棟!G214)&gt;=1,病棟!G214,"")</f>
        <v/>
      </c>
      <c r="H216" s="745" t="str">
        <f>IF(COUNTA(病棟!H214)&gt;=1,病棟!H214,"")</f>
        <v/>
      </c>
      <c r="I216" s="761" t="str">
        <f>IF(COUNTA(病棟!I214)&gt;=1,病棟!I214,"")</f>
        <v/>
      </c>
      <c r="J216" s="662" t="str">
        <f>IF(COUNTA(病棟!J214)&gt;=1,病棟!J214,"")</f>
        <v/>
      </c>
      <c r="K216" s="659" t="str">
        <f>IF(COUNTA(病棟!L214)&gt;=1,病棟!L214,"")</f>
        <v/>
      </c>
      <c r="L216" s="694" t="str">
        <f>IF(K216&lt;基本!$D$9,"非常勤","常勤")</f>
        <v>常勤</v>
      </c>
      <c r="M216" s="689">
        <f>IF(L216="非常勤",K216/基本!$D$9,1)</f>
        <v>1</v>
      </c>
      <c r="N216" s="694" t="e">
        <f>IF(DAYS360(P216,メイン!$N$3)&lt;500,"新"," ")</f>
        <v>#VALUE!</v>
      </c>
      <c r="O216" s="659"/>
      <c r="P216" s="773" t="str">
        <f>IF(COUNTA(病棟!K214)&gt;=1,病棟!K214,"")</f>
        <v/>
      </c>
      <c r="R216" s="735">
        <f t="shared" si="60"/>
        <v>0</v>
      </c>
      <c r="S216" s="735">
        <f t="shared" si="61"/>
        <v>0</v>
      </c>
      <c r="T216" s="735">
        <f t="shared" si="62"/>
        <v>0</v>
      </c>
      <c r="U216" s="735">
        <f t="shared" si="63"/>
        <v>0</v>
      </c>
      <c r="V216" s="735">
        <f t="shared" si="64"/>
        <v>0</v>
      </c>
      <c r="W216" s="735">
        <f t="shared" si="65"/>
        <v>0</v>
      </c>
      <c r="X216" s="735">
        <f t="shared" si="66"/>
        <v>0</v>
      </c>
      <c r="Y216" s="735">
        <f t="shared" si="67"/>
        <v>0</v>
      </c>
      <c r="Z216" s="735">
        <f t="shared" si="68"/>
        <v>0</v>
      </c>
      <c r="AA216" s="735">
        <f t="shared" si="69"/>
        <v>0</v>
      </c>
      <c r="AB216" s="735">
        <f t="shared" si="70"/>
        <v>0</v>
      </c>
      <c r="AC216" s="735">
        <f t="shared" si="71"/>
        <v>0</v>
      </c>
      <c r="AD216" s="735">
        <f t="shared" si="72"/>
        <v>0</v>
      </c>
      <c r="AE216" s="735">
        <f t="shared" si="73"/>
        <v>0</v>
      </c>
      <c r="AF216" s="736">
        <f t="shared" si="74"/>
        <v>0</v>
      </c>
      <c r="AH216" s="646" t="str">
        <f t="shared" si="75"/>
        <v/>
      </c>
      <c r="AI216" s="646" t="str">
        <f t="shared" si="76"/>
        <v>助産師常勤</v>
      </c>
      <c r="AJ216" s="646">
        <f t="shared" si="77"/>
        <v>1</v>
      </c>
      <c r="AK216" s="646" t="str">
        <f t="shared" si="78"/>
        <v>助産師</v>
      </c>
      <c r="AL216" s="646" t="str">
        <f t="shared" si="79"/>
        <v>常勤</v>
      </c>
    </row>
    <row r="217" spans="1:38" ht="13.5" customHeight="1">
      <c r="A217" s="659" t="str">
        <f>IF(COUNTA(病棟!A215)&gt;=1,病棟!A215,"")</f>
        <v/>
      </c>
      <c r="B217" s="740" t="str">
        <f>IF(COUNTA(病棟!B215)&gt;=1,病棟!B215,"")</f>
        <v/>
      </c>
      <c r="C217" s="745" t="str">
        <f>IF(COUNTA(病棟!C215)&gt;=1,病棟!C215,"")</f>
        <v/>
      </c>
      <c r="D217" s="750" t="str">
        <f>IF(COUNTA(病棟!D215)&gt;=1,病棟!D215,"")</f>
        <v/>
      </c>
      <c r="E217" s="750" t="str">
        <f>IF(COUNTA(病棟!E215)&gt;=1,病棟!E215,"")</f>
        <v/>
      </c>
      <c r="F217" s="750" t="str">
        <f>IF(COUNTA(病棟!F215)&gt;=1,病棟!F215,"")</f>
        <v/>
      </c>
      <c r="G217" s="755" t="str">
        <f>IF(COUNTA(病棟!G215)&gt;=1,病棟!G215,"")</f>
        <v/>
      </c>
      <c r="H217" s="745" t="str">
        <f>IF(COUNTA(病棟!H215)&gt;=1,病棟!H215,"")</f>
        <v/>
      </c>
      <c r="I217" s="761" t="str">
        <f>IF(COUNTA(病棟!I215)&gt;=1,病棟!I215,"")</f>
        <v/>
      </c>
      <c r="J217" s="662" t="str">
        <f>IF(COUNTA(病棟!J215)&gt;=1,病棟!J215,"")</f>
        <v/>
      </c>
      <c r="K217" s="659" t="str">
        <f>IF(COUNTA(病棟!L215)&gt;=1,病棟!L215,"")</f>
        <v/>
      </c>
      <c r="L217" s="694" t="str">
        <f>IF(K217&lt;基本!$D$9,"非常勤","常勤")</f>
        <v>常勤</v>
      </c>
      <c r="M217" s="689">
        <f>IF(L217="非常勤",K217/基本!$D$9,1)</f>
        <v>1</v>
      </c>
      <c r="N217" s="694" t="e">
        <f>IF(DAYS360(P217,メイン!$N$3)&lt;500,"新"," ")</f>
        <v>#VALUE!</v>
      </c>
      <c r="O217" s="659"/>
      <c r="P217" s="773" t="str">
        <f>IF(COUNTA(病棟!K215)&gt;=1,病棟!K215,"")</f>
        <v/>
      </c>
      <c r="R217" s="735">
        <f t="shared" si="60"/>
        <v>0</v>
      </c>
      <c r="S217" s="735">
        <f t="shared" si="61"/>
        <v>0</v>
      </c>
      <c r="T217" s="735">
        <f t="shared" si="62"/>
        <v>0</v>
      </c>
      <c r="U217" s="735">
        <f t="shared" si="63"/>
        <v>0</v>
      </c>
      <c r="V217" s="735">
        <f t="shared" si="64"/>
        <v>0</v>
      </c>
      <c r="W217" s="735">
        <f t="shared" si="65"/>
        <v>0</v>
      </c>
      <c r="X217" s="735">
        <f t="shared" si="66"/>
        <v>0</v>
      </c>
      <c r="Y217" s="735">
        <f t="shared" si="67"/>
        <v>0</v>
      </c>
      <c r="Z217" s="735">
        <f t="shared" si="68"/>
        <v>0</v>
      </c>
      <c r="AA217" s="735">
        <f t="shared" si="69"/>
        <v>0</v>
      </c>
      <c r="AB217" s="735">
        <f t="shared" si="70"/>
        <v>0</v>
      </c>
      <c r="AC217" s="735">
        <f t="shared" si="71"/>
        <v>0</v>
      </c>
      <c r="AD217" s="735">
        <f t="shared" si="72"/>
        <v>0</v>
      </c>
      <c r="AE217" s="735">
        <f t="shared" si="73"/>
        <v>0</v>
      </c>
      <c r="AF217" s="736">
        <f t="shared" si="74"/>
        <v>0</v>
      </c>
      <c r="AH217" s="646" t="str">
        <f t="shared" si="75"/>
        <v/>
      </c>
      <c r="AI217" s="646" t="str">
        <f t="shared" si="76"/>
        <v>助産師常勤</v>
      </c>
      <c r="AJ217" s="646">
        <f t="shared" si="77"/>
        <v>1</v>
      </c>
      <c r="AK217" s="646" t="str">
        <f t="shared" si="78"/>
        <v>助産師</v>
      </c>
      <c r="AL217" s="646" t="str">
        <f t="shared" si="79"/>
        <v>常勤</v>
      </c>
    </row>
    <row r="218" spans="1:38" ht="13.5" customHeight="1">
      <c r="A218" s="659" t="str">
        <f>IF(COUNTA(病棟!A216)&gt;=1,病棟!A216,"")</f>
        <v/>
      </c>
      <c r="B218" s="740" t="str">
        <f>IF(COUNTA(病棟!B216)&gt;=1,病棟!B216,"")</f>
        <v/>
      </c>
      <c r="C218" s="745" t="str">
        <f>IF(COUNTA(病棟!C216)&gt;=1,病棟!C216,"")</f>
        <v/>
      </c>
      <c r="D218" s="750" t="str">
        <f>IF(COUNTA(病棟!D216)&gt;=1,病棟!D216,"")</f>
        <v/>
      </c>
      <c r="E218" s="750" t="str">
        <f>IF(COUNTA(病棟!E216)&gt;=1,病棟!E216,"")</f>
        <v/>
      </c>
      <c r="F218" s="750" t="str">
        <f>IF(COUNTA(病棟!F216)&gt;=1,病棟!F216,"")</f>
        <v/>
      </c>
      <c r="G218" s="755" t="str">
        <f>IF(COUNTA(病棟!G216)&gt;=1,病棟!G216,"")</f>
        <v/>
      </c>
      <c r="H218" s="745" t="str">
        <f>IF(COUNTA(病棟!H216)&gt;=1,病棟!H216,"")</f>
        <v/>
      </c>
      <c r="I218" s="761" t="str">
        <f>IF(COUNTA(病棟!I216)&gt;=1,病棟!I216,"")</f>
        <v/>
      </c>
      <c r="J218" s="662" t="str">
        <f>IF(COUNTA(病棟!J216)&gt;=1,病棟!J216,"")</f>
        <v/>
      </c>
      <c r="K218" s="659" t="str">
        <f>IF(COUNTA(病棟!L216)&gt;=1,病棟!L216,"")</f>
        <v/>
      </c>
      <c r="L218" s="694" t="str">
        <f>IF(K218&lt;基本!$D$9,"非常勤","常勤")</f>
        <v>常勤</v>
      </c>
      <c r="M218" s="689">
        <f>IF(L218="非常勤",K218/基本!$D$9,1)</f>
        <v>1</v>
      </c>
      <c r="N218" s="694" t="e">
        <f>IF(DAYS360(P218,メイン!$N$3)&lt;500,"新"," ")</f>
        <v>#VALUE!</v>
      </c>
      <c r="O218" s="659"/>
      <c r="P218" s="773" t="str">
        <f>IF(COUNTA(病棟!K216)&gt;=1,病棟!K216,"")</f>
        <v/>
      </c>
      <c r="R218" s="735">
        <f t="shared" si="60"/>
        <v>0</v>
      </c>
      <c r="S218" s="735">
        <f t="shared" si="61"/>
        <v>0</v>
      </c>
      <c r="T218" s="735">
        <f t="shared" si="62"/>
        <v>0</v>
      </c>
      <c r="U218" s="735">
        <f t="shared" si="63"/>
        <v>0</v>
      </c>
      <c r="V218" s="735">
        <f t="shared" si="64"/>
        <v>0</v>
      </c>
      <c r="W218" s="735">
        <f t="shared" si="65"/>
        <v>0</v>
      </c>
      <c r="X218" s="735">
        <f t="shared" si="66"/>
        <v>0</v>
      </c>
      <c r="Y218" s="735">
        <f t="shared" si="67"/>
        <v>0</v>
      </c>
      <c r="Z218" s="735">
        <f t="shared" si="68"/>
        <v>0</v>
      </c>
      <c r="AA218" s="735">
        <f t="shared" si="69"/>
        <v>0</v>
      </c>
      <c r="AB218" s="735">
        <f t="shared" si="70"/>
        <v>0</v>
      </c>
      <c r="AC218" s="735">
        <f t="shared" si="71"/>
        <v>0</v>
      </c>
      <c r="AD218" s="735">
        <f t="shared" si="72"/>
        <v>0</v>
      </c>
      <c r="AE218" s="735">
        <f t="shared" si="73"/>
        <v>0</v>
      </c>
      <c r="AF218" s="736">
        <f t="shared" si="74"/>
        <v>0</v>
      </c>
      <c r="AH218" s="646" t="str">
        <f t="shared" si="75"/>
        <v/>
      </c>
      <c r="AI218" s="646" t="str">
        <f t="shared" si="76"/>
        <v>助産師常勤</v>
      </c>
      <c r="AJ218" s="646">
        <f t="shared" si="77"/>
        <v>1</v>
      </c>
      <c r="AK218" s="646" t="str">
        <f t="shared" si="78"/>
        <v>助産師</v>
      </c>
      <c r="AL218" s="646" t="str">
        <f t="shared" si="79"/>
        <v>常勤</v>
      </c>
    </row>
    <row r="219" spans="1:38" ht="13.5" customHeight="1">
      <c r="A219" s="659" t="str">
        <f>IF(COUNTA(病棟!A217)&gt;=1,病棟!A217,"")</f>
        <v/>
      </c>
      <c r="B219" s="740" t="str">
        <f>IF(COUNTA(病棟!B217)&gt;=1,病棟!B217,"")</f>
        <v/>
      </c>
      <c r="C219" s="745" t="str">
        <f>IF(COUNTA(病棟!C217)&gt;=1,病棟!C217,"")</f>
        <v/>
      </c>
      <c r="D219" s="750" t="str">
        <f>IF(COUNTA(病棟!D217)&gt;=1,病棟!D217,"")</f>
        <v/>
      </c>
      <c r="E219" s="750" t="str">
        <f>IF(COUNTA(病棟!E217)&gt;=1,病棟!E217,"")</f>
        <v/>
      </c>
      <c r="F219" s="750" t="str">
        <f>IF(COUNTA(病棟!F217)&gt;=1,病棟!F217,"")</f>
        <v/>
      </c>
      <c r="G219" s="755" t="str">
        <f>IF(COUNTA(病棟!G217)&gt;=1,病棟!G217,"")</f>
        <v/>
      </c>
      <c r="H219" s="745" t="str">
        <f>IF(COUNTA(病棟!H217)&gt;=1,病棟!H217,"")</f>
        <v/>
      </c>
      <c r="I219" s="761" t="str">
        <f>IF(COUNTA(病棟!I217)&gt;=1,病棟!I217,"")</f>
        <v/>
      </c>
      <c r="J219" s="662" t="str">
        <f>IF(COUNTA(病棟!J217)&gt;=1,病棟!J217,"")</f>
        <v/>
      </c>
      <c r="K219" s="659" t="str">
        <f>IF(COUNTA(病棟!L217)&gt;=1,病棟!L217,"")</f>
        <v/>
      </c>
      <c r="L219" s="694" t="str">
        <f>IF(K219&lt;基本!$D$9,"非常勤","常勤")</f>
        <v>常勤</v>
      </c>
      <c r="M219" s="689">
        <f>IF(L219="非常勤",K219/基本!$D$9,1)</f>
        <v>1</v>
      </c>
      <c r="N219" s="694" t="e">
        <f>IF(DAYS360(P219,メイン!$N$3)&lt;500,"新"," ")</f>
        <v>#VALUE!</v>
      </c>
      <c r="O219" s="659"/>
      <c r="P219" s="773" t="str">
        <f>IF(COUNTA(病棟!K217)&gt;=1,病棟!K217,"")</f>
        <v/>
      </c>
      <c r="R219" s="735">
        <f t="shared" si="60"/>
        <v>0</v>
      </c>
      <c r="S219" s="735">
        <f t="shared" si="61"/>
        <v>0</v>
      </c>
      <c r="T219" s="735">
        <f t="shared" si="62"/>
        <v>0</v>
      </c>
      <c r="U219" s="735">
        <f t="shared" si="63"/>
        <v>0</v>
      </c>
      <c r="V219" s="735">
        <f t="shared" si="64"/>
        <v>0</v>
      </c>
      <c r="W219" s="735">
        <f t="shared" si="65"/>
        <v>0</v>
      </c>
      <c r="X219" s="735">
        <f t="shared" si="66"/>
        <v>0</v>
      </c>
      <c r="Y219" s="735">
        <f t="shared" si="67"/>
        <v>0</v>
      </c>
      <c r="Z219" s="735">
        <f t="shared" si="68"/>
        <v>0</v>
      </c>
      <c r="AA219" s="735">
        <f t="shared" si="69"/>
        <v>0</v>
      </c>
      <c r="AB219" s="735">
        <f t="shared" si="70"/>
        <v>0</v>
      </c>
      <c r="AC219" s="735">
        <f t="shared" si="71"/>
        <v>0</v>
      </c>
      <c r="AD219" s="735">
        <f t="shared" si="72"/>
        <v>0</v>
      </c>
      <c r="AE219" s="735">
        <f t="shared" si="73"/>
        <v>0</v>
      </c>
      <c r="AF219" s="736">
        <f t="shared" si="74"/>
        <v>0</v>
      </c>
      <c r="AH219" s="646" t="str">
        <f t="shared" si="75"/>
        <v/>
      </c>
      <c r="AI219" s="646" t="str">
        <f t="shared" si="76"/>
        <v>助産師常勤</v>
      </c>
      <c r="AJ219" s="646">
        <f t="shared" si="77"/>
        <v>1</v>
      </c>
      <c r="AK219" s="646" t="str">
        <f t="shared" si="78"/>
        <v>助産師</v>
      </c>
      <c r="AL219" s="646" t="str">
        <f t="shared" si="79"/>
        <v>常勤</v>
      </c>
    </row>
    <row r="220" spans="1:38" ht="13.5" customHeight="1">
      <c r="A220" s="659" t="str">
        <f>IF(COUNTA(病棟!A218)&gt;=1,病棟!A218,"")</f>
        <v/>
      </c>
      <c r="B220" s="740" t="str">
        <f>IF(COUNTA(病棟!B218)&gt;=1,病棟!B218,"")</f>
        <v/>
      </c>
      <c r="C220" s="745" t="str">
        <f>IF(COUNTA(病棟!C218)&gt;=1,病棟!C218,"")</f>
        <v/>
      </c>
      <c r="D220" s="750" t="str">
        <f>IF(COUNTA(病棟!D218)&gt;=1,病棟!D218,"")</f>
        <v/>
      </c>
      <c r="E220" s="750" t="str">
        <f>IF(COUNTA(病棟!E218)&gt;=1,病棟!E218,"")</f>
        <v/>
      </c>
      <c r="F220" s="750" t="str">
        <f>IF(COUNTA(病棟!F218)&gt;=1,病棟!F218,"")</f>
        <v/>
      </c>
      <c r="G220" s="755" t="str">
        <f>IF(COUNTA(病棟!G218)&gt;=1,病棟!G218,"")</f>
        <v/>
      </c>
      <c r="H220" s="745" t="str">
        <f>IF(COUNTA(病棟!H218)&gt;=1,病棟!H218,"")</f>
        <v/>
      </c>
      <c r="I220" s="761" t="str">
        <f>IF(COUNTA(病棟!I218)&gt;=1,病棟!I218,"")</f>
        <v/>
      </c>
      <c r="J220" s="662" t="str">
        <f>IF(COUNTA(病棟!J218)&gt;=1,病棟!J218,"")</f>
        <v/>
      </c>
      <c r="K220" s="659" t="str">
        <f>IF(COUNTA(病棟!L218)&gt;=1,病棟!L218,"")</f>
        <v/>
      </c>
      <c r="L220" s="694" t="str">
        <f>IF(K220&lt;基本!$D$9,"非常勤","常勤")</f>
        <v>常勤</v>
      </c>
      <c r="M220" s="689">
        <f>IF(L220="非常勤",K220/基本!$D$9,1)</f>
        <v>1</v>
      </c>
      <c r="N220" s="694" t="e">
        <f>IF(DAYS360(P220,メイン!$N$3)&lt;500,"新"," ")</f>
        <v>#VALUE!</v>
      </c>
      <c r="O220" s="659"/>
      <c r="P220" s="773" t="str">
        <f>IF(COUNTA(病棟!K218)&gt;=1,病棟!K218,"")</f>
        <v/>
      </c>
      <c r="R220" s="735">
        <f t="shared" si="60"/>
        <v>0</v>
      </c>
      <c r="S220" s="735">
        <f t="shared" si="61"/>
        <v>0</v>
      </c>
      <c r="T220" s="735">
        <f t="shared" si="62"/>
        <v>0</v>
      </c>
      <c r="U220" s="735">
        <f t="shared" si="63"/>
        <v>0</v>
      </c>
      <c r="V220" s="735">
        <f t="shared" si="64"/>
        <v>0</v>
      </c>
      <c r="W220" s="735">
        <f t="shared" si="65"/>
        <v>0</v>
      </c>
      <c r="X220" s="735">
        <f t="shared" si="66"/>
        <v>0</v>
      </c>
      <c r="Y220" s="735">
        <f t="shared" si="67"/>
        <v>0</v>
      </c>
      <c r="Z220" s="735">
        <f t="shared" si="68"/>
        <v>0</v>
      </c>
      <c r="AA220" s="735">
        <f t="shared" si="69"/>
        <v>0</v>
      </c>
      <c r="AB220" s="735">
        <f t="shared" si="70"/>
        <v>0</v>
      </c>
      <c r="AC220" s="735">
        <f t="shared" si="71"/>
        <v>0</v>
      </c>
      <c r="AD220" s="735">
        <f t="shared" si="72"/>
        <v>0</v>
      </c>
      <c r="AE220" s="735">
        <f t="shared" si="73"/>
        <v>0</v>
      </c>
      <c r="AF220" s="736">
        <f t="shared" si="74"/>
        <v>0</v>
      </c>
      <c r="AH220" s="646" t="str">
        <f t="shared" si="75"/>
        <v/>
      </c>
      <c r="AI220" s="646" t="str">
        <f t="shared" si="76"/>
        <v>助産師常勤</v>
      </c>
      <c r="AJ220" s="646">
        <f t="shared" si="77"/>
        <v>1</v>
      </c>
      <c r="AK220" s="646" t="str">
        <f t="shared" si="78"/>
        <v>助産師</v>
      </c>
      <c r="AL220" s="646" t="str">
        <f t="shared" si="79"/>
        <v>常勤</v>
      </c>
    </row>
    <row r="221" spans="1:38" ht="13.5" customHeight="1">
      <c r="A221" s="659" t="str">
        <f>IF(COUNTA(病棟!A219)&gt;=1,病棟!A219,"")</f>
        <v/>
      </c>
      <c r="B221" s="740" t="str">
        <f>IF(COUNTA(病棟!B219)&gt;=1,病棟!B219,"")</f>
        <v/>
      </c>
      <c r="C221" s="745" t="str">
        <f>IF(COUNTA(病棟!C219)&gt;=1,病棟!C219,"")</f>
        <v/>
      </c>
      <c r="D221" s="750" t="str">
        <f>IF(COUNTA(病棟!D219)&gt;=1,病棟!D219,"")</f>
        <v/>
      </c>
      <c r="E221" s="750" t="str">
        <f>IF(COUNTA(病棟!E219)&gt;=1,病棟!E219,"")</f>
        <v/>
      </c>
      <c r="F221" s="750" t="str">
        <f>IF(COUNTA(病棟!F219)&gt;=1,病棟!F219,"")</f>
        <v/>
      </c>
      <c r="G221" s="755" t="str">
        <f>IF(COUNTA(病棟!G219)&gt;=1,病棟!G219,"")</f>
        <v/>
      </c>
      <c r="H221" s="745" t="str">
        <f>IF(COUNTA(病棟!H219)&gt;=1,病棟!H219,"")</f>
        <v/>
      </c>
      <c r="I221" s="761" t="str">
        <f>IF(COUNTA(病棟!I219)&gt;=1,病棟!I219,"")</f>
        <v/>
      </c>
      <c r="J221" s="662" t="str">
        <f>IF(COUNTA(病棟!J219)&gt;=1,病棟!J219,"")</f>
        <v/>
      </c>
      <c r="K221" s="659" t="str">
        <f>IF(COUNTA(病棟!L219)&gt;=1,病棟!L219,"")</f>
        <v/>
      </c>
      <c r="L221" s="694" t="str">
        <f>IF(K221&lt;基本!$D$9,"非常勤","常勤")</f>
        <v>常勤</v>
      </c>
      <c r="M221" s="689">
        <f>IF(L221="非常勤",K221/基本!$D$9,1)</f>
        <v>1</v>
      </c>
      <c r="N221" s="694" t="e">
        <f>IF(DAYS360(P221,メイン!$N$3)&lt;500,"新"," ")</f>
        <v>#VALUE!</v>
      </c>
      <c r="O221" s="659"/>
      <c r="P221" s="773" t="str">
        <f>IF(COUNTA(病棟!K219)&gt;=1,病棟!K219,"")</f>
        <v/>
      </c>
      <c r="R221" s="735">
        <f t="shared" si="60"/>
        <v>0</v>
      </c>
      <c r="S221" s="735">
        <f t="shared" si="61"/>
        <v>0</v>
      </c>
      <c r="T221" s="735">
        <f t="shared" si="62"/>
        <v>0</v>
      </c>
      <c r="U221" s="735">
        <f t="shared" si="63"/>
        <v>0</v>
      </c>
      <c r="V221" s="735">
        <f t="shared" si="64"/>
        <v>0</v>
      </c>
      <c r="W221" s="735">
        <f t="shared" si="65"/>
        <v>0</v>
      </c>
      <c r="X221" s="735">
        <f t="shared" si="66"/>
        <v>0</v>
      </c>
      <c r="Y221" s="735">
        <f t="shared" si="67"/>
        <v>0</v>
      </c>
      <c r="Z221" s="735">
        <f t="shared" si="68"/>
        <v>0</v>
      </c>
      <c r="AA221" s="735">
        <f t="shared" si="69"/>
        <v>0</v>
      </c>
      <c r="AB221" s="735">
        <f t="shared" si="70"/>
        <v>0</v>
      </c>
      <c r="AC221" s="735">
        <f t="shared" si="71"/>
        <v>0</v>
      </c>
      <c r="AD221" s="735">
        <f t="shared" si="72"/>
        <v>0</v>
      </c>
      <c r="AE221" s="735">
        <f t="shared" si="73"/>
        <v>0</v>
      </c>
      <c r="AF221" s="736">
        <f t="shared" si="74"/>
        <v>0</v>
      </c>
      <c r="AH221" s="646" t="str">
        <f t="shared" si="75"/>
        <v/>
      </c>
      <c r="AI221" s="646" t="str">
        <f t="shared" si="76"/>
        <v>助産師常勤</v>
      </c>
      <c r="AJ221" s="646">
        <f t="shared" si="77"/>
        <v>1</v>
      </c>
      <c r="AK221" s="646" t="str">
        <f t="shared" si="78"/>
        <v>助産師</v>
      </c>
      <c r="AL221" s="646" t="str">
        <f t="shared" si="79"/>
        <v>常勤</v>
      </c>
    </row>
    <row r="222" spans="1:38" ht="13.5" customHeight="1">
      <c r="A222" s="659" t="str">
        <f>IF(COUNTA(病棟!A220)&gt;=1,病棟!A220,"")</f>
        <v/>
      </c>
      <c r="B222" s="740" t="str">
        <f>IF(COUNTA(病棟!B220)&gt;=1,病棟!B220,"")</f>
        <v/>
      </c>
      <c r="C222" s="745" t="str">
        <f>IF(COUNTA(病棟!C220)&gt;=1,病棟!C220,"")</f>
        <v/>
      </c>
      <c r="D222" s="750" t="str">
        <f>IF(COUNTA(病棟!D220)&gt;=1,病棟!D220,"")</f>
        <v/>
      </c>
      <c r="E222" s="750" t="str">
        <f>IF(COUNTA(病棟!E220)&gt;=1,病棟!E220,"")</f>
        <v/>
      </c>
      <c r="F222" s="750" t="str">
        <f>IF(COUNTA(病棟!F220)&gt;=1,病棟!F220,"")</f>
        <v/>
      </c>
      <c r="G222" s="755" t="str">
        <f>IF(COUNTA(病棟!G220)&gt;=1,病棟!G220,"")</f>
        <v/>
      </c>
      <c r="H222" s="745" t="str">
        <f>IF(COUNTA(病棟!H220)&gt;=1,病棟!H220,"")</f>
        <v/>
      </c>
      <c r="I222" s="761" t="str">
        <f>IF(COUNTA(病棟!I220)&gt;=1,病棟!I220,"")</f>
        <v/>
      </c>
      <c r="J222" s="662" t="str">
        <f>IF(COUNTA(病棟!J220)&gt;=1,病棟!J220,"")</f>
        <v/>
      </c>
      <c r="K222" s="659" t="str">
        <f>IF(COUNTA(病棟!L220)&gt;=1,病棟!L220,"")</f>
        <v/>
      </c>
      <c r="L222" s="694" t="str">
        <f>IF(K222&lt;基本!$D$9,"非常勤","常勤")</f>
        <v>常勤</v>
      </c>
      <c r="M222" s="689">
        <f>IF(L222="非常勤",K222/基本!$D$9,1)</f>
        <v>1</v>
      </c>
      <c r="N222" s="694" t="e">
        <f>IF(DAYS360(P222,メイン!$N$3)&lt;500,"新"," ")</f>
        <v>#VALUE!</v>
      </c>
      <c r="O222" s="659"/>
      <c r="P222" s="773" t="str">
        <f>IF(COUNTA(病棟!K220)&gt;=1,病棟!K220,"")</f>
        <v/>
      </c>
      <c r="R222" s="735">
        <f t="shared" si="60"/>
        <v>0</v>
      </c>
      <c r="S222" s="735">
        <f t="shared" si="61"/>
        <v>0</v>
      </c>
      <c r="T222" s="735">
        <f t="shared" si="62"/>
        <v>0</v>
      </c>
      <c r="U222" s="735">
        <f t="shared" si="63"/>
        <v>0</v>
      </c>
      <c r="V222" s="735">
        <f t="shared" si="64"/>
        <v>0</v>
      </c>
      <c r="W222" s="735">
        <f t="shared" si="65"/>
        <v>0</v>
      </c>
      <c r="X222" s="735">
        <f t="shared" si="66"/>
        <v>0</v>
      </c>
      <c r="Y222" s="735">
        <f t="shared" si="67"/>
        <v>0</v>
      </c>
      <c r="Z222" s="735">
        <f t="shared" si="68"/>
        <v>0</v>
      </c>
      <c r="AA222" s="735">
        <f t="shared" si="69"/>
        <v>0</v>
      </c>
      <c r="AB222" s="735">
        <f t="shared" si="70"/>
        <v>0</v>
      </c>
      <c r="AC222" s="735">
        <f t="shared" si="71"/>
        <v>0</v>
      </c>
      <c r="AD222" s="735">
        <f t="shared" si="72"/>
        <v>0</v>
      </c>
      <c r="AE222" s="735">
        <f t="shared" si="73"/>
        <v>0</v>
      </c>
      <c r="AF222" s="736">
        <f t="shared" si="74"/>
        <v>0</v>
      </c>
      <c r="AH222" s="646" t="str">
        <f t="shared" si="75"/>
        <v/>
      </c>
      <c r="AI222" s="646" t="str">
        <f t="shared" si="76"/>
        <v>助産師常勤</v>
      </c>
      <c r="AJ222" s="646">
        <f t="shared" si="77"/>
        <v>1</v>
      </c>
      <c r="AK222" s="646" t="str">
        <f t="shared" si="78"/>
        <v>助産師</v>
      </c>
      <c r="AL222" s="646" t="str">
        <f t="shared" si="79"/>
        <v>常勤</v>
      </c>
    </row>
    <row r="223" spans="1:38" ht="13.5" customHeight="1">
      <c r="A223" s="659" t="str">
        <f>IF(COUNTA(病棟!A221)&gt;=1,病棟!A221,"")</f>
        <v/>
      </c>
      <c r="B223" s="740" t="str">
        <f>IF(COUNTA(病棟!B221)&gt;=1,病棟!B221,"")</f>
        <v/>
      </c>
      <c r="C223" s="745" t="str">
        <f>IF(COUNTA(病棟!C221)&gt;=1,病棟!C221,"")</f>
        <v/>
      </c>
      <c r="D223" s="750" t="str">
        <f>IF(COUNTA(病棟!D221)&gt;=1,病棟!D221,"")</f>
        <v/>
      </c>
      <c r="E223" s="750" t="str">
        <f>IF(COUNTA(病棟!E221)&gt;=1,病棟!E221,"")</f>
        <v/>
      </c>
      <c r="F223" s="750" t="str">
        <f>IF(COUNTA(病棟!F221)&gt;=1,病棟!F221,"")</f>
        <v/>
      </c>
      <c r="G223" s="755" t="str">
        <f>IF(COUNTA(病棟!G221)&gt;=1,病棟!G221,"")</f>
        <v/>
      </c>
      <c r="H223" s="745" t="str">
        <f>IF(COUNTA(病棟!H221)&gt;=1,病棟!H221,"")</f>
        <v/>
      </c>
      <c r="I223" s="761" t="str">
        <f>IF(COUNTA(病棟!I221)&gt;=1,病棟!I221,"")</f>
        <v/>
      </c>
      <c r="J223" s="662" t="str">
        <f>IF(COUNTA(病棟!J221)&gt;=1,病棟!J221,"")</f>
        <v/>
      </c>
      <c r="K223" s="659" t="str">
        <f>IF(COUNTA(病棟!L221)&gt;=1,病棟!L221,"")</f>
        <v/>
      </c>
      <c r="L223" s="694" t="str">
        <f>IF(K223&lt;基本!$D$9,"非常勤","常勤")</f>
        <v>常勤</v>
      </c>
      <c r="M223" s="689">
        <f>IF(L223="非常勤",K223/基本!$D$9,1)</f>
        <v>1</v>
      </c>
      <c r="N223" s="694" t="e">
        <f>IF(DAYS360(P223,メイン!$N$3)&lt;500,"新"," ")</f>
        <v>#VALUE!</v>
      </c>
      <c r="O223" s="659"/>
      <c r="P223" s="773" t="str">
        <f>IF(COUNTA(病棟!K221)&gt;=1,病棟!K221,"")</f>
        <v/>
      </c>
      <c r="R223" s="735">
        <f t="shared" si="60"/>
        <v>0</v>
      </c>
      <c r="S223" s="735">
        <f t="shared" si="61"/>
        <v>0</v>
      </c>
      <c r="T223" s="735">
        <f t="shared" si="62"/>
        <v>0</v>
      </c>
      <c r="U223" s="735">
        <f t="shared" si="63"/>
        <v>0</v>
      </c>
      <c r="V223" s="735">
        <f t="shared" si="64"/>
        <v>0</v>
      </c>
      <c r="W223" s="735">
        <f t="shared" si="65"/>
        <v>0</v>
      </c>
      <c r="X223" s="735">
        <f t="shared" si="66"/>
        <v>0</v>
      </c>
      <c r="Y223" s="735">
        <f t="shared" si="67"/>
        <v>0</v>
      </c>
      <c r="Z223" s="735">
        <f t="shared" si="68"/>
        <v>0</v>
      </c>
      <c r="AA223" s="735">
        <f t="shared" si="69"/>
        <v>0</v>
      </c>
      <c r="AB223" s="735">
        <f t="shared" si="70"/>
        <v>0</v>
      </c>
      <c r="AC223" s="735">
        <f t="shared" si="71"/>
        <v>0</v>
      </c>
      <c r="AD223" s="735">
        <f t="shared" si="72"/>
        <v>0</v>
      </c>
      <c r="AE223" s="735">
        <f t="shared" si="73"/>
        <v>0</v>
      </c>
      <c r="AF223" s="736">
        <f t="shared" si="74"/>
        <v>0</v>
      </c>
      <c r="AH223" s="646" t="str">
        <f t="shared" si="75"/>
        <v/>
      </c>
      <c r="AI223" s="646" t="str">
        <f t="shared" si="76"/>
        <v>助産師常勤</v>
      </c>
      <c r="AJ223" s="646">
        <f t="shared" si="77"/>
        <v>1</v>
      </c>
      <c r="AK223" s="646" t="str">
        <f t="shared" si="78"/>
        <v>助産師</v>
      </c>
      <c r="AL223" s="646" t="str">
        <f t="shared" si="79"/>
        <v>常勤</v>
      </c>
    </row>
    <row r="224" spans="1:38" ht="13.5" customHeight="1">
      <c r="A224" s="659" t="str">
        <f>IF(COUNTA(病棟!A222)&gt;=1,病棟!A222,"")</f>
        <v/>
      </c>
      <c r="B224" s="740" t="str">
        <f>IF(COUNTA(病棟!B222)&gt;=1,病棟!B222,"")</f>
        <v/>
      </c>
      <c r="C224" s="745" t="str">
        <f>IF(COUNTA(病棟!C222)&gt;=1,病棟!C222,"")</f>
        <v/>
      </c>
      <c r="D224" s="750" t="str">
        <f>IF(COUNTA(病棟!D222)&gt;=1,病棟!D222,"")</f>
        <v/>
      </c>
      <c r="E224" s="750" t="str">
        <f>IF(COUNTA(病棟!E222)&gt;=1,病棟!E222,"")</f>
        <v/>
      </c>
      <c r="F224" s="750" t="str">
        <f>IF(COUNTA(病棟!F222)&gt;=1,病棟!F222,"")</f>
        <v/>
      </c>
      <c r="G224" s="755" t="str">
        <f>IF(COUNTA(病棟!G222)&gt;=1,病棟!G222,"")</f>
        <v/>
      </c>
      <c r="H224" s="745" t="str">
        <f>IF(COUNTA(病棟!H222)&gt;=1,病棟!H222,"")</f>
        <v/>
      </c>
      <c r="I224" s="761" t="str">
        <f>IF(COUNTA(病棟!I222)&gt;=1,病棟!I222,"")</f>
        <v/>
      </c>
      <c r="J224" s="662" t="str">
        <f>IF(COUNTA(病棟!J222)&gt;=1,病棟!J222,"")</f>
        <v/>
      </c>
      <c r="K224" s="659" t="str">
        <f>IF(COUNTA(病棟!L222)&gt;=1,病棟!L222,"")</f>
        <v/>
      </c>
      <c r="L224" s="694" t="str">
        <f>IF(K224&lt;基本!$D$9,"非常勤","常勤")</f>
        <v>常勤</v>
      </c>
      <c r="M224" s="689">
        <f>IF(L224="非常勤",K224/基本!$D$9,1)</f>
        <v>1</v>
      </c>
      <c r="N224" s="694" t="e">
        <f>IF(DAYS360(P224,メイン!$N$3)&lt;500,"新"," ")</f>
        <v>#VALUE!</v>
      </c>
      <c r="O224" s="659"/>
      <c r="P224" s="773" t="str">
        <f>IF(COUNTA(病棟!K222)&gt;=1,病棟!K222,"")</f>
        <v/>
      </c>
      <c r="R224" s="735">
        <f t="shared" si="60"/>
        <v>0</v>
      </c>
      <c r="S224" s="735">
        <f t="shared" si="61"/>
        <v>0</v>
      </c>
      <c r="T224" s="735">
        <f t="shared" si="62"/>
        <v>0</v>
      </c>
      <c r="U224" s="735">
        <f t="shared" si="63"/>
        <v>0</v>
      </c>
      <c r="V224" s="735">
        <f t="shared" si="64"/>
        <v>0</v>
      </c>
      <c r="W224" s="735">
        <f t="shared" si="65"/>
        <v>0</v>
      </c>
      <c r="X224" s="735">
        <f t="shared" si="66"/>
        <v>0</v>
      </c>
      <c r="Y224" s="735">
        <f t="shared" si="67"/>
        <v>0</v>
      </c>
      <c r="Z224" s="735">
        <f t="shared" si="68"/>
        <v>0</v>
      </c>
      <c r="AA224" s="735">
        <f t="shared" si="69"/>
        <v>0</v>
      </c>
      <c r="AB224" s="735">
        <f t="shared" si="70"/>
        <v>0</v>
      </c>
      <c r="AC224" s="735">
        <f t="shared" si="71"/>
        <v>0</v>
      </c>
      <c r="AD224" s="735">
        <f t="shared" si="72"/>
        <v>0</v>
      </c>
      <c r="AE224" s="735">
        <f t="shared" si="73"/>
        <v>0</v>
      </c>
      <c r="AF224" s="736">
        <f t="shared" si="74"/>
        <v>0</v>
      </c>
      <c r="AH224" s="646" t="str">
        <f t="shared" si="75"/>
        <v/>
      </c>
      <c r="AI224" s="646" t="str">
        <f t="shared" si="76"/>
        <v>助産師常勤</v>
      </c>
      <c r="AJ224" s="646">
        <f t="shared" si="77"/>
        <v>1</v>
      </c>
      <c r="AK224" s="646" t="str">
        <f t="shared" si="78"/>
        <v>助産師</v>
      </c>
      <c r="AL224" s="646" t="str">
        <f t="shared" si="79"/>
        <v>常勤</v>
      </c>
    </row>
    <row r="225" spans="1:38" ht="13.5" customHeight="1">
      <c r="A225" s="659" t="str">
        <f>IF(COUNTA(病棟!A223)&gt;=1,病棟!A223,"")</f>
        <v/>
      </c>
      <c r="B225" s="740" t="str">
        <f>IF(COUNTA(病棟!B223)&gt;=1,病棟!B223,"")</f>
        <v/>
      </c>
      <c r="C225" s="745" t="str">
        <f>IF(COUNTA(病棟!C223)&gt;=1,病棟!C223,"")</f>
        <v/>
      </c>
      <c r="D225" s="750" t="str">
        <f>IF(COUNTA(病棟!D223)&gt;=1,病棟!D223,"")</f>
        <v/>
      </c>
      <c r="E225" s="750" t="str">
        <f>IF(COUNTA(病棟!E223)&gt;=1,病棟!E223,"")</f>
        <v/>
      </c>
      <c r="F225" s="750" t="str">
        <f>IF(COUNTA(病棟!F223)&gt;=1,病棟!F223,"")</f>
        <v/>
      </c>
      <c r="G225" s="755" t="str">
        <f>IF(COUNTA(病棟!G223)&gt;=1,病棟!G223,"")</f>
        <v/>
      </c>
      <c r="H225" s="745" t="str">
        <f>IF(COUNTA(病棟!H223)&gt;=1,病棟!H223,"")</f>
        <v/>
      </c>
      <c r="I225" s="761" t="str">
        <f>IF(COUNTA(病棟!I223)&gt;=1,病棟!I223,"")</f>
        <v/>
      </c>
      <c r="J225" s="662" t="str">
        <f>IF(COUNTA(病棟!J223)&gt;=1,病棟!J223,"")</f>
        <v/>
      </c>
      <c r="K225" s="659" t="str">
        <f>IF(COUNTA(病棟!L223)&gt;=1,病棟!L223,"")</f>
        <v/>
      </c>
      <c r="L225" s="694" t="str">
        <f>IF(K225&lt;基本!$D$9,"非常勤","常勤")</f>
        <v>常勤</v>
      </c>
      <c r="M225" s="689">
        <f>IF(L225="非常勤",K225/基本!$D$9,1)</f>
        <v>1</v>
      </c>
      <c r="N225" s="694" t="e">
        <f>IF(DAYS360(P225,メイン!$N$3)&lt;500,"新"," ")</f>
        <v>#VALUE!</v>
      </c>
      <c r="O225" s="659"/>
      <c r="P225" s="773" t="str">
        <f>IF(COUNTA(病棟!K223)&gt;=1,病棟!K223,"")</f>
        <v/>
      </c>
      <c r="R225" s="735">
        <f t="shared" si="60"/>
        <v>0</v>
      </c>
      <c r="S225" s="735">
        <f t="shared" si="61"/>
        <v>0</v>
      </c>
      <c r="T225" s="735">
        <f t="shared" si="62"/>
        <v>0</v>
      </c>
      <c r="U225" s="735">
        <f t="shared" si="63"/>
        <v>0</v>
      </c>
      <c r="V225" s="735">
        <f t="shared" si="64"/>
        <v>0</v>
      </c>
      <c r="W225" s="735">
        <f t="shared" si="65"/>
        <v>0</v>
      </c>
      <c r="X225" s="735">
        <f t="shared" si="66"/>
        <v>0</v>
      </c>
      <c r="Y225" s="735">
        <f t="shared" si="67"/>
        <v>0</v>
      </c>
      <c r="Z225" s="735">
        <f t="shared" si="68"/>
        <v>0</v>
      </c>
      <c r="AA225" s="735">
        <f t="shared" si="69"/>
        <v>0</v>
      </c>
      <c r="AB225" s="735">
        <f t="shared" si="70"/>
        <v>0</v>
      </c>
      <c r="AC225" s="735">
        <f t="shared" si="71"/>
        <v>0</v>
      </c>
      <c r="AD225" s="735">
        <f t="shared" si="72"/>
        <v>0</v>
      </c>
      <c r="AE225" s="735">
        <f t="shared" si="73"/>
        <v>0</v>
      </c>
      <c r="AF225" s="736">
        <f t="shared" si="74"/>
        <v>0</v>
      </c>
      <c r="AH225" s="646" t="str">
        <f t="shared" si="75"/>
        <v/>
      </c>
      <c r="AI225" s="646" t="str">
        <f t="shared" si="76"/>
        <v>助産師常勤</v>
      </c>
      <c r="AJ225" s="646">
        <f t="shared" si="77"/>
        <v>1</v>
      </c>
      <c r="AK225" s="646" t="str">
        <f t="shared" si="78"/>
        <v>助産師</v>
      </c>
      <c r="AL225" s="646" t="str">
        <f t="shared" si="79"/>
        <v>常勤</v>
      </c>
    </row>
    <row r="226" spans="1:38" ht="13.5" customHeight="1">
      <c r="A226" s="659" t="str">
        <f>IF(COUNTA(病棟!A224)&gt;=1,病棟!A224,"")</f>
        <v/>
      </c>
      <c r="B226" s="740" t="str">
        <f>IF(COUNTA(病棟!B224)&gt;=1,病棟!B224,"")</f>
        <v/>
      </c>
      <c r="C226" s="745" t="str">
        <f>IF(COUNTA(病棟!C224)&gt;=1,病棟!C224,"")</f>
        <v/>
      </c>
      <c r="D226" s="750" t="str">
        <f>IF(COUNTA(病棟!D224)&gt;=1,病棟!D224,"")</f>
        <v/>
      </c>
      <c r="E226" s="750" t="str">
        <f>IF(COUNTA(病棟!E224)&gt;=1,病棟!E224,"")</f>
        <v/>
      </c>
      <c r="F226" s="750" t="str">
        <f>IF(COUNTA(病棟!F224)&gt;=1,病棟!F224,"")</f>
        <v/>
      </c>
      <c r="G226" s="755" t="str">
        <f>IF(COUNTA(病棟!G224)&gt;=1,病棟!G224,"")</f>
        <v/>
      </c>
      <c r="H226" s="745" t="str">
        <f>IF(COUNTA(病棟!H224)&gt;=1,病棟!H224,"")</f>
        <v/>
      </c>
      <c r="I226" s="761" t="str">
        <f>IF(COUNTA(病棟!I224)&gt;=1,病棟!I224,"")</f>
        <v/>
      </c>
      <c r="J226" s="662" t="str">
        <f>IF(COUNTA(病棟!J224)&gt;=1,病棟!J224,"")</f>
        <v/>
      </c>
      <c r="K226" s="659" t="str">
        <f>IF(COUNTA(病棟!L224)&gt;=1,病棟!L224,"")</f>
        <v/>
      </c>
      <c r="L226" s="694" t="str">
        <f>IF(K226&lt;基本!$D$9,"非常勤","常勤")</f>
        <v>常勤</v>
      </c>
      <c r="M226" s="689">
        <f>IF(L226="非常勤",K226/基本!$D$9,1)</f>
        <v>1</v>
      </c>
      <c r="N226" s="694" t="e">
        <f>IF(DAYS360(P226,メイン!$N$3)&lt;500,"新"," ")</f>
        <v>#VALUE!</v>
      </c>
      <c r="O226" s="659"/>
      <c r="P226" s="773" t="str">
        <f>IF(COUNTA(病棟!K224)&gt;=1,病棟!K224,"")</f>
        <v/>
      </c>
      <c r="R226" s="735">
        <f t="shared" si="60"/>
        <v>0</v>
      </c>
      <c r="S226" s="735">
        <f t="shared" si="61"/>
        <v>0</v>
      </c>
      <c r="T226" s="735">
        <f t="shared" si="62"/>
        <v>0</v>
      </c>
      <c r="U226" s="735">
        <f t="shared" si="63"/>
        <v>0</v>
      </c>
      <c r="V226" s="735">
        <f t="shared" si="64"/>
        <v>0</v>
      </c>
      <c r="W226" s="735">
        <f t="shared" si="65"/>
        <v>0</v>
      </c>
      <c r="X226" s="735">
        <f t="shared" si="66"/>
        <v>0</v>
      </c>
      <c r="Y226" s="735">
        <f t="shared" si="67"/>
        <v>0</v>
      </c>
      <c r="Z226" s="735">
        <f t="shared" si="68"/>
        <v>0</v>
      </c>
      <c r="AA226" s="735">
        <f t="shared" si="69"/>
        <v>0</v>
      </c>
      <c r="AB226" s="735">
        <f t="shared" si="70"/>
        <v>0</v>
      </c>
      <c r="AC226" s="735">
        <f t="shared" si="71"/>
        <v>0</v>
      </c>
      <c r="AD226" s="735">
        <f t="shared" si="72"/>
        <v>0</v>
      </c>
      <c r="AE226" s="735">
        <f t="shared" si="73"/>
        <v>0</v>
      </c>
      <c r="AF226" s="736">
        <f t="shared" si="74"/>
        <v>0</v>
      </c>
      <c r="AH226" s="646" t="str">
        <f t="shared" si="75"/>
        <v/>
      </c>
      <c r="AI226" s="646" t="str">
        <f t="shared" si="76"/>
        <v>助産師常勤</v>
      </c>
      <c r="AJ226" s="646">
        <f t="shared" si="77"/>
        <v>1</v>
      </c>
      <c r="AK226" s="646" t="str">
        <f t="shared" si="78"/>
        <v>助産師</v>
      </c>
      <c r="AL226" s="646" t="str">
        <f t="shared" si="79"/>
        <v>常勤</v>
      </c>
    </row>
    <row r="227" spans="1:38" ht="13.5" customHeight="1">
      <c r="A227" s="659" t="str">
        <f>IF(COUNTA(病棟!A225)&gt;=1,病棟!A225,"")</f>
        <v/>
      </c>
      <c r="B227" s="740" t="str">
        <f>IF(COUNTA(病棟!B225)&gt;=1,病棟!B225,"")</f>
        <v/>
      </c>
      <c r="C227" s="745" t="str">
        <f>IF(COUNTA(病棟!C225)&gt;=1,病棟!C225,"")</f>
        <v/>
      </c>
      <c r="D227" s="750" t="str">
        <f>IF(COUNTA(病棟!D225)&gt;=1,病棟!D225,"")</f>
        <v/>
      </c>
      <c r="E227" s="750" t="str">
        <f>IF(COUNTA(病棟!E225)&gt;=1,病棟!E225,"")</f>
        <v/>
      </c>
      <c r="F227" s="750" t="str">
        <f>IF(COUNTA(病棟!F225)&gt;=1,病棟!F225,"")</f>
        <v/>
      </c>
      <c r="G227" s="755" t="str">
        <f>IF(COUNTA(病棟!G225)&gt;=1,病棟!G225,"")</f>
        <v/>
      </c>
      <c r="H227" s="745" t="str">
        <f>IF(COUNTA(病棟!H225)&gt;=1,病棟!H225,"")</f>
        <v/>
      </c>
      <c r="I227" s="761" t="str">
        <f>IF(COUNTA(病棟!I225)&gt;=1,病棟!I225,"")</f>
        <v/>
      </c>
      <c r="J227" s="662" t="str">
        <f>IF(COUNTA(病棟!J225)&gt;=1,病棟!J225,"")</f>
        <v/>
      </c>
      <c r="K227" s="659" t="str">
        <f>IF(COUNTA(病棟!L225)&gt;=1,病棟!L225,"")</f>
        <v/>
      </c>
      <c r="L227" s="694" t="str">
        <f>IF(K227&lt;基本!$D$9,"非常勤","常勤")</f>
        <v>常勤</v>
      </c>
      <c r="M227" s="689">
        <f>IF(L227="非常勤",K227/基本!$D$9,1)</f>
        <v>1</v>
      </c>
      <c r="N227" s="694" t="e">
        <f>IF(DAYS360(P227,メイン!$N$3)&lt;500,"新"," ")</f>
        <v>#VALUE!</v>
      </c>
      <c r="O227" s="659"/>
      <c r="P227" s="773" t="str">
        <f>IF(COUNTA(病棟!K225)&gt;=1,病棟!K225,"")</f>
        <v/>
      </c>
      <c r="R227" s="735">
        <f t="shared" si="60"/>
        <v>0</v>
      </c>
      <c r="S227" s="735">
        <f t="shared" si="61"/>
        <v>0</v>
      </c>
      <c r="T227" s="735">
        <f t="shared" si="62"/>
        <v>0</v>
      </c>
      <c r="U227" s="735">
        <f t="shared" si="63"/>
        <v>0</v>
      </c>
      <c r="V227" s="735">
        <f t="shared" si="64"/>
        <v>0</v>
      </c>
      <c r="W227" s="735">
        <f t="shared" si="65"/>
        <v>0</v>
      </c>
      <c r="X227" s="735">
        <f t="shared" si="66"/>
        <v>0</v>
      </c>
      <c r="Y227" s="735">
        <f t="shared" si="67"/>
        <v>0</v>
      </c>
      <c r="Z227" s="735">
        <f t="shared" si="68"/>
        <v>0</v>
      </c>
      <c r="AA227" s="735">
        <f t="shared" si="69"/>
        <v>0</v>
      </c>
      <c r="AB227" s="735">
        <f t="shared" si="70"/>
        <v>0</v>
      </c>
      <c r="AC227" s="735">
        <f t="shared" si="71"/>
        <v>0</v>
      </c>
      <c r="AD227" s="735">
        <f t="shared" si="72"/>
        <v>0</v>
      </c>
      <c r="AE227" s="735">
        <f t="shared" si="73"/>
        <v>0</v>
      </c>
      <c r="AF227" s="736">
        <f t="shared" si="74"/>
        <v>0</v>
      </c>
      <c r="AH227" s="646" t="str">
        <f t="shared" si="75"/>
        <v/>
      </c>
      <c r="AI227" s="646" t="str">
        <f t="shared" si="76"/>
        <v>助産師常勤</v>
      </c>
      <c r="AJ227" s="646">
        <f t="shared" si="77"/>
        <v>1</v>
      </c>
      <c r="AK227" s="646" t="str">
        <f t="shared" si="78"/>
        <v>助産師</v>
      </c>
      <c r="AL227" s="646" t="str">
        <f t="shared" si="79"/>
        <v>常勤</v>
      </c>
    </row>
    <row r="228" spans="1:38" ht="13.5" customHeight="1">
      <c r="A228" s="659" t="str">
        <f>IF(COUNTA(病棟!A226)&gt;=1,病棟!A226,"")</f>
        <v/>
      </c>
      <c r="B228" s="740" t="str">
        <f>IF(COUNTA(病棟!B226)&gt;=1,病棟!B226,"")</f>
        <v/>
      </c>
      <c r="C228" s="745" t="str">
        <f>IF(COUNTA(病棟!C226)&gt;=1,病棟!C226,"")</f>
        <v/>
      </c>
      <c r="D228" s="750" t="str">
        <f>IF(COUNTA(病棟!D226)&gt;=1,病棟!D226,"")</f>
        <v/>
      </c>
      <c r="E228" s="750" t="str">
        <f>IF(COUNTA(病棟!E226)&gt;=1,病棟!E226,"")</f>
        <v/>
      </c>
      <c r="F228" s="750" t="str">
        <f>IF(COUNTA(病棟!F226)&gt;=1,病棟!F226,"")</f>
        <v/>
      </c>
      <c r="G228" s="755" t="str">
        <f>IF(COUNTA(病棟!G226)&gt;=1,病棟!G226,"")</f>
        <v/>
      </c>
      <c r="H228" s="745" t="str">
        <f>IF(COUNTA(病棟!H226)&gt;=1,病棟!H226,"")</f>
        <v/>
      </c>
      <c r="I228" s="761" t="str">
        <f>IF(COUNTA(病棟!I226)&gt;=1,病棟!I226,"")</f>
        <v/>
      </c>
      <c r="J228" s="662" t="str">
        <f>IF(COUNTA(病棟!J226)&gt;=1,病棟!J226,"")</f>
        <v/>
      </c>
      <c r="K228" s="659" t="str">
        <f>IF(COUNTA(病棟!L226)&gt;=1,病棟!L226,"")</f>
        <v/>
      </c>
      <c r="L228" s="694" t="str">
        <f>IF(K228&lt;基本!$D$9,"非常勤","常勤")</f>
        <v>常勤</v>
      </c>
      <c r="M228" s="689">
        <f>IF(L228="非常勤",K228/基本!$D$9,1)</f>
        <v>1</v>
      </c>
      <c r="N228" s="694" t="e">
        <f>IF(DAYS360(P228,メイン!$N$3)&lt;500,"新"," ")</f>
        <v>#VALUE!</v>
      </c>
      <c r="O228" s="659"/>
      <c r="P228" s="773" t="str">
        <f>IF(COUNTA(病棟!K226)&gt;=1,病棟!K226,"")</f>
        <v/>
      </c>
      <c r="R228" s="735">
        <f t="shared" si="60"/>
        <v>0</v>
      </c>
      <c r="S228" s="735">
        <f t="shared" si="61"/>
        <v>0</v>
      </c>
      <c r="T228" s="735">
        <f t="shared" si="62"/>
        <v>0</v>
      </c>
      <c r="U228" s="735">
        <f t="shared" si="63"/>
        <v>0</v>
      </c>
      <c r="V228" s="735">
        <f t="shared" si="64"/>
        <v>0</v>
      </c>
      <c r="W228" s="735">
        <f t="shared" si="65"/>
        <v>0</v>
      </c>
      <c r="X228" s="735">
        <f t="shared" si="66"/>
        <v>0</v>
      </c>
      <c r="Y228" s="735">
        <f t="shared" si="67"/>
        <v>0</v>
      </c>
      <c r="Z228" s="735">
        <f t="shared" si="68"/>
        <v>0</v>
      </c>
      <c r="AA228" s="735">
        <f t="shared" si="69"/>
        <v>0</v>
      </c>
      <c r="AB228" s="735">
        <f t="shared" si="70"/>
        <v>0</v>
      </c>
      <c r="AC228" s="735">
        <f t="shared" si="71"/>
        <v>0</v>
      </c>
      <c r="AD228" s="735">
        <f t="shared" si="72"/>
        <v>0</v>
      </c>
      <c r="AE228" s="735">
        <f t="shared" si="73"/>
        <v>0</v>
      </c>
      <c r="AF228" s="736">
        <f t="shared" si="74"/>
        <v>0</v>
      </c>
      <c r="AH228" s="646" t="str">
        <f t="shared" si="75"/>
        <v/>
      </c>
      <c r="AI228" s="646" t="str">
        <f t="shared" si="76"/>
        <v>助産師常勤</v>
      </c>
      <c r="AJ228" s="646">
        <f t="shared" si="77"/>
        <v>1</v>
      </c>
      <c r="AK228" s="646" t="str">
        <f t="shared" si="78"/>
        <v>助産師</v>
      </c>
      <c r="AL228" s="646" t="str">
        <f t="shared" si="79"/>
        <v>常勤</v>
      </c>
    </row>
    <row r="229" spans="1:38" ht="13.5" customHeight="1">
      <c r="A229" s="659" t="str">
        <f>IF(COUNTA(病棟!A227)&gt;=1,病棟!A227,"")</f>
        <v/>
      </c>
      <c r="B229" s="740" t="str">
        <f>IF(COUNTA(病棟!B227)&gt;=1,病棟!B227,"")</f>
        <v/>
      </c>
      <c r="C229" s="745" t="str">
        <f>IF(COUNTA(病棟!C227)&gt;=1,病棟!C227,"")</f>
        <v/>
      </c>
      <c r="D229" s="750" t="str">
        <f>IF(COUNTA(病棟!D227)&gt;=1,病棟!D227,"")</f>
        <v/>
      </c>
      <c r="E229" s="750" t="str">
        <f>IF(COUNTA(病棟!E227)&gt;=1,病棟!E227,"")</f>
        <v/>
      </c>
      <c r="F229" s="750" t="str">
        <f>IF(COUNTA(病棟!F227)&gt;=1,病棟!F227,"")</f>
        <v/>
      </c>
      <c r="G229" s="755" t="str">
        <f>IF(COUNTA(病棟!G227)&gt;=1,病棟!G227,"")</f>
        <v/>
      </c>
      <c r="H229" s="745" t="str">
        <f>IF(COUNTA(病棟!H227)&gt;=1,病棟!H227,"")</f>
        <v/>
      </c>
      <c r="I229" s="761" t="str">
        <f>IF(COUNTA(病棟!I227)&gt;=1,病棟!I227,"")</f>
        <v/>
      </c>
      <c r="J229" s="662" t="str">
        <f>IF(COUNTA(病棟!J227)&gt;=1,病棟!J227,"")</f>
        <v/>
      </c>
      <c r="K229" s="659" t="str">
        <f>IF(COUNTA(病棟!L227)&gt;=1,病棟!L227,"")</f>
        <v/>
      </c>
      <c r="L229" s="694" t="str">
        <f>IF(K229&lt;基本!$D$9,"非常勤","常勤")</f>
        <v>常勤</v>
      </c>
      <c r="M229" s="689">
        <f>IF(L229="非常勤",K229/基本!$D$9,1)</f>
        <v>1</v>
      </c>
      <c r="N229" s="694" t="e">
        <f>IF(DAYS360(P229,メイン!$N$3)&lt;500,"新"," ")</f>
        <v>#VALUE!</v>
      </c>
      <c r="O229" s="659"/>
      <c r="P229" s="773" t="str">
        <f>IF(COUNTA(病棟!K227)&gt;=1,病棟!K227,"")</f>
        <v/>
      </c>
      <c r="R229" s="735">
        <f t="shared" si="60"/>
        <v>0</v>
      </c>
      <c r="S229" s="735">
        <f t="shared" si="61"/>
        <v>0</v>
      </c>
      <c r="T229" s="735">
        <f t="shared" si="62"/>
        <v>0</v>
      </c>
      <c r="U229" s="735">
        <f t="shared" si="63"/>
        <v>0</v>
      </c>
      <c r="V229" s="735">
        <f t="shared" si="64"/>
        <v>0</v>
      </c>
      <c r="W229" s="735">
        <f t="shared" si="65"/>
        <v>0</v>
      </c>
      <c r="X229" s="735">
        <f t="shared" si="66"/>
        <v>0</v>
      </c>
      <c r="Y229" s="735">
        <f t="shared" si="67"/>
        <v>0</v>
      </c>
      <c r="Z229" s="735">
        <f t="shared" si="68"/>
        <v>0</v>
      </c>
      <c r="AA229" s="735">
        <f t="shared" si="69"/>
        <v>0</v>
      </c>
      <c r="AB229" s="735">
        <f t="shared" si="70"/>
        <v>0</v>
      </c>
      <c r="AC229" s="735">
        <f t="shared" si="71"/>
        <v>0</v>
      </c>
      <c r="AD229" s="735">
        <f t="shared" si="72"/>
        <v>0</v>
      </c>
      <c r="AE229" s="735">
        <f t="shared" si="73"/>
        <v>0</v>
      </c>
      <c r="AF229" s="736">
        <f t="shared" si="74"/>
        <v>0</v>
      </c>
      <c r="AH229" s="646" t="str">
        <f t="shared" si="75"/>
        <v/>
      </c>
      <c r="AI229" s="646" t="str">
        <f t="shared" si="76"/>
        <v>助産師常勤</v>
      </c>
      <c r="AJ229" s="646">
        <f t="shared" si="77"/>
        <v>1</v>
      </c>
      <c r="AK229" s="646" t="str">
        <f t="shared" si="78"/>
        <v>助産師</v>
      </c>
      <c r="AL229" s="646" t="str">
        <f t="shared" si="79"/>
        <v>常勤</v>
      </c>
    </row>
    <row r="230" spans="1:38" ht="13.5" customHeight="1">
      <c r="A230" s="659" t="str">
        <f>IF(COUNTA(病棟!A228)&gt;=1,病棟!A228,"")</f>
        <v/>
      </c>
      <c r="B230" s="740" t="str">
        <f>IF(COUNTA(病棟!B228)&gt;=1,病棟!B228,"")</f>
        <v/>
      </c>
      <c r="C230" s="745" t="str">
        <f>IF(COUNTA(病棟!C228)&gt;=1,病棟!C228,"")</f>
        <v/>
      </c>
      <c r="D230" s="750" t="str">
        <f>IF(COUNTA(病棟!D228)&gt;=1,病棟!D228,"")</f>
        <v/>
      </c>
      <c r="E230" s="750" t="str">
        <f>IF(COUNTA(病棟!E228)&gt;=1,病棟!E228,"")</f>
        <v/>
      </c>
      <c r="F230" s="750" t="str">
        <f>IF(COUNTA(病棟!F228)&gt;=1,病棟!F228,"")</f>
        <v/>
      </c>
      <c r="G230" s="755" t="str">
        <f>IF(COUNTA(病棟!G228)&gt;=1,病棟!G228,"")</f>
        <v/>
      </c>
      <c r="H230" s="745" t="str">
        <f>IF(COUNTA(病棟!H228)&gt;=1,病棟!H228,"")</f>
        <v/>
      </c>
      <c r="I230" s="761" t="str">
        <f>IF(COUNTA(病棟!I228)&gt;=1,病棟!I228,"")</f>
        <v/>
      </c>
      <c r="J230" s="662" t="str">
        <f>IF(COUNTA(病棟!J228)&gt;=1,病棟!J228,"")</f>
        <v/>
      </c>
      <c r="K230" s="659" t="str">
        <f>IF(COUNTA(病棟!L228)&gt;=1,病棟!L228,"")</f>
        <v/>
      </c>
      <c r="L230" s="694" t="str">
        <f>IF(K230&lt;基本!$D$9,"非常勤","常勤")</f>
        <v>常勤</v>
      </c>
      <c r="M230" s="689">
        <f>IF(L230="非常勤",K230/基本!$D$9,1)</f>
        <v>1</v>
      </c>
      <c r="N230" s="694" t="e">
        <f>IF(DAYS360(P230,メイン!$N$3)&lt;500,"新"," ")</f>
        <v>#VALUE!</v>
      </c>
      <c r="O230" s="659"/>
      <c r="P230" s="773" t="str">
        <f>IF(COUNTA(病棟!K228)&gt;=1,病棟!K228,"")</f>
        <v/>
      </c>
      <c r="R230" s="735">
        <f t="shared" si="60"/>
        <v>0</v>
      </c>
      <c r="S230" s="735">
        <f t="shared" si="61"/>
        <v>0</v>
      </c>
      <c r="T230" s="735">
        <f t="shared" si="62"/>
        <v>0</v>
      </c>
      <c r="U230" s="735">
        <f t="shared" si="63"/>
        <v>0</v>
      </c>
      <c r="V230" s="735">
        <f t="shared" si="64"/>
        <v>0</v>
      </c>
      <c r="W230" s="735">
        <f t="shared" si="65"/>
        <v>0</v>
      </c>
      <c r="X230" s="735">
        <f t="shared" si="66"/>
        <v>0</v>
      </c>
      <c r="Y230" s="735">
        <f t="shared" si="67"/>
        <v>0</v>
      </c>
      <c r="Z230" s="735">
        <f t="shared" si="68"/>
        <v>0</v>
      </c>
      <c r="AA230" s="735">
        <f t="shared" si="69"/>
        <v>0</v>
      </c>
      <c r="AB230" s="735">
        <f t="shared" si="70"/>
        <v>0</v>
      </c>
      <c r="AC230" s="735">
        <f t="shared" si="71"/>
        <v>0</v>
      </c>
      <c r="AD230" s="735">
        <f t="shared" si="72"/>
        <v>0</v>
      </c>
      <c r="AE230" s="735">
        <f t="shared" si="73"/>
        <v>0</v>
      </c>
      <c r="AF230" s="736">
        <f t="shared" si="74"/>
        <v>0</v>
      </c>
      <c r="AH230" s="646" t="str">
        <f t="shared" si="75"/>
        <v/>
      </c>
      <c r="AI230" s="646" t="str">
        <f t="shared" si="76"/>
        <v>助産師常勤</v>
      </c>
      <c r="AJ230" s="646">
        <f t="shared" si="77"/>
        <v>1</v>
      </c>
      <c r="AK230" s="646" t="str">
        <f t="shared" si="78"/>
        <v>助産師</v>
      </c>
      <c r="AL230" s="646" t="str">
        <f t="shared" si="79"/>
        <v>常勤</v>
      </c>
    </row>
    <row r="231" spans="1:38" ht="13.5" customHeight="1">
      <c r="A231" s="659" t="str">
        <f>IF(COUNTA(病棟!A229)&gt;=1,病棟!A229,"")</f>
        <v/>
      </c>
      <c r="B231" s="740" t="str">
        <f>IF(COUNTA(病棟!B229)&gt;=1,病棟!B229,"")</f>
        <v/>
      </c>
      <c r="C231" s="745" t="str">
        <f>IF(COUNTA(病棟!C229)&gt;=1,病棟!C229,"")</f>
        <v/>
      </c>
      <c r="D231" s="750" t="str">
        <f>IF(COUNTA(病棟!D229)&gt;=1,病棟!D229,"")</f>
        <v/>
      </c>
      <c r="E231" s="750" t="str">
        <f>IF(COUNTA(病棟!E229)&gt;=1,病棟!E229,"")</f>
        <v/>
      </c>
      <c r="F231" s="750" t="str">
        <f>IF(COUNTA(病棟!F229)&gt;=1,病棟!F229,"")</f>
        <v/>
      </c>
      <c r="G231" s="755" t="str">
        <f>IF(COUNTA(病棟!G229)&gt;=1,病棟!G229,"")</f>
        <v/>
      </c>
      <c r="H231" s="745" t="str">
        <f>IF(COUNTA(病棟!H229)&gt;=1,病棟!H229,"")</f>
        <v/>
      </c>
      <c r="I231" s="761" t="str">
        <f>IF(COUNTA(病棟!I229)&gt;=1,病棟!I229,"")</f>
        <v/>
      </c>
      <c r="J231" s="662" t="str">
        <f>IF(COUNTA(病棟!J229)&gt;=1,病棟!J229,"")</f>
        <v/>
      </c>
      <c r="K231" s="659" t="str">
        <f>IF(COUNTA(病棟!L229)&gt;=1,病棟!L229,"")</f>
        <v/>
      </c>
      <c r="L231" s="694" t="str">
        <f>IF(K231&lt;基本!$D$9,"非常勤","常勤")</f>
        <v>常勤</v>
      </c>
      <c r="M231" s="689">
        <f>IF(L231="非常勤",K231/基本!$D$9,1)</f>
        <v>1</v>
      </c>
      <c r="N231" s="694" t="e">
        <f>IF(DAYS360(P231,メイン!$N$3)&lt;500,"新"," ")</f>
        <v>#VALUE!</v>
      </c>
      <c r="O231" s="659"/>
      <c r="P231" s="773" t="str">
        <f>IF(COUNTA(病棟!K229)&gt;=1,病棟!K229,"")</f>
        <v/>
      </c>
      <c r="R231" s="735">
        <f t="shared" si="60"/>
        <v>0</v>
      </c>
      <c r="S231" s="735">
        <f t="shared" si="61"/>
        <v>0</v>
      </c>
      <c r="T231" s="735">
        <f t="shared" si="62"/>
        <v>0</v>
      </c>
      <c r="U231" s="735">
        <f t="shared" si="63"/>
        <v>0</v>
      </c>
      <c r="V231" s="735">
        <f t="shared" si="64"/>
        <v>0</v>
      </c>
      <c r="W231" s="735">
        <f t="shared" si="65"/>
        <v>0</v>
      </c>
      <c r="X231" s="735">
        <f t="shared" si="66"/>
        <v>0</v>
      </c>
      <c r="Y231" s="735">
        <f t="shared" si="67"/>
        <v>0</v>
      </c>
      <c r="Z231" s="735">
        <f t="shared" si="68"/>
        <v>0</v>
      </c>
      <c r="AA231" s="735">
        <f t="shared" si="69"/>
        <v>0</v>
      </c>
      <c r="AB231" s="735">
        <f t="shared" si="70"/>
        <v>0</v>
      </c>
      <c r="AC231" s="735">
        <f t="shared" si="71"/>
        <v>0</v>
      </c>
      <c r="AD231" s="735">
        <f t="shared" si="72"/>
        <v>0</v>
      </c>
      <c r="AE231" s="735">
        <f t="shared" si="73"/>
        <v>0</v>
      </c>
      <c r="AF231" s="736">
        <f t="shared" si="74"/>
        <v>0</v>
      </c>
      <c r="AH231" s="646" t="str">
        <f t="shared" si="75"/>
        <v/>
      </c>
      <c r="AI231" s="646" t="str">
        <f t="shared" si="76"/>
        <v>助産師常勤</v>
      </c>
      <c r="AJ231" s="646">
        <f t="shared" si="77"/>
        <v>1</v>
      </c>
      <c r="AK231" s="646" t="str">
        <f t="shared" si="78"/>
        <v>助産師</v>
      </c>
      <c r="AL231" s="646" t="str">
        <f t="shared" si="79"/>
        <v>常勤</v>
      </c>
    </row>
    <row r="232" spans="1:38" ht="13.5" customHeight="1">
      <c r="A232" s="659" t="str">
        <f>IF(COUNTA(病棟!A230)&gt;=1,病棟!A230,"")</f>
        <v/>
      </c>
      <c r="B232" s="740" t="str">
        <f>IF(COUNTA(病棟!B230)&gt;=1,病棟!B230,"")</f>
        <v/>
      </c>
      <c r="C232" s="745" t="str">
        <f>IF(COUNTA(病棟!C230)&gt;=1,病棟!C230,"")</f>
        <v/>
      </c>
      <c r="D232" s="750" t="str">
        <f>IF(COUNTA(病棟!D230)&gt;=1,病棟!D230,"")</f>
        <v/>
      </c>
      <c r="E232" s="750" t="str">
        <f>IF(COUNTA(病棟!E230)&gt;=1,病棟!E230,"")</f>
        <v/>
      </c>
      <c r="F232" s="750" t="str">
        <f>IF(COUNTA(病棟!F230)&gt;=1,病棟!F230,"")</f>
        <v/>
      </c>
      <c r="G232" s="755" t="str">
        <f>IF(COUNTA(病棟!G230)&gt;=1,病棟!G230,"")</f>
        <v/>
      </c>
      <c r="H232" s="745" t="str">
        <f>IF(COUNTA(病棟!H230)&gt;=1,病棟!H230,"")</f>
        <v/>
      </c>
      <c r="I232" s="761" t="str">
        <f>IF(COUNTA(病棟!I230)&gt;=1,病棟!I230,"")</f>
        <v/>
      </c>
      <c r="J232" s="662" t="str">
        <f>IF(COUNTA(病棟!J230)&gt;=1,病棟!J230,"")</f>
        <v/>
      </c>
      <c r="K232" s="659" t="str">
        <f>IF(COUNTA(病棟!L230)&gt;=1,病棟!L230,"")</f>
        <v/>
      </c>
      <c r="L232" s="694" t="str">
        <f>IF(K232&lt;基本!$D$9,"非常勤","常勤")</f>
        <v>常勤</v>
      </c>
      <c r="M232" s="689">
        <f>IF(L232="非常勤",K232/基本!$D$9,1)</f>
        <v>1</v>
      </c>
      <c r="N232" s="694" t="e">
        <f>IF(DAYS360(P232,メイン!$N$3)&lt;500,"新"," ")</f>
        <v>#VALUE!</v>
      </c>
      <c r="O232" s="659"/>
      <c r="P232" s="773" t="str">
        <f>IF(COUNTA(病棟!K230)&gt;=1,病棟!K230,"")</f>
        <v/>
      </c>
      <c r="R232" s="735">
        <f t="shared" si="60"/>
        <v>0</v>
      </c>
      <c r="S232" s="735">
        <f t="shared" si="61"/>
        <v>0</v>
      </c>
      <c r="T232" s="735">
        <f t="shared" si="62"/>
        <v>0</v>
      </c>
      <c r="U232" s="735">
        <f t="shared" si="63"/>
        <v>0</v>
      </c>
      <c r="V232" s="735">
        <f t="shared" si="64"/>
        <v>0</v>
      </c>
      <c r="W232" s="735">
        <f t="shared" si="65"/>
        <v>0</v>
      </c>
      <c r="X232" s="735">
        <f t="shared" si="66"/>
        <v>0</v>
      </c>
      <c r="Y232" s="735">
        <f t="shared" si="67"/>
        <v>0</v>
      </c>
      <c r="Z232" s="735">
        <f t="shared" si="68"/>
        <v>0</v>
      </c>
      <c r="AA232" s="735">
        <f t="shared" si="69"/>
        <v>0</v>
      </c>
      <c r="AB232" s="735">
        <f t="shared" si="70"/>
        <v>0</v>
      </c>
      <c r="AC232" s="735">
        <f t="shared" si="71"/>
        <v>0</v>
      </c>
      <c r="AD232" s="735">
        <f t="shared" si="72"/>
        <v>0</v>
      </c>
      <c r="AE232" s="735">
        <f t="shared" si="73"/>
        <v>0</v>
      </c>
      <c r="AF232" s="736">
        <f t="shared" si="74"/>
        <v>0</v>
      </c>
      <c r="AH232" s="646" t="str">
        <f t="shared" si="75"/>
        <v/>
      </c>
      <c r="AI232" s="646" t="str">
        <f t="shared" si="76"/>
        <v>助産師常勤</v>
      </c>
      <c r="AJ232" s="646">
        <f t="shared" si="77"/>
        <v>1</v>
      </c>
      <c r="AK232" s="646" t="str">
        <f t="shared" si="78"/>
        <v>助産師</v>
      </c>
      <c r="AL232" s="646" t="str">
        <f t="shared" si="79"/>
        <v>常勤</v>
      </c>
    </row>
    <row r="233" spans="1:38" ht="13.5" customHeight="1">
      <c r="A233" s="659" t="str">
        <f>IF(COUNTA(病棟!A231)&gt;=1,病棟!A231,"")</f>
        <v/>
      </c>
      <c r="B233" s="740" t="str">
        <f>IF(COUNTA(病棟!B231)&gt;=1,病棟!B231,"")</f>
        <v/>
      </c>
      <c r="C233" s="745" t="str">
        <f>IF(COUNTA(病棟!C231)&gt;=1,病棟!C231,"")</f>
        <v/>
      </c>
      <c r="D233" s="750" t="str">
        <f>IF(COUNTA(病棟!D231)&gt;=1,病棟!D231,"")</f>
        <v/>
      </c>
      <c r="E233" s="750" t="str">
        <f>IF(COUNTA(病棟!E231)&gt;=1,病棟!E231,"")</f>
        <v/>
      </c>
      <c r="F233" s="750" t="str">
        <f>IF(COUNTA(病棟!F231)&gt;=1,病棟!F231,"")</f>
        <v/>
      </c>
      <c r="G233" s="755" t="str">
        <f>IF(COUNTA(病棟!G231)&gt;=1,病棟!G231,"")</f>
        <v/>
      </c>
      <c r="H233" s="745" t="str">
        <f>IF(COUNTA(病棟!H231)&gt;=1,病棟!H231,"")</f>
        <v/>
      </c>
      <c r="I233" s="761" t="str">
        <f>IF(COUNTA(病棟!I231)&gt;=1,病棟!I231,"")</f>
        <v/>
      </c>
      <c r="J233" s="662" t="str">
        <f>IF(COUNTA(病棟!J231)&gt;=1,病棟!J231,"")</f>
        <v/>
      </c>
      <c r="K233" s="659" t="str">
        <f>IF(COUNTA(病棟!L231)&gt;=1,病棟!L231,"")</f>
        <v/>
      </c>
      <c r="L233" s="694" t="str">
        <f>IF(K233&lt;基本!$D$9,"非常勤","常勤")</f>
        <v>常勤</v>
      </c>
      <c r="M233" s="689">
        <f>IF(L233="非常勤",K233/基本!$D$9,1)</f>
        <v>1</v>
      </c>
      <c r="N233" s="694" t="e">
        <f>IF(DAYS360(P233,メイン!$N$3)&lt;500,"新"," ")</f>
        <v>#VALUE!</v>
      </c>
      <c r="O233" s="659"/>
      <c r="P233" s="773" t="str">
        <f>IF(COUNTA(病棟!K231)&gt;=1,病棟!K231,"")</f>
        <v/>
      </c>
      <c r="R233" s="735">
        <f t="shared" si="60"/>
        <v>0</v>
      </c>
      <c r="S233" s="735">
        <f t="shared" si="61"/>
        <v>0</v>
      </c>
      <c r="T233" s="735">
        <f t="shared" si="62"/>
        <v>0</v>
      </c>
      <c r="U233" s="735">
        <f t="shared" si="63"/>
        <v>0</v>
      </c>
      <c r="V233" s="735">
        <f t="shared" si="64"/>
        <v>0</v>
      </c>
      <c r="W233" s="735">
        <f t="shared" si="65"/>
        <v>0</v>
      </c>
      <c r="X233" s="735">
        <f t="shared" si="66"/>
        <v>0</v>
      </c>
      <c r="Y233" s="735">
        <f t="shared" si="67"/>
        <v>0</v>
      </c>
      <c r="Z233" s="735">
        <f t="shared" si="68"/>
        <v>0</v>
      </c>
      <c r="AA233" s="735">
        <f t="shared" si="69"/>
        <v>0</v>
      </c>
      <c r="AB233" s="735">
        <f t="shared" si="70"/>
        <v>0</v>
      </c>
      <c r="AC233" s="735">
        <f t="shared" si="71"/>
        <v>0</v>
      </c>
      <c r="AD233" s="735">
        <f t="shared" si="72"/>
        <v>0</v>
      </c>
      <c r="AE233" s="735">
        <f t="shared" si="73"/>
        <v>0</v>
      </c>
      <c r="AF233" s="736">
        <f t="shared" si="74"/>
        <v>0</v>
      </c>
      <c r="AH233" s="646" t="str">
        <f t="shared" si="75"/>
        <v/>
      </c>
      <c r="AI233" s="646" t="str">
        <f t="shared" si="76"/>
        <v>助産師常勤</v>
      </c>
      <c r="AJ233" s="646">
        <f t="shared" si="77"/>
        <v>1</v>
      </c>
      <c r="AK233" s="646" t="str">
        <f t="shared" si="78"/>
        <v>助産師</v>
      </c>
      <c r="AL233" s="646" t="str">
        <f t="shared" si="79"/>
        <v>常勤</v>
      </c>
    </row>
    <row r="234" spans="1:38" ht="13.5" customHeight="1">
      <c r="A234" s="659" t="str">
        <f>IF(COUNTA(病棟!A232)&gt;=1,病棟!A232,"")</f>
        <v/>
      </c>
      <c r="B234" s="740" t="str">
        <f>IF(COUNTA(病棟!B232)&gt;=1,病棟!B232,"")</f>
        <v/>
      </c>
      <c r="C234" s="745" t="str">
        <f>IF(COUNTA(病棟!C232)&gt;=1,病棟!C232,"")</f>
        <v/>
      </c>
      <c r="D234" s="750" t="str">
        <f>IF(COUNTA(病棟!D232)&gt;=1,病棟!D232,"")</f>
        <v/>
      </c>
      <c r="E234" s="750" t="str">
        <f>IF(COUNTA(病棟!E232)&gt;=1,病棟!E232,"")</f>
        <v/>
      </c>
      <c r="F234" s="750" t="str">
        <f>IF(COUNTA(病棟!F232)&gt;=1,病棟!F232,"")</f>
        <v/>
      </c>
      <c r="G234" s="755" t="str">
        <f>IF(COUNTA(病棟!G232)&gt;=1,病棟!G232,"")</f>
        <v/>
      </c>
      <c r="H234" s="745" t="str">
        <f>IF(COUNTA(病棟!H232)&gt;=1,病棟!H232,"")</f>
        <v/>
      </c>
      <c r="I234" s="761" t="str">
        <f>IF(COUNTA(病棟!I232)&gt;=1,病棟!I232,"")</f>
        <v/>
      </c>
      <c r="J234" s="662" t="str">
        <f>IF(COUNTA(病棟!J232)&gt;=1,病棟!J232,"")</f>
        <v/>
      </c>
      <c r="K234" s="659" t="str">
        <f>IF(COUNTA(病棟!L232)&gt;=1,病棟!L232,"")</f>
        <v/>
      </c>
      <c r="L234" s="694" t="str">
        <f>IF(K234&lt;基本!$D$9,"非常勤","常勤")</f>
        <v>常勤</v>
      </c>
      <c r="M234" s="689">
        <f>IF(L234="非常勤",K234/基本!$D$9,1)</f>
        <v>1</v>
      </c>
      <c r="N234" s="694" t="e">
        <f>IF(DAYS360(P234,メイン!$N$3)&lt;500,"新"," ")</f>
        <v>#VALUE!</v>
      </c>
      <c r="O234" s="659"/>
      <c r="P234" s="773" t="str">
        <f>IF(COUNTA(病棟!K232)&gt;=1,病棟!K232,"")</f>
        <v/>
      </c>
      <c r="R234" s="735">
        <f t="shared" si="60"/>
        <v>0</v>
      </c>
      <c r="S234" s="735">
        <f t="shared" si="61"/>
        <v>0</v>
      </c>
      <c r="T234" s="735">
        <f t="shared" si="62"/>
        <v>0</v>
      </c>
      <c r="U234" s="735">
        <f t="shared" si="63"/>
        <v>0</v>
      </c>
      <c r="V234" s="735">
        <f t="shared" si="64"/>
        <v>0</v>
      </c>
      <c r="W234" s="735">
        <f t="shared" si="65"/>
        <v>0</v>
      </c>
      <c r="X234" s="735">
        <f t="shared" si="66"/>
        <v>0</v>
      </c>
      <c r="Y234" s="735">
        <f t="shared" si="67"/>
        <v>0</v>
      </c>
      <c r="Z234" s="735">
        <f t="shared" si="68"/>
        <v>0</v>
      </c>
      <c r="AA234" s="735">
        <f t="shared" si="69"/>
        <v>0</v>
      </c>
      <c r="AB234" s="735">
        <f t="shared" si="70"/>
        <v>0</v>
      </c>
      <c r="AC234" s="735">
        <f t="shared" si="71"/>
        <v>0</v>
      </c>
      <c r="AD234" s="735">
        <f t="shared" si="72"/>
        <v>0</v>
      </c>
      <c r="AE234" s="735">
        <f t="shared" si="73"/>
        <v>0</v>
      </c>
      <c r="AF234" s="736">
        <f t="shared" si="74"/>
        <v>0</v>
      </c>
      <c r="AH234" s="646" t="str">
        <f t="shared" si="75"/>
        <v/>
      </c>
      <c r="AI234" s="646" t="str">
        <f t="shared" si="76"/>
        <v>助産師常勤</v>
      </c>
      <c r="AJ234" s="646">
        <f t="shared" si="77"/>
        <v>1</v>
      </c>
      <c r="AK234" s="646" t="str">
        <f t="shared" si="78"/>
        <v>助産師</v>
      </c>
      <c r="AL234" s="646" t="str">
        <f t="shared" si="79"/>
        <v>常勤</v>
      </c>
    </row>
    <row r="235" spans="1:38" ht="13.5" customHeight="1">
      <c r="A235" s="659" t="str">
        <f>IF(COUNTA(病棟!A233)&gt;=1,病棟!A233,"")</f>
        <v/>
      </c>
      <c r="B235" s="740" t="str">
        <f>IF(COUNTA(病棟!B233)&gt;=1,病棟!B233,"")</f>
        <v/>
      </c>
      <c r="C235" s="745" t="str">
        <f>IF(COUNTA(病棟!C233)&gt;=1,病棟!C233,"")</f>
        <v/>
      </c>
      <c r="D235" s="750" t="str">
        <f>IF(COUNTA(病棟!D233)&gt;=1,病棟!D233,"")</f>
        <v/>
      </c>
      <c r="E235" s="750" t="str">
        <f>IF(COUNTA(病棟!E233)&gt;=1,病棟!E233,"")</f>
        <v/>
      </c>
      <c r="F235" s="750" t="str">
        <f>IF(COUNTA(病棟!F233)&gt;=1,病棟!F233,"")</f>
        <v/>
      </c>
      <c r="G235" s="755" t="str">
        <f>IF(COUNTA(病棟!G233)&gt;=1,病棟!G233,"")</f>
        <v/>
      </c>
      <c r="H235" s="745" t="str">
        <f>IF(COUNTA(病棟!H233)&gt;=1,病棟!H233,"")</f>
        <v/>
      </c>
      <c r="I235" s="761" t="str">
        <f>IF(COUNTA(病棟!I233)&gt;=1,病棟!I233,"")</f>
        <v/>
      </c>
      <c r="J235" s="662" t="str">
        <f>IF(COUNTA(病棟!J233)&gt;=1,病棟!J233,"")</f>
        <v/>
      </c>
      <c r="K235" s="659" t="str">
        <f>IF(COUNTA(病棟!L233)&gt;=1,病棟!L233,"")</f>
        <v/>
      </c>
      <c r="L235" s="694" t="str">
        <f>IF(K235&lt;基本!$D$9,"非常勤","常勤")</f>
        <v>常勤</v>
      </c>
      <c r="M235" s="689">
        <f>IF(L235="非常勤",K235/基本!$D$9,1)</f>
        <v>1</v>
      </c>
      <c r="N235" s="694" t="e">
        <f>IF(DAYS360(P235,メイン!$N$3)&lt;500,"新"," ")</f>
        <v>#VALUE!</v>
      </c>
      <c r="O235" s="659"/>
      <c r="P235" s="773" t="str">
        <f>IF(COUNTA(病棟!K233)&gt;=1,病棟!K233,"")</f>
        <v/>
      </c>
      <c r="R235" s="735">
        <f t="shared" si="60"/>
        <v>0</v>
      </c>
      <c r="S235" s="735">
        <f t="shared" si="61"/>
        <v>0</v>
      </c>
      <c r="T235" s="735">
        <f t="shared" si="62"/>
        <v>0</v>
      </c>
      <c r="U235" s="735">
        <f t="shared" si="63"/>
        <v>0</v>
      </c>
      <c r="V235" s="735">
        <f t="shared" si="64"/>
        <v>0</v>
      </c>
      <c r="W235" s="735">
        <f t="shared" si="65"/>
        <v>0</v>
      </c>
      <c r="X235" s="735">
        <f t="shared" si="66"/>
        <v>0</v>
      </c>
      <c r="Y235" s="735">
        <f t="shared" si="67"/>
        <v>0</v>
      </c>
      <c r="Z235" s="735">
        <f t="shared" si="68"/>
        <v>0</v>
      </c>
      <c r="AA235" s="735">
        <f t="shared" si="69"/>
        <v>0</v>
      </c>
      <c r="AB235" s="735">
        <f t="shared" si="70"/>
        <v>0</v>
      </c>
      <c r="AC235" s="735">
        <f t="shared" si="71"/>
        <v>0</v>
      </c>
      <c r="AD235" s="735">
        <f t="shared" si="72"/>
        <v>0</v>
      </c>
      <c r="AE235" s="735">
        <f t="shared" si="73"/>
        <v>0</v>
      </c>
      <c r="AF235" s="736">
        <f t="shared" si="74"/>
        <v>0</v>
      </c>
      <c r="AH235" s="646" t="str">
        <f t="shared" si="75"/>
        <v/>
      </c>
      <c r="AI235" s="646" t="str">
        <f t="shared" si="76"/>
        <v>助産師常勤</v>
      </c>
      <c r="AJ235" s="646">
        <f t="shared" si="77"/>
        <v>1</v>
      </c>
      <c r="AK235" s="646" t="str">
        <f t="shared" si="78"/>
        <v>助産師</v>
      </c>
      <c r="AL235" s="646" t="str">
        <f t="shared" si="79"/>
        <v>常勤</v>
      </c>
    </row>
    <row r="236" spans="1:38" ht="13.5" customHeight="1">
      <c r="A236" s="659" t="str">
        <f>IF(COUNTA(病棟!A234)&gt;=1,病棟!A234,"")</f>
        <v/>
      </c>
      <c r="B236" s="740" t="str">
        <f>IF(COUNTA(病棟!B234)&gt;=1,病棟!B234,"")</f>
        <v/>
      </c>
      <c r="C236" s="745" t="str">
        <f>IF(COUNTA(病棟!C234)&gt;=1,病棟!C234,"")</f>
        <v/>
      </c>
      <c r="D236" s="750" t="str">
        <f>IF(COUNTA(病棟!D234)&gt;=1,病棟!D234,"")</f>
        <v/>
      </c>
      <c r="E236" s="750" t="str">
        <f>IF(COUNTA(病棟!E234)&gt;=1,病棟!E234,"")</f>
        <v/>
      </c>
      <c r="F236" s="750" t="str">
        <f>IF(COUNTA(病棟!F234)&gt;=1,病棟!F234,"")</f>
        <v/>
      </c>
      <c r="G236" s="755" t="str">
        <f>IF(COUNTA(病棟!G234)&gt;=1,病棟!G234,"")</f>
        <v/>
      </c>
      <c r="H236" s="745" t="str">
        <f>IF(COUNTA(病棟!H234)&gt;=1,病棟!H234,"")</f>
        <v/>
      </c>
      <c r="I236" s="761" t="str">
        <f>IF(COUNTA(病棟!I234)&gt;=1,病棟!I234,"")</f>
        <v/>
      </c>
      <c r="J236" s="662" t="str">
        <f>IF(COUNTA(病棟!J234)&gt;=1,病棟!J234,"")</f>
        <v/>
      </c>
      <c r="K236" s="659" t="str">
        <f>IF(COUNTA(病棟!L234)&gt;=1,病棟!L234,"")</f>
        <v/>
      </c>
      <c r="L236" s="694" t="str">
        <f>IF(K236&lt;基本!$D$9,"非常勤","常勤")</f>
        <v>常勤</v>
      </c>
      <c r="M236" s="689">
        <f>IF(L236="非常勤",K236/基本!$D$9,1)</f>
        <v>1</v>
      </c>
      <c r="N236" s="694" t="e">
        <f>IF(DAYS360(P236,メイン!$N$3)&lt;500,"新"," ")</f>
        <v>#VALUE!</v>
      </c>
      <c r="O236" s="659"/>
      <c r="P236" s="773" t="str">
        <f>IF(COUNTA(病棟!K234)&gt;=1,病棟!K234,"")</f>
        <v/>
      </c>
      <c r="R236" s="735">
        <f t="shared" si="60"/>
        <v>0</v>
      </c>
      <c r="S236" s="735">
        <f t="shared" si="61"/>
        <v>0</v>
      </c>
      <c r="T236" s="735">
        <f t="shared" si="62"/>
        <v>0</v>
      </c>
      <c r="U236" s="735">
        <f t="shared" si="63"/>
        <v>0</v>
      </c>
      <c r="V236" s="735">
        <f t="shared" si="64"/>
        <v>0</v>
      </c>
      <c r="W236" s="735">
        <f t="shared" si="65"/>
        <v>0</v>
      </c>
      <c r="X236" s="735">
        <f t="shared" si="66"/>
        <v>0</v>
      </c>
      <c r="Y236" s="735">
        <f t="shared" si="67"/>
        <v>0</v>
      </c>
      <c r="Z236" s="735">
        <f t="shared" si="68"/>
        <v>0</v>
      </c>
      <c r="AA236" s="735">
        <f t="shared" si="69"/>
        <v>0</v>
      </c>
      <c r="AB236" s="735">
        <f t="shared" si="70"/>
        <v>0</v>
      </c>
      <c r="AC236" s="735">
        <f t="shared" si="71"/>
        <v>0</v>
      </c>
      <c r="AD236" s="735">
        <f t="shared" si="72"/>
        <v>0</v>
      </c>
      <c r="AE236" s="735">
        <f t="shared" si="73"/>
        <v>0</v>
      </c>
      <c r="AF236" s="736">
        <f t="shared" si="74"/>
        <v>0</v>
      </c>
      <c r="AH236" s="646" t="str">
        <f t="shared" si="75"/>
        <v/>
      </c>
      <c r="AI236" s="646" t="str">
        <f t="shared" si="76"/>
        <v>助産師常勤</v>
      </c>
      <c r="AJ236" s="646">
        <f t="shared" si="77"/>
        <v>1</v>
      </c>
      <c r="AK236" s="646" t="str">
        <f t="shared" si="78"/>
        <v>助産師</v>
      </c>
      <c r="AL236" s="646" t="str">
        <f t="shared" si="79"/>
        <v>常勤</v>
      </c>
    </row>
    <row r="237" spans="1:38" ht="13.5" customHeight="1">
      <c r="A237" s="659" t="str">
        <f>IF(COUNTA(病棟!A235)&gt;=1,病棟!A235,"")</f>
        <v/>
      </c>
      <c r="B237" s="740" t="str">
        <f>IF(COUNTA(病棟!B235)&gt;=1,病棟!B235,"")</f>
        <v/>
      </c>
      <c r="C237" s="745" t="str">
        <f>IF(COUNTA(病棟!C235)&gt;=1,病棟!C235,"")</f>
        <v/>
      </c>
      <c r="D237" s="750" t="str">
        <f>IF(COUNTA(病棟!D235)&gt;=1,病棟!D235,"")</f>
        <v/>
      </c>
      <c r="E237" s="750" t="str">
        <f>IF(COUNTA(病棟!E235)&gt;=1,病棟!E235,"")</f>
        <v/>
      </c>
      <c r="F237" s="750" t="str">
        <f>IF(COUNTA(病棟!F235)&gt;=1,病棟!F235,"")</f>
        <v/>
      </c>
      <c r="G237" s="755" t="str">
        <f>IF(COUNTA(病棟!G235)&gt;=1,病棟!G235,"")</f>
        <v/>
      </c>
      <c r="H237" s="745" t="str">
        <f>IF(COUNTA(病棟!H235)&gt;=1,病棟!H235,"")</f>
        <v/>
      </c>
      <c r="I237" s="761" t="str">
        <f>IF(COUNTA(病棟!I235)&gt;=1,病棟!I235,"")</f>
        <v/>
      </c>
      <c r="J237" s="662" t="str">
        <f>IF(COUNTA(病棟!J235)&gt;=1,病棟!J235,"")</f>
        <v/>
      </c>
      <c r="K237" s="659" t="str">
        <f>IF(COUNTA(病棟!L235)&gt;=1,病棟!L235,"")</f>
        <v/>
      </c>
      <c r="L237" s="694" t="str">
        <f>IF(K237&lt;基本!$D$9,"非常勤","常勤")</f>
        <v>常勤</v>
      </c>
      <c r="M237" s="689">
        <f>IF(L237="非常勤",K237/基本!$D$9,1)</f>
        <v>1</v>
      </c>
      <c r="N237" s="694" t="e">
        <f>IF(DAYS360(P237,メイン!$N$3)&lt;500,"新"," ")</f>
        <v>#VALUE!</v>
      </c>
      <c r="O237" s="659"/>
      <c r="P237" s="773" t="str">
        <f>IF(COUNTA(病棟!K235)&gt;=1,病棟!K235,"")</f>
        <v/>
      </c>
      <c r="R237" s="735">
        <f t="shared" si="60"/>
        <v>0</v>
      </c>
      <c r="S237" s="735">
        <f t="shared" si="61"/>
        <v>0</v>
      </c>
      <c r="T237" s="735">
        <f t="shared" si="62"/>
        <v>0</v>
      </c>
      <c r="U237" s="735">
        <f t="shared" si="63"/>
        <v>0</v>
      </c>
      <c r="V237" s="735">
        <f t="shared" si="64"/>
        <v>0</v>
      </c>
      <c r="W237" s="735">
        <f t="shared" si="65"/>
        <v>0</v>
      </c>
      <c r="X237" s="735">
        <f t="shared" si="66"/>
        <v>0</v>
      </c>
      <c r="Y237" s="735">
        <f t="shared" si="67"/>
        <v>0</v>
      </c>
      <c r="Z237" s="735">
        <f t="shared" si="68"/>
        <v>0</v>
      </c>
      <c r="AA237" s="735">
        <f t="shared" si="69"/>
        <v>0</v>
      </c>
      <c r="AB237" s="735">
        <f t="shared" si="70"/>
        <v>0</v>
      </c>
      <c r="AC237" s="735">
        <f t="shared" si="71"/>
        <v>0</v>
      </c>
      <c r="AD237" s="735">
        <f t="shared" si="72"/>
        <v>0</v>
      </c>
      <c r="AE237" s="735">
        <f t="shared" si="73"/>
        <v>0</v>
      </c>
      <c r="AF237" s="736">
        <f t="shared" si="74"/>
        <v>0</v>
      </c>
      <c r="AH237" s="646" t="str">
        <f t="shared" si="75"/>
        <v/>
      </c>
      <c r="AI237" s="646" t="str">
        <f t="shared" si="76"/>
        <v>助産師常勤</v>
      </c>
      <c r="AJ237" s="646">
        <f t="shared" si="77"/>
        <v>1</v>
      </c>
      <c r="AK237" s="646" t="str">
        <f t="shared" si="78"/>
        <v>助産師</v>
      </c>
      <c r="AL237" s="646" t="str">
        <f t="shared" si="79"/>
        <v>常勤</v>
      </c>
    </row>
    <row r="238" spans="1:38" ht="13.5" customHeight="1">
      <c r="A238" s="659" t="str">
        <f>IF(COUNTA(病棟!A236)&gt;=1,病棟!A236,"")</f>
        <v/>
      </c>
      <c r="B238" s="740" t="str">
        <f>IF(COUNTA(病棟!B236)&gt;=1,病棟!B236,"")</f>
        <v/>
      </c>
      <c r="C238" s="745" t="str">
        <f>IF(COUNTA(病棟!C236)&gt;=1,病棟!C236,"")</f>
        <v/>
      </c>
      <c r="D238" s="750" t="str">
        <f>IF(COUNTA(病棟!D236)&gt;=1,病棟!D236,"")</f>
        <v/>
      </c>
      <c r="E238" s="750" t="str">
        <f>IF(COUNTA(病棟!E236)&gt;=1,病棟!E236,"")</f>
        <v/>
      </c>
      <c r="F238" s="750" t="str">
        <f>IF(COUNTA(病棟!F236)&gt;=1,病棟!F236,"")</f>
        <v/>
      </c>
      <c r="G238" s="755" t="str">
        <f>IF(COUNTA(病棟!G236)&gt;=1,病棟!G236,"")</f>
        <v/>
      </c>
      <c r="H238" s="745" t="str">
        <f>IF(COUNTA(病棟!H236)&gt;=1,病棟!H236,"")</f>
        <v/>
      </c>
      <c r="I238" s="761" t="str">
        <f>IF(COUNTA(病棟!I236)&gt;=1,病棟!I236,"")</f>
        <v/>
      </c>
      <c r="J238" s="662" t="str">
        <f>IF(COUNTA(病棟!J236)&gt;=1,病棟!J236,"")</f>
        <v/>
      </c>
      <c r="K238" s="659" t="str">
        <f>IF(COUNTA(病棟!L236)&gt;=1,病棟!L236,"")</f>
        <v/>
      </c>
      <c r="L238" s="694" t="str">
        <f>IF(K238&lt;基本!$D$9,"非常勤","常勤")</f>
        <v>常勤</v>
      </c>
      <c r="M238" s="689">
        <f>IF(L238="非常勤",K238/基本!$D$9,1)</f>
        <v>1</v>
      </c>
      <c r="N238" s="694" t="e">
        <f>IF(DAYS360(P238,メイン!$N$3)&lt;500,"新"," ")</f>
        <v>#VALUE!</v>
      </c>
      <c r="O238" s="659"/>
      <c r="P238" s="773" t="str">
        <f>IF(COUNTA(病棟!K236)&gt;=1,病棟!K236,"")</f>
        <v/>
      </c>
      <c r="R238" s="735">
        <f t="shared" si="60"/>
        <v>0</v>
      </c>
      <c r="S238" s="735">
        <f t="shared" si="61"/>
        <v>0</v>
      </c>
      <c r="T238" s="735">
        <f t="shared" si="62"/>
        <v>0</v>
      </c>
      <c r="U238" s="735">
        <f t="shared" si="63"/>
        <v>0</v>
      </c>
      <c r="V238" s="735">
        <f t="shared" si="64"/>
        <v>0</v>
      </c>
      <c r="W238" s="735">
        <f t="shared" si="65"/>
        <v>0</v>
      </c>
      <c r="X238" s="735">
        <f t="shared" si="66"/>
        <v>0</v>
      </c>
      <c r="Y238" s="735">
        <f t="shared" si="67"/>
        <v>0</v>
      </c>
      <c r="Z238" s="735">
        <f t="shared" si="68"/>
        <v>0</v>
      </c>
      <c r="AA238" s="735">
        <f t="shared" si="69"/>
        <v>0</v>
      </c>
      <c r="AB238" s="735">
        <f t="shared" si="70"/>
        <v>0</v>
      </c>
      <c r="AC238" s="735">
        <f t="shared" si="71"/>
        <v>0</v>
      </c>
      <c r="AD238" s="735">
        <f t="shared" si="72"/>
        <v>0</v>
      </c>
      <c r="AE238" s="735">
        <f t="shared" si="73"/>
        <v>0</v>
      </c>
      <c r="AF238" s="736">
        <f t="shared" si="74"/>
        <v>0</v>
      </c>
      <c r="AH238" s="646" t="str">
        <f t="shared" si="75"/>
        <v/>
      </c>
      <c r="AI238" s="646" t="str">
        <f t="shared" si="76"/>
        <v>助産師常勤</v>
      </c>
      <c r="AJ238" s="646">
        <f t="shared" si="77"/>
        <v>1</v>
      </c>
      <c r="AK238" s="646" t="str">
        <f t="shared" si="78"/>
        <v>助産師</v>
      </c>
      <c r="AL238" s="646" t="str">
        <f t="shared" si="79"/>
        <v>常勤</v>
      </c>
    </row>
    <row r="239" spans="1:38" ht="13.5" customHeight="1">
      <c r="A239" s="659" t="str">
        <f>IF(COUNTA(病棟!A237)&gt;=1,病棟!A237,"")</f>
        <v/>
      </c>
      <c r="B239" s="740" t="str">
        <f>IF(COUNTA(病棟!B237)&gt;=1,病棟!B237,"")</f>
        <v/>
      </c>
      <c r="C239" s="745" t="str">
        <f>IF(COUNTA(病棟!C237)&gt;=1,病棟!C237,"")</f>
        <v/>
      </c>
      <c r="D239" s="750" t="str">
        <f>IF(COUNTA(病棟!D237)&gt;=1,病棟!D237,"")</f>
        <v/>
      </c>
      <c r="E239" s="750" t="str">
        <f>IF(COUNTA(病棟!E237)&gt;=1,病棟!E237,"")</f>
        <v/>
      </c>
      <c r="F239" s="750" t="str">
        <f>IF(COUNTA(病棟!F237)&gt;=1,病棟!F237,"")</f>
        <v/>
      </c>
      <c r="G239" s="755" t="str">
        <f>IF(COUNTA(病棟!G237)&gt;=1,病棟!G237,"")</f>
        <v/>
      </c>
      <c r="H239" s="745" t="str">
        <f>IF(COUNTA(病棟!H237)&gt;=1,病棟!H237,"")</f>
        <v/>
      </c>
      <c r="I239" s="761" t="str">
        <f>IF(COUNTA(病棟!I237)&gt;=1,病棟!I237,"")</f>
        <v/>
      </c>
      <c r="J239" s="662" t="str">
        <f>IF(COUNTA(病棟!J237)&gt;=1,病棟!J237,"")</f>
        <v/>
      </c>
      <c r="K239" s="659" t="str">
        <f>IF(COUNTA(病棟!L237)&gt;=1,病棟!L237,"")</f>
        <v/>
      </c>
      <c r="L239" s="694" t="str">
        <f>IF(K239&lt;基本!$D$9,"非常勤","常勤")</f>
        <v>常勤</v>
      </c>
      <c r="M239" s="689">
        <f>IF(L239="非常勤",K239/基本!$D$9,1)</f>
        <v>1</v>
      </c>
      <c r="N239" s="694" t="e">
        <f>IF(DAYS360(P239,メイン!$N$3)&lt;500,"新"," ")</f>
        <v>#VALUE!</v>
      </c>
      <c r="O239" s="659"/>
      <c r="P239" s="773" t="str">
        <f>IF(COUNTA(病棟!K237)&gt;=1,病棟!K237,"")</f>
        <v/>
      </c>
      <c r="R239" s="735">
        <f t="shared" si="60"/>
        <v>0</v>
      </c>
      <c r="S239" s="735">
        <f t="shared" si="61"/>
        <v>0</v>
      </c>
      <c r="T239" s="735">
        <f t="shared" si="62"/>
        <v>0</v>
      </c>
      <c r="U239" s="735">
        <f t="shared" si="63"/>
        <v>0</v>
      </c>
      <c r="V239" s="735">
        <f t="shared" si="64"/>
        <v>0</v>
      </c>
      <c r="W239" s="735">
        <f t="shared" si="65"/>
        <v>0</v>
      </c>
      <c r="X239" s="735">
        <f t="shared" si="66"/>
        <v>0</v>
      </c>
      <c r="Y239" s="735">
        <f t="shared" si="67"/>
        <v>0</v>
      </c>
      <c r="Z239" s="735">
        <f t="shared" si="68"/>
        <v>0</v>
      </c>
      <c r="AA239" s="735">
        <f t="shared" si="69"/>
        <v>0</v>
      </c>
      <c r="AB239" s="735">
        <f t="shared" si="70"/>
        <v>0</v>
      </c>
      <c r="AC239" s="735">
        <f t="shared" si="71"/>
        <v>0</v>
      </c>
      <c r="AD239" s="735">
        <f t="shared" si="72"/>
        <v>0</v>
      </c>
      <c r="AE239" s="735">
        <f t="shared" si="73"/>
        <v>0</v>
      </c>
      <c r="AF239" s="736">
        <f t="shared" si="74"/>
        <v>0</v>
      </c>
      <c r="AH239" s="646" t="str">
        <f t="shared" si="75"/>
        <v/>
      </c>
      <c r="AI239" s="646" t="str">
        <f t="shared" si="76"/>
        <v>助産師常勤</v>
      </c>
      <c r="AJ239" s="646">
        <f t="shared" si="77"/>
        <v>1</v>
      </c>
      <c r="AK239" s="646" t="str">
        <f t="shared" si="78"/>
        <v>助産師</v>
      </c>
      <c r="AL239" s="646" t="str">
        <f t="shared" si="79"/>
        <v>常勤</v>
      </c>
    </row>
    <row r="240" spans="1:38" ht="13.5" customHeight="1">
      <c r="A240" s="659" t="str">
        <f>IF(COUNTA(病棟!A238)&gt;=1,病棟!A238,"")</f>
        <v/>
      </c>
      <c r="B240" s="740" t="str">
        <f>IF(COUNTA(病棟!B238)&gt;=1,病棟!B238,"")</f>
        <v/>
      </c>
      <c r="C240" s="745" t="str">
        <f>IF(COUNTA(病棟!C238)&gt;=1,病棟!C238,"")</f>
        <v/>
      </c>
      <c r="D240" s="750" t="str">
        <f>IF(COUNTA(病棟!D238)&gt;=1,病棟!D238,"")</f>
        <v/>
      </c>
      <c r="E240" s="750" t="str">
        <f>IF(COUNTA(病棟!E238)&gt;=1,病棟!E238,"")</f>
        <v/>
      </c>
      <c r="F240" s="750" t="str">
        <f>IF(COUNTA(病棟!F238)&gt;=1,病棟!F238,"")</f>
        <v/>
      </c>
      <c r="G240" s="755" t="str">
        <f>IF(COUNTA(病棟!G238)&gt;=1,病棟!G238,"")</f>
        <v/>
      </c>
      <c r="H240" s="745" t="str">
        <f>IF(COUNTA(病棟!H238)&gt;=1,病棟!H238,"")</f>
        <v/>
      </c>
      <c r="I240" s="761" t="str">
        <f>IF(COUNTA(病棟!I238)&gt;=1,病棟!I238,"")</f>
        <v/>
      </c>
      <c r="J240" s="662" t="str">
        <f>IF(COUNTA(病棟!J238)&gt;=1,病棟!J238,"")</f>
        <v/>
      </c>
      <c r="K240" s="659" t="str">
        <f>IF(COUNTA(病棟!L238)&gt;=1,病棟!L238,"")</f>
        <v/>
      </c>
      <c r="L240" s="694" t="str">
        <f>IF(K240&lt;基本!$D$9,"非常勤","常勤")</f>
        <v>常勤</v>
      </c>
      <c r="M240" s="689">
        <f>IF(L240="非常勤",K240/基本!$D$9,1)</f>
        <v>1</v>
      </c>
      <c r="N240" s="694" t="e">
        <f>IF(DAYS360(P240,メイン!$N$3)&lt;500,"新"," ")</f>
        <v>#VALUE!</v>
      </c>
      <c r="O240" s="659"/>
      <c r="P240" s="773" t="str">
        <f>IF(COUNTA(病棟!K238)&gt;=1,病棟!K238,"")</f>
        <v/>
      </c>
      <c r="R240" s="735">
        <f t="shared" si="60"/>
        <v>0</v>
      </c>
      <c r="S240" s="735">
        <f t="shared" si="61"/>
        <v>0</v>
      </c>
      <c r="T240" s="735">
        <f t="shared" si="62"/>
        <v>0</v>
      </c>
      <c r="U240" s="735">
        <f t="shared" si="63"/>
        <v>0</v>
      </c>
      <c r="V240" s="735">
        <f t="shared" si="64"/>
        <v>0</v>
      </c>
      <c r="W240" s="735">
        <f t="shared" si="65"/>
        <v>0</v>
      </c>
      <c r="X240" s="735">
        <f t="shared" si="66"/>
        <v>0</v>
      </c>
      <c r="Y240" s="735">
        <f t="shared" si="67"/>
        <v>0</v>
      </c>
      <c r="Z240" s="735">
        <f t="shared" si="68"/>
        <v>0</v>
      </c>
      <c r="AA240" s="735">
        <f t="shared" si="69"/>
        <v>0</v>
      </c>
      <c r="AB240" s="735">
        <f t="shared" si="70"/>
        <v>0</v>
      </c>
      <c r="AC240" s="735">
        <f t="shared" si="71"/>
        <v>0</v>
      </c>
      <c r="AD240" s="735">
        <f t="shared" si="72"/>
        <v>0</v>
      </c>
      <c r="AE240" s="735">
        <f t="shared" si="73"/>
        <v>0</v>
      </c>
      <c r="AF240" s="736">
        <f t="shared" si="74"/>
        <v>0</v>
      </c>
      <c r="AH240" s="646" t="str">
        <f t="shared" si="75"/>
        <v/>
      </c>
      <c r="AI240" s="646" t="str">
        <f t="shared" si="76"/>
        <v>助産師常勤</v>
      </c>
      <c r="AJ240" s="646">
        <f t="shared" si="77"/>
        <v>1</v>
      </c>
      <c r="AK240" s="646" t="str">
        <f t="shared" si="78"/>
        <v>助産師</v>
      </c>
      <c r="AL240" s="646" t="str">
        <f t="shared" si="79"/>
        <v>常勤</v>
      </c>
    </row>
    <row r="241" spans="1:38" ht="13.5" customHeight="1">
      <c r="A241" s="659" t="str">
        <f>IF(COUNTA(病棟!A239)&gt;=1,病棟!A239,"")</f>
        <v/>
      </c>
      <c r="B241" s="740" t="str">
        <f>IF(COUNTA(病棟!B239)&gt;=1,病棟!B239,"")</f>
        <v/>
      </c>
      <c r="C241" s="745" t="str">
        <f>IF(COUNTA(病棟!C239)&gt;=1,病棟!C239,"")</f>
        <v/>
      </c>
      <c r="D241" s="750" t="str">
        <f>IF(COUNTA(病棟!D239)&gt;=1,病棟!D239,"")</f>
        <v/>
      </c>
      <c r="E241" s="750" t="str">
        <f>IF(COUNTA(病棟!E239)&gt;=1,病棟!E239,"")</f>
        <v/>
      </c>
      <c r="F241" s="750" t="str">
        <f>IF(COUNTA(病棟!F239)&gt;=1,病棟!F239,"")</f>
        <v/>
      </c>
      <c r="G241" s="755" t="str">
        <f>IF(COUNTA(病棟!G239)&gt;=1,病棟!G239,"")</f>
        <v/>
      </c>
      <c r="H241" s="745" t="str">
        <f>IF(COUNTA(病棟!H239)&gt;=1,病棟!H239,"")</f>
        <v/>
      </c>
      <c r="I241" s="761" t="str">
        <f>IF(COUNTA(病棟!I239)&gt;=1,病棟!I239,"")</f>
        <v/>
      </c>
      <c r="J241" s="662" t="str">
        <f>IF(COUNTA(病棟!J239)&gt;=1,病棟!J239,"")</f>
        <v/>
      </c>
      <c r="K241" s="659" t="str">
        <f>IF(COUNTA(病棟!L239)&gt;=1,病棟!L239,"")</f>
        <v/>
      </c>
      <c r="L241" s="694" t="str">
        <f>IF(K241&lt;基本!$D$9,"非常勤","常勤")</f>
        <v>常勤</v>
      </c>
      <c r="M241" s="689">
        <f>IF(L241="非常勤",K241/基本!$D$9,1)</f>
        <v>1</v>
      </c>
      <c r="N241" s="694" t="e">
        <f>IF(DAYS360(P241,メイン!$N$3)&lt;500,"新"," ")</f>
        <v>#VALUE!</v>
      </c>
      <c r="O241" s="659"/>
      <c r="P241" s="773" t="str">
        <f>IF(COUNTA(病棟!K239)&gt;=1,病棟!K239,"")</f>
        <v/>
      </c>
      <c r="R241" s="735">
        <f t="shared" si="60"/>
        <v>0</v>
      </c>
      <c r="S241" s="735">
        <f t="shared" si="61"/>
        <v>0</v>
      </c>
      <c r="T241" s="735">
        <f t="shared" si="62"/>
        <v>0</v>
      </c>
      <c r="U241" s="735">
        <f t="shared" si="63"/>
        <v>0</v>
      </c>
      <c r="V241" s="735">
        <f t="shared" si="64"/>
        <v>0</v>
      </c>
      <c r="W241" s="735">
        <f t="shared" si="65"/>
        <v>0</v>
      </c>
      <c r="X241" s="735">
        <f t="shared" si="66"/>
        <v>0</v>
      </c>
      <c r="Y241" s="735">
        <f t="shared" si="67"/>
        <v>0</v>
      </c>
      <c r="Z241" s="735">
        <f t="shared" si="68"/>
        <v>0</v>
      </c>
      <c r="AA241" s="735">
        <f t="shared" si="69"/>
        <v>0</v>
      </c>
      <c r="AB241" s="735">
        <f t="shared" si="70"/>
        <v>0</v>
      </c>
      <c r="AC241" s="735">
        <f t="shared" si="71"/>
        <v>0</v>
      </c>
      <c r="AD241" s="735">
        <f t="shared" si="72"/>
        <v>0</v>
      </c>
      <c r="AE241" s="735">
        <f t="shared" si="73"/>
        <v>0</v>
      </c>
      <c r="AF241" s="736">
        <f t="shared" si="74"/>
        <v>0</v>
      </c>
      <c r="AH241" s="646" t="str">
        <f t="shared" si="75"/>
        <v/>
      </c>
      <c r="AI241" s="646" t="str">
        <f t="shared" si="76"/>
        <v>助産師常勤</v>
      </c>
      <c r="AJ241" s="646">
        <f t="shared" si="77"/>
        <v>1</v>
      </c>
      <c r="AK241" s="646" t="str">
        <f t="shared" si="78"/>
        <v>助産師</v>
      </c>
      <c r="AL241" s="646" t="str">
        <f t="shared" si="79"/>
        <v>常勤</v>
      </c>
    </row>
    <row r="242" spans="1:38" ht="13.5" customHeight="1">
      <c r="A242" s="659" t="str">
        <f>IF(COUNTA(病棟!A240)&gt;=1,病棟!A240,"")</f>
        <v/>
      </c>
      <c r="B242" s="740" t="str">
        <f>IF(COUNTA(病棟!B240)&gt;=1,病棟!B240,"")</f>
        <v/>
      </c>
      <c r="C242" s="745" t="str">
        <f>IF(COUNTA(病棟!C240)&gt;=1,病棟!C240,"")</f>
        <v/>
      </c>
      <c r="D242" s="750" t="str">
        <f>IF(COUNTA(病棟!D240)&gt;=1,病棟!D240,"")</f>
        <v/>
      </c>
      <c r="E242" s="750" t="str">
        <f>IF(COUNTA(病棟!E240)&gt;=1,病棟!E240,"")</f>
        <v/>
      </c>
      <c r="F242" s="750" t="str">
        <f>IF(COUNTA(病棟!F240)&gt;=1,病棟!F240,"")</f>
        <v/>
      </c>
      <c r="G242" s="755" t="str">
        <f>IF(COUNTA(病棟!G240)&gt;=1,病棟!G240,"")</f>
        <v/>
      </c>
      <c r="H242" s="745" t="str">
        <f>IF(COUNTA(病棟!H240)&gt;=1,病棟!H240,"")</f>
        <v/>
      </c>
      <c r="I242" s="761" t="str">
        <f>IF(COUNTA(病棟!I240)&gt;=1,病棟!I240,"")</f>
        <v/>
      </c>
      <c r="J242" s="662" t="str">
        <f>IF(COUNTA(病棟!J240)&gt;=1,病棟!J240,"")</f>
        <v/>
      </c>
      <c r="K242" s="659" t="str">
        <f>IF(COUNTA(病棟!L240)&gt;=1,病棟!L240,"")</f>
        <v/>
      </c>
      <c r="L242" s="694" t="str">
        <f>IF(K242&lt;基本!$D$9,"非常勤","常勤")</f>
        <v>常勤</v>
      </c>
      <c r="M242" s="689">
        <f>IF(L242="非常勤",K242/基本!$D$9,1)</f>
        <v>1</v>
      </c>
      <c r="N242" s="694" t="e">
        <f>IF(DAYS360(P242,メイン!$N$3)&lt;500,"新"," ")</f>
        <v>#VALUE!</v>
      </c>
      <c r="O242" s="659"/>
      <c r="P242" s="773" t="str">
        <f>IF(COUNTA(病棟!K240)&gt;=1,病棟!K240,"")</f>
        <v/>
      </c>
      <c r="R242" s="735">
        <f t="shared" si="60"/>
        <v>0</v>
      </c>
      <c r="S242" s="735">
        <f t="shared" si="61"/>
        <v>0</v>
      </c>
      <c r="T242" s="735">
        <f t="shared" si="62"/>
        <v>0</v>
      </c>
      <c r="U242" s="735">
        <f t="shared" si="63"/>
        <v>0</v>
      </c>
      <c r="V242" s="735">
        <f t="shared" si="64"/>
        <v>0</v>
      </c>
      <c r="W242" s="735">
        <f t="shared" si="65"/>
        <v>0</v>
      </c>
      <c r="X242" s="735">
        <f t="shared" si="66"/>
        <v>0</v>
      </c>
      <c r="Y242" s="735">
        <f t="shared" si="67"/>
        <v>0</v>
      </c>
      <c r="Z242" s="735">
        <f t="shared" si="68"/>
        <v>0</v>
      </c>
      <c r="AA242" s="735">
        <f t="shared" si="69"/>
        <v>0</v>
      </c>
      <c r="AB242" s="735">
        <f t="shared" si="70"/>
        <v>0</v>
      </c>
      <c r="AC242" s="735">
        <f t="shared" si="71"/>
        <v>0</v>
      </c>
      <c r="AD242" s="735">
        <f t="shared" si="72"/>
        <v>0</v>
      </c>
      <c r="AE242" s="735">
        <f t="shared" si="73"/>
        <v>0</v>
      </c>
      <c r="AF242" s="736">
        <f t="shared" si="74"/>
        <v>0</v>
      </c>
      <c r="AH242" s="646" t="str">
        <f t="shared" si="75"/>
        <v/>
      </c>
      <c r="AI242" s="646" t="str">
        <f t="shared" si="76"/>
        <v>助産師常勤</v>
      </c>
      <c r="AJ242" s="646">
        <f t="shared" si="77"/>
        <v>1</v>
      </c>
      <c r="AK242" s="646" t="str">
        <f t="shared" si="78"/>
        <v>助産師</v>
      </c>
      <c r="AL242" s="646" t="str">
        <f t="shared" si="79"/>
        <v>常勤</v>
      </c>
    </row>
    <row r="243" spans="1:38" ht="13.5" customHeight="1">
      <c r="A243" s="659" t="str">
        <f>IF(COUNTA(病棟!A241)&gt;=1,病棟!A241,"")</f>
        <v/>
      </c>
      <c r="B243" s="740" t="str">
        <f>IF(COUNTA(病棟!B241)&gt;=1,病棟!B241,"")</f>
        <v/>
      </c>
      <c r="C243" s="745" t="str">
        <f>IF(COUNTA(病棟!C241)&gt;=1,病棟!C241,"")</f>
        <v/>
      </c>
      <c r="D243" s="750" t="str">
        <f>IF(COUNTA(病棟!D241)&gt;=1,病棟!D241,"")</f>
        <v/>
      </c>
      <c r="E243" s="750" t="str">
        <f>IF(COUNTA(病棟!E241)&gt;=1,病棟!E241,"")</f>
        <v/>
      </c>
      <c r="F243" s="750" t="str">
        <f>IF(COUNTA(病棟!F241)&gt;=1,病棟!F241,"")</f>
        <v/>
      </c>
      <c r="G243" s="755" t="str">
        <f>IF(COUNTA(病棟!G241)&gt;=1,病棟!G241,"")</f>
        <v/>
      </c>
      <c r="H243" s="745" t="str">
        <f>IF(COUNTA(病棟!H241)&gt;=1,病棟!H241,"")</f>
        <v/>
      </c>
      <c r="I243" s="761" t="str">
        <f>IF(COUNTA(病棟!I241)&gt;=1,病棟!I241,"")</f>
        <v/>
      </c>
      <c r="J243" s="662" t="str">
        <f>IF(COUNTA(病棟!J241)&gt;=1,病棟!J241,"")</f>
        <v/>
      </c>
      <c r="K243" s="659" t="str">
        <f>IF(COUNTA(病棟!L241)&gt;=1,病棟!L241,"")</f>
        <v/>
      </c>
      <c r="L243" s="694" t="str">
        <f>IF(K243&lt;基本!$D$9,"非常勤","常勤")</f>
        <v>常勤</v>
      </c>
      <c r="M243" s="689">
        <f>IF(L243="非常勤",K243/基本!$D$9,1)</f>
        <v>1</v>
      </c>
      <c r="N243" s="694" t="e">
        <f>IF(DAYS360(P243,メイン!$N$3)&lt;500,"新"," ")</f>
        <v>#VALUE!</v>
      </c>
      <c r="O243" s="659"/>
      <c r="P243" s="773" t="str">
        <f>IF(COUNTA(病棟!K241)&gt;=1,病棟!K241,"")</f>
        <v/>
      </c>
      <c r="R243" s="735">
        <f t="shared" si="60"/>
        <v>0</v>
      </c>
      <c r="S243" s="735">
        <f t="shared" si="61"/>
        <v>0</v>
      </c>
      <c r="T243" s="735">
        <f t="shared" si="62"/>
        <v>0</v>
      </c>
      <c r="U243" s="735">
        <f t="shared" si="63"/>
        <v>0</v>
      </c>
      <c r="V243" s="735">
        <f t="shared" si="64"/>
        <v>0</v>
      </c>
      <c r="W243" s="735">
        <f t="shared" si="65"/>
        <v>0</v>
      </c>
      <c r="X243" s="735">
        <f t="shared" si="66"/>
        <v>0</v>
      </c>
      <c r="Y243" s="735">
        <f t="shared" si="67"/>
        <v>0</v>
      </c>
      <c r="Z243" s="735">
        <f t="shared" si="68"/>
        <v>0</v>
      </c>
      <c r="AA243" s="735">
        <f t="shared" si="69"/>
        <v>0</v>
      </c>
      <c r="AB243" s="735">
        <f t="shared" si="70"/>
        <v>0</v>
      </c>
      <c r="AC243" s="735">
        <f t="shared" si="71"/>
        <v>0</v>
      </c>
      <c r="AD243" s="735">
        <f t="shared" si="72"/>
        <v>0</v>
      </c>
      <c r="AE243" s="735">
        <f t="shared" si="73"/>
        <v>0</v>
      </c>
      <c r="AF243" s="736">
        <f t="shared" si="74"/>
        <v>0</v>
      </c>
      <c r="AH243" s="646" t="str">
        <f t="shared" si="75"/>
        <v/>
      </c>
      <c r="AI243" s="646" t="str">
        <f t="shared" si="76"/>
        <v>助産師常勤</v>
      </c>
      <c r="AJ243" s="646">
        <f t="shared" si="77"/>
        <v>1</v>
      </c>
      <c r="AK243" s="646" t="str">
        <f t="shared" si="78"/>
        <v>助産師</v>
      </c>
      <c r="AL243" s="646" t="str">
        <f t="shared" si="79"/>
        <v>常勤</v>
      </c>
    </row>
    <row r="244" spans="1:38" ht="13.5" customHeight="1">
      <c r="A244" s="659" t="str">
        <f>IF(COUNTA(病棟!A242)&gt;=1,病棟!A242,"")</f>
        <v/>
      </c>
      <c r="B244" s="740" t="str">
        <f>IF(COUNTA(病棟!B242)&gt;=1,病棟!B242,"")</f>
        <v/>
      </c>
      <c r="C244" s="745" t="str">
        <f>IF(COUNTA(病棟!C242)&gt;=1,病棟!C242,"")</f>
        <v/>
      </c>
      <c r="D244" s="750" t="str">
        <f>IF(COUNTA(病棟!D242)&gt;=1,病棟!D242,"")</f>
        <v/>
      </c>
      <c r="E244" s="750" t="str">
        <f>IF(COUNTA(病棟!E242)&gt;=1,病棟!E242,"")</f>
        <v/>
      </c>
      <c r="F244" s="750" t="str">
        <f>IF(COUNTA(病棟!F242)&gt;=1,病棟!F242,"")</f>
        <v/>
      </c>
      <c r="G244" s="755" t="str">
        <f>IF(COUNTA(病棟!G242)&gt;=1,病棟!G242,"")</f>
        <v/>
      </c>
      <c r="H244" s="745" t="str">
        <f>IF(COUNTA(病棟!H242)&gt;=1,病棟!H242,"")</f>
        <v/>
      </c>
      <c r="I244" s="761" t="str">
        <f>IF(COUNTA(病棟!I242)&gt;=1,病棟!I242,"")</f>
        <v/>
      </c>
      <c r="J244" s="662" t="str">
        <f>IF(COUNTA(病棟!J242)&gt;=1,病棟!J242,"")</f>
        <v/>
      </c>
      <c r="K244" s="659" t="str">
        <f>IF(COUNTA(病棟!L242)&gt;=1,病棟!L242,"")</f>
        <v/>
      </c>
      <c r="L244" s="694" t="str">
        <f>IF(K244&lt;基本!$D$9,"非常勤","常勤")</f>
        <v>常勤</v>
      </c>
      <c r="M244" s="689">
        <f>IF(L244="非常勤",K244/基本!$D$9,1)</f>
        <v>1</v>
      </c>
      <c r="N244" s="694" t="e">
        <f>IF(DAYS360(P244,メイン!$N$3)&lt;500,"新"," ")</f>
        <v>#VALUE!</v>
      </c>
      <c r="O244" s="659"/>
      <c r="P244" s="773" t="str">
        <f>IF(COUNTA(病棟!K242)&gt;=1,病棟!K242,"")</f>
        <v/>
      </c>
      <c r="R244" s="735">
        <f t="shared" si="60"/>
        <v>0</v>
      </c>
      <c r="S244" s="735">
        <f t="shared" si="61"/>
        <v>0</v>
      </c>
      <c r="T244" s="735">
        <f t="shared" si="62"/>
        <v>0</v>
      </c>
      <c r="U244" s="735">
        <f t="shared" si="63"/>
        <v>0</v>
      </c>
      <c r="V244" s="735">
        <f t="shared" si="64"/>
        <v>0</v>
      </c>
      <c r="W244" s="735">
        <f t="shared" si="65"/>
        <v>0</v>
      </c>
      <c r="X244" s="735">
        <f t="shared" si="66"/>
        <v>0</v>
      </c>
      <c r="Y244" s="735">
        <f t="shared" si="67"/>
        <v>0</v>
      </c>
      <c r="Z244" s="735">
        <f t="shared" si="68"/>
        <v>0</v>
      </c>
      <c r="AA244" s="735">
        <f t="shared" si="69"/>
        <v>0</v>
      </c>
      <c r="AB244" s="735">
        <f t="shared" si="70"/>
        <v>0</v>
      </c>
      <c r="AC244" s="735">
        <f t="shared" si="71"/>
        <v>0</v>
      </c>
      <c r="AD244" s="735">
        <f t="shared" si="72"/>
        <v>0</v>
      </c>
      <c r="AE244" s="735">
        <f t="shared" si="73"/>
        <v>0</v>
      </c>
      <c r="AF244" s="736">
        <f t="shared" si="74"/>
        <v>0</v>
      </c>
      <c r="AH244" s="646" t="str">
        <f t="shared" si="75"/>
        <v/>
      </c>
      <c r="AI244" s="646" t="str">
        <f t="shared" si="76"/>
        <v>助産師常勤</v>
      </c>
      <c r="AJ244" s="646">
        <f t="shared" si="77"/>
        <v>1</v>
      </c>
      <c r="AK244" s="646" t="str">
        <f t="shared" si="78"/>
        <v>助産師</v>
      </c>
      <c r="AL244" s="646" t="str">
        <f t="shared" si="79"/>
        <v>常勤</v>
      </c>
    </row>
    <row r="245" spans="1:38" ht="13.5" customHeight="1">
      <c r="A245" s="659" t="str">
        <f>IF(COUNTA(病棟!A243)&gt;=1,病棟!A243,"")</f>
        <v/>
      </c>
      <c r="B245" s="740" t="str">
        <f>IF(COUNTA(病棟!B243)&gt;=1,病棟!B243,"")</f>
        <v/>
      </c>
      <c r="C245" s="745" t="str">
        <f>IF(COUNTA(病棟!C243)&gt;=1,病棟!C243,"")</f>
        <v/>
      </c>
      <c r="D245" s="750" t="str">
        <f>IF(COUNTA(病棟!D243)&gt;=1,病棟!D243,"")</f>
        <v/>
      </c>
      <c r="E245" s="750" t="str">
        <f>IF(COUNTA(病棟!E243)&gt;=1,病棟!E243,"")</f>
        <v/>
      </c>
      <c r="F245" s="750" t="str">
        <f>IF(COUNTA(病棟!F243)&gt;=1,病棟!F243,"")</f>
        <v/>
      </c>
      <c r="G245" s="755" t="str">
        <f>IF(COUNTA(病棟!G243)&gt;=1,病棟!G243,"")</f>
        <v/>
      </c>
      <c r="H245" s="745" t="str">
        <f>IF(COUNTA(病棟!H243)&gt;=1,病棟!H243,"")</f>
        <v/>
      </c>
      <c r="I245" s="761" t="str">
        <f>IF(COUNTA(病棟!I243)&gt;=1,病棟!I243,"")</f>
        <v/>
      </c>
      <c r="J245" s="662" t="str">
        <f>IF(COUNTA(病棟!J243)&gt;=1,病棟!J243,"")</f>
        <v/>
      </c>
      <c r="K245" s="659" t="str">
        <f>IF(COUNTA(病棟!L243)&gt;=1,病棟!L243,"")</f>
        <v/>
      </c>
      <c r="L245" s="694" t="str">
        <f>IF(K245&lt;基本!$D$9,"非常勤","常勤")</f>
        <v>常勤</v>
      </c>
      <c r="M245" s="689">
        <f>IF(L245="非常勤",K245/基本!$D$9,1)</f>
        <v>1</v>
      </c>
      <c r="N245" s="694" t="e">
        <f>IF(DAYS360(P245,メイン!$N$3)&lt;500,"新"," ")</f>
        <v>#VALUE!</v>
      </c>
      <c r="O245" s="659"/>
      <c r="P245" s="773" t="str">
        <f>IF(COUNTA(病棟!K243)&gt;=1,病棟!K243,"")</f>
        <v/>
      </c>
      <c r="R245" s="735">
        <f t="shared" si="60"/>
        <v>0</v>
      </c>
      <c r="S245" s="735">
        <f t="shared" si="61"/>
        <v>0</v>
      </c>
      <c r="T245" s="735">
        <f t="shared" si="62"/>
        <v>0</v>
      </c>
      <c r="U245" s="735">
        <f t="shared" si="63"/>
        <v>0</v>
      </c>
      <c r="V245" s="735">
        <f t="shared" si="64"/>
        <v>0</v>
      </c>
      <c r="W245" s="735">
        <f t="shared" si="65"/>
        <v>0</v>
      </c>
      <c r="X245" s="735">
        <f t="shared" si="66"/>
        <v>0</v>
      </c>
      <c r="Y245" s="735">
        <f t="shared" si="67"/>
        <v>0</v>
      </c>
      <c r="Z245" s="735">
        <f t="shared" si="68"/>
        <v>0</v>
      </c>
      <c r="AA245" s="735">
        <f t="shared" si="69"/>
        <v>0</v>
      </c>
      <c r="AB245" s="735">
        <f t="shared" si="70"/>
        <v>0</v>
      </c>
      <c r="AC245" s="735">
        <f t="shared" si="71"/>
        <v>0</v>
      </c>
      <c r="AD245" s="735">
        <f t="shared" si="72"/>
        <v>0</v>
      </c>
      <c r="AE245" s="735">
        <f t="shared" si="73"/>
        <v>0</v>
      </c>
      <c r="AF245" s="736">
        <f t="shared" si="74"/>
        <v>0</v>
      </c>
      <c r="AH245" s="646" t="str">
        <f t="shared" si="75"/>
        <v/>
      </c>
      <c r="AI245" s="646" t="str">
        <f t="shared" si="76"/>
        <v>助産師常勤</v>
      </c>
      <c r="AJ245" s="646">
        <f t="shared" si="77"/>
        <v>1</v>
      </c>
      <c r="AK245" s="646" t="str">
        <f t="shared" si="78"/>
        <v>助産師</v>
      </c>
      <c r="AL245" s="646" t="str">
        <f t="shared" si="79"/>
        <v>常勤</v>
      </c>
    </row>
    <row r="246" spans="1:38" ht="13.5" customHeight="1">
      <c r="A246" s="659" t="str">
        <f>IF(COUNTA(病棟!A244)&gt;=1,病棟!A244,"")</f>
        <v/>
      </c>
      <c r="B246" s="740" t="str">
        <f>IF(COUNTA(病棟!B244)&gt;=1,病棟!B244,"")</f>
        <v/>
      </c>
      <c r="C246" s="745" t="str">
        <f>IF(COUNTA(病棟!C244)&gt;=1,病棟!C244,"")</f>
        <v/>
      </c>
      <c r="D246" s="750" t="str">
        <f>IF(COUNTA(病棟!D244)&gt;=1,病棟!D244,"")</f>
        <v/>
      </c>
      <c r="E246" s="750" t="str">
        <f>IF(COUNTA(病棟!E244)&gt;=1,病棟!E244,"")</f>
        <v/>
      </c>
      <c r="F246" s="750" t="str">
        <f>IF(COUNTA(病棟!F244)&gt;=1,病棟!F244,"")</f>
        <v/>
      </c>
      <c r="G246" s="755" t="str">
        <f>IF(COUNTA(病棟!G244)&gt;=1,病棟!G244,"")</f>
        <v/>
      </c>
      <c r="H246" s="745" t="str">
        <f>IF(COUNTA(病棟!H244)&gt;=1,病棟!H244,"")</f>
        <v/>
      </c>
      <c r="I246" s="761" t="str">
        <f>IF(COUNTA(病棟!I244)&gt;=1,病棟!I244,"")</f>
        <v/>
      </c>
      <c r="J246" s="662" t="str">
        <f>IF(COUNTA(病棟!J244)&gt;=1,病棟!J244,"")</f>
        <v/>
      </c>
      <c r="K246" s="659" t="str">
        <f>IF(COUNTA(病棟!L244)&gt;=1,病棟!L244,"")</f>
        <v/>
      </c>
      <c r="L246" s="694" t="str">
        <f>IF(K246&lt;基本!$D$9,"非常勤","常勤")</f>
        <v>常勤</v>
      </c>
      <c r="M246" s="689">
        <f>IF(L246="非常勤",K246/基本!$D$9,1)</f>
        <v>1</v>
      </c>
      <c r="N246" s="694" t="e">
        <f>IF(DAYS360(P246,メイン!$N$3)&lt;500,"新"," ")</f>
        <v>#VALUE!</v>
      </c>
      <c r="O246" s="659"/>
      <c r="P246" s="773" t="str">
        <f>IF(COUNTA(病棟!K244)&gt;=1,病棟!K244,"")</f>
        <v/>
      </c>
      <c r="R246" s="735">
        <f t="shared" si="60"/>
        <v>0</v>
      </c>
      <c r="S246" s="735">
        <f t="shared" si="61"/>
        <v>0</v>
      </c>
      <c r="T246" s="735">
        <f t="shared" si="62"/>
        <v>0</v>
      </c>
      <c r="U246" s="735">
        <f t="shared" si="63"/>
        <v>0</v>
      </c>
      <c r="V246" s="735">
        <f t="shared" si="64"/>
        <v>0</v>
      </c>
      <c r="W246" s="735">
        <f t="shared" si="65"/>
        <v>0</v>
      </c>
      <c r="X246" s="735">
        <f t="shared" si="66"/>
        <v>0</v>
      </c>
      <c r="Y246" s="735">
        <f t="shared" si="67"/>
        <v>0</v>
      </c>
      <c r="Z246" s="735">
        <f t="shared" si="68"/>
        <v>0</v>
      </c>
      <c r="AA246" s="735">
        <f t="shared" si="69"/>
        <v>0</v>
      </c>
      <c r="AB246" s="735">
        <f t="shared" si="70"/>
        <v>0</v>
      </c>
      <c r="AC246" s="735">
        <f t="shared" si="71"/>
        <v>0</v>
      </c>
      <c r="AD246" s="735">
        <f t="shared" si="72"/>
        <v>0</v>
      </c>
      <c r="AE246" s="735">
        <f t="shared" si="73"/>
        <v>0</v>
      </c>
      <c r="AF246" s="736">
        <f t="shared" si="74"/>
        <v>0</v>
      </c>
      <c r="AH246" s="646" t="str">
        <f t="shared" si="75"/>
        <v/>
      </c>
      <c r="AI246" s="646" t="str">
        <f t="shared" si="76"/>
        <v>助産師常勤</v>
      </c>
      <c r="AJ246" s="646">
        <f t="shared" si="77"/>
        <v>1</v>
      </c>
      <c r="AK246" s="646" t="str">
        <f t="shared" si="78"/>
        <v>助産師</v>
      </c>
      <c r="AL246" s="646" t="str">
        <f t="shared" si="79"/>
        <v>常勤</v>
      </c>
    </row>
    <row r="247" spans="1:38" ht="13.5" customHeight="1">
      <c r="A247" s="659" t="str">
        <f>IF(COUNTA(病棟!A245)&gt;=1,病棟!A245,"")</f>
        <v/>
      </c>
      <c r="B247" s="740" t="str">
        <f>IF(COUNTA(病棟!B245)&gt;=1,病棟!B245,"")</f>
        <v/>
      </c>
      <c r="C247" s="745" t="str">
        <f>IF(COUNTA(病棟!C245)&gt;=1,病棟!C245,"")</f>
        <v/>
      </c>
      <c r="D247" s="750" t="str">
        <f>IF(COUNTA(病棟!D245)&gt;=1,病棟!D245,"")</f>
        <v/>
      </c>
      <c r="E247" s="750" t="str">
        <f>IF(COUNTA(病棟!E245)&gt;=1,病棟!E245,"")</f>
        <v/>
      </c>
      <c r="F247" s="750" t="str">
        <f>IF(COUNTA(病棟!F245)&gt;=1,病棟!F245,"")</f>
        <v/>
      </c>
      <c r="G247" s="755" t="str">
        <f>IF(COUNTA(病棟!G245)&gt;=1,病棟!G245,"")</f>
        <v/>
      </c>
      <c r="H247" s="745" t="str">
        <f>IF(COUNTA(病棟!H245)&gt;=1,病棟!H245,"")</f>
        <v/>
      </c>
      <c r="I247" s="761" t="str">
        <f>IF(COUNTA(病棟!I245)&gt;=1,病棟!I245,"")</f>
        <v/>
      </c>
      <c r="J247" s="662" t="str">
        <f>IF(COUNTA(病棟!J245)&gt;=1,病棟!J245,"")</f>
        <v/>
      </c>
      <c r="K247" s="659" t="str">
        <f>IF(COUNTA(病棟!L245)&gt;=1,病棟!L245,"")</f>
        <v/>
      </c>
      <c r="L247" s="694" t="str">
        <f>IF(K247&lt;基本!$D$9,"非常勤","常勤")</f>
        <v>常勤</v>
      </c>
      <c r="M247" s="689">
        <f>IF(L247="非常勤",K247/基本!$D$9,1)</f>
        <v>1</v>
      </c>
      <c r="N247" s="694" t="e">
        <f>IF(DAYS360(P247,メイン!$N$3)&lt;500,"新"," ")</f>
        <v>#VALUE!</v>
      </c>
      <c r="O247" s="659"/>
      <c r="P247" s="773" t="str">
        <f>IF(COUNTA(病棟!K245)&gt;=1,病棟!K245,"")</f>
        <v/>
      </c>
      <c r="R247" s="735">
        <f t="shared" si="60"/>
        <v>0</v>
      </c>
      <c r="S247" s="735">
        <f t="shared" si="61"/>
        <v>0</v>
      </c>
      <c r="T247" s="735">
        <f t="shared" si="62"/>
        <v>0</v>
      </c>
      <c r="U247" s="735">
        <f t="shared" si="63"/>
        <v>0</v>
      </c>
      <c r="V247" s="735">
        <f t="shared" si="64"/>
        <v>0</v>
      </c>
      <c r="W247" s="735">
        <f t="shared" si="65"/>
        <v>0</v>
      </c>
      <c r="X247" s="735">
        <f t="shared" si="66"/>
        <v>0</v>
      </c>
      <c r="Y247" s="735">
        <f t="shared" si="67"/>
        <v>0</v>
      </c>
      <c r="Z247" s="735">
        <f t="shared" si="68"/>
        <v>0</v>
      </c>
      <c r="AA247" s="735">
        <f t="shared" si="69"/>
        <v>0</v>
      </c>
      <c r="AB247" s="735">
        <f t="shared" si="70"/>
        <v>0</v>
      </c>
      <c r="AC247" s="735">
        <f t="shared" si="71"/>
        <v>0</v>
      </c>
      <c r="AD247" s="735">
        <f t="shared" si="72"/>
        <v>0</v>
      </c>
      <c r="AE247" s="735">
        <f t="shared" si="73"/>
        <v>0</v>
      </c>
      <c r="AF247" s="736">
        <f t="shared" si="74"/>
        <v>0</v>
      </c>
      <c r="AH247" s="646" t="str">
        <f t="shared" si="75"/>
        <v/>
      </c>
      <c r="AI247" s="646" t="str">
        <f t="shared" si="76"/>
        <v>助産師常勤</v>
      </c>
      <c r="AJ247" s="646">
        <f t="shared" si="77"/>
        <v>1</v>
      </c>
      <c r="AK247" s="646" t="str">
        <f t="shared" si="78"/>
        <v>助産師</v>
      </c>
      <c r="AL247" s="646" t="str">
        <f t="shared" si="79"/>
        <v>常勤</v>
      </c>
    </row>
    <row r="248" spans="1:38" ht="13.5" customHeight="1">
      <c r="A248" s="659" t="str">
        <f>IF(COUNTA(病棟!A246)&gt;=1,病棟!A246,"")</f>
        <v/>
      </c>
      <c r="B248" s="740" t="str">
        <f>IF(COUNTA(病棟!B246)&gt;=1,病棟!B246,"")</f>
        <v/>
      </c>
      <c r="C248" s="745" t="str">
        <f>IF(COUNTA(病棟!C246)&gt;=1,病棟!C246,"")</f>
        <v/>
      </c>
      <c r="D248" s="750" t="str">
        <f>IF(COUNTA(病棟!D246)&gt;=1,病棟!D246,"")</f>
        <v/>
      </c>
      <c r="E248" s="750" t="str">
        <f>IF(COUNTA(病棟!E246)&gt;=1,病棟!E246,"")</f>
        <v/>
      </c>
      <c r="F248" s="750" t="str">
        <f>IF(COUNTA(病棟!F246)&gt;=1,病棟!F246,"")</f>
        <v/>
      </c>
      <c r="G248" s="755" t="str">
        <f>IF(COUNTA(病棟!G246)&gt;=1,病棟!G246,"")</f>
        <v/>
      </c>
      <c r="H248" s="745" t="str">
        <f>IF(COUNTA(病棟!H246)&gt;=1,病棟!H246,"")</f>
        <v/>
      </c>
      <c r="I248" s="761" t="str">
        <f>IF(COUNTA(病棟!I246)&gt;=1,病棟!I246,"")</f>
        <v/>
      </c>
      <c r="J248" s="662" t="str">
        <f>IF(COUNTA(病棟!J246)&gt;=1,病棟!J246,"")</f>
        <v/>
      </c>
      <c r="K248" s="659" t="str">
        <f>IF(COUNTA(病棟!L246)&gt;=1,病棟!L246,"")</f>
        <v/>
      </c>
      <c r="L248" s="694" t="str">
        <f>IF(K248&lt;基本!$D$9,"非常勤","常勤")</f>
        <v>常勤</v>
      </c>
      <c r="M248" s="689">
        <f>IF(L248="非常勤",K248/基本!$D$9,1)</f>
        <v>1</v>
      </c>
      <c r="N248" s="694" t="e">
        <f>IF(DAYS360(P248,メイン!$N$3)&lt;500,"新"," ")</f>
        <v>#VALUE!</v>
      </c>
      <c r="O248" s="659"/>
      <c r="P248" s="773" t="str">
        <f>IF(COUNTA(病棟!K246)&gt;=1,病棟!K246,"")</f>
        <v/>
      </c>
      <c r="R248" s="735">
        <f t="shared" si="60"/>
        <v>0</v>
      </c>
      <c r="S248" s="735">
        <f t="shared" si="61"/>
        <v>0</v>
      </c>
      <c r="T248" s="735">
        <f t="shared" si="62"/>
        <v>0</v>
      </c>
      <c r="U248" s="735">
        <f t="shared" si="63"/>
        <v>0</v>
      </c>
      <c r="V248" s="735">
        <f t="shared" si="64"/>
        <v>0</v>
      </c>
      <c r="W248" s="735">
        <f t="shared" si="65"/>
        <v>0</v>
      </c>
      <c r="X248" s="735">
        <f t="shared" si="66"/>
        <v>0</v>
      </c>
      <c r="Y248" s="735">
        <f t="shared" si="67"/>
        <v>0</v>
      </c>
      <c r="Z248" s="735">
        <f t="shared" si="68"/>
        <v>0</v>
      </c>
      <c r="AA248" s="735">
        <f t="shared" si="69"/>
        <v>0</v>
      </c>
      <c r="AB248" s="735">
        <f t="shared" si="70"/>
        <v>0</v>
      </c>
      <c r="AC248" s="735">
        <f t="shared" si="71"/>
        <v>0</v>
      </c>
      <c r="AD248" s="735">
        <f t="shared" si="72"/>
        <v>0</v>
      </c>
      <c r="AE248" s="735">
        <f t="shared" si="73"/>
        <v>0</v>
      </c>
      <c r="AF248" s="736">
        <f t="shared" si="74"/>
        <v>0</v>
      </c>
      <c r="AH248" s="646" t="str">
        <f t="shared" si="75"/>
        <v/>
      </c>
      <c r="AI248" s="646" t="str">
        <f t="shared" si="76"/>
        <v>助産師常勤</v>
      </c>
      <c r="AJ248" s="646">
        <f t="shared" si="77"/>
        <v>1</v>
      </c>
      <c r="AK248" s="646" t="str">
        <f t="shared" si="78"/>
        <v>助産師</v>
      </c>
      <c r="AL248" s="646" t="str">
        <f t="shared" si="79"/>
        <v>常勤</v>
      </c>
    </row>
    <row r="249" spans="1:38" ht="13.5" customHeight="1">
      <c r="A249" s="659" t="str">
        <f>IF(COUNTA(病棟!A247)&gt;=1,病棟!A247,"")</f>
        <v/>
      </c>
      <c r="B249" s="740" t="str">
        <f>IF(COUNTA(病棟!B247)&gt;=1,病棟!B247,"")</f>
        <v/>
      </c>
      <c r="C249" s="745" t="str">
        <f>IF(COUNTA(病棟!C247)&gt;=1,病棟!C247,"")</f>
        <v/>
      </c>
      <c r="D249" s="750" t="str">
        <f>IF(COUNTA(病棟!D247)&gt;=1,病棟!D247,"")</f>
        <v/>
      </c>
      <c r="E249" s="750" t="str">
        <f>IF(COUNTA(病棟!E247)&gt;=1,病棟!E247,"")</f>
        <v/>
      </c>
      <c r="F249" s="750" t="str">
        <f>IF(COUNTA(病棟!F247)&gt;=1,病棟!F247,"")</f>
        <v/>
      </c>
      <c r="G249" s="755" t="str">
        <f>IF(COUNTA(病棟!G247)&gt;=1,病棟!G247,"")</f>
        <v/>
      </c>
      <c r="H249" s="745" t="str">
        <f>IF(COUNTA(病棟!H247)&gt;=1,病棟!H247,"")</f>
        <v/>
      </c>
      <c r="I249" s="761" t="str">
        <f>IF(COUNTA(病棟!I247)&gt;=1,病棟!I247,"")</f>
        <v/>
      </c>
      <c r="J249" s="662" t="str">
        <f>IF(COUNTA(病棟!J247)&gt;=1,病棟!J247,"")</f>
        <v/>
      </c>
      <c r="K249" s="659" t="str">
        <f>IF(COUNTA(病棟!L247)&gt;=1,病棟!L247,"")</f>
        <v/>
      </c>
      <c r="L249" s="694" t="str">
        <f>IF(K249&lt;基本!$D$9,"非常勤","常勤")</f>
        <v>常勤</v>
      </c>
      <c r="M249" s="689">
        <f>IF(L249="非常勤",K249/基本!$D$9,1)</f>
        <v>1</v>
      </c>
      <c r="N249" s="694" t="e">
        <f>IF(DAYS360(P249,メイン!$N$3)&lt;500,"新"," ")</f>
        <v>#VALUE!</v>
      </c>
      <c r="O249" s="659"/>
      <c r="P249" s="773" t="str">
        <f>IF(COUNTA(病棟!K247)&gt;=1,病棟!K247,"")</f>
        <v/>
      </c>
      <c r="R249" s="735">
        <f t="shared" si="60"/>
        <v>0</v>
      </c>
      <c r="S249" s="735">
        <f t="shared" si="61"/>
        <v>0</v>
      </c>
      <c r="T249" s="735">
        <f t="shared" si="62"/>
        <v>0</v>
      </c>
      <c r="U249" s="735">
        <f t="shared" si="63"/>
        <v>0</v>
      </c>
      <c r="V249" s="735">
        <f t="shared" si="64"/>
        <v>0</v>
      </c>
      <c r="W249" s="735">
        <f t="shared" si="65"/>
        <v>0</v>
      </c>
      <c r="X249" s="735">
        <f t="shared" si="66"/>
        <v>0</v>
      </c>
      <c r="Y249" s="735">
        <f t="shared" si="67"/>
        <v>0</v>
      </c>
      <c r="Z249" s="735">
        <f t="shared" si="68"/>
        <v>0</v>
      </c>
      <c r="AA249" s="735">
        <f t="shared" si="69"/>
        <v>0</v>
      </c>
      <c r="AB249" s="735">
        <f t="shared" si="70"/>
        <v>0</v>
      </c>
      <c r="AC249" s="735">
        <f t="shared" si="71"/>
        <v>0</v>
      </c>
      <c r="AD249" s="735">
        <f t="shared" si="72"/>
        <v>0</v>
      </c>
      <c r="AE249" s="735">
        <f t="shared" si="73"/>
        <v>0</v>
      </c>
      <c r="AF249" s="736">
        <f t="shared" si="74"/>
        <v>0</v>
      </c>
      <c r="AH249" s="646" t="str">
        <f t="shared" si="75"/>
        <v/>
      </c>
      <c r="AI249" s="646" t="str">
        <f t="shared" si="76"/>
        <v>助産師常勤</v>
      </c>
      <c r="AJ249" s="646">
        <f t="shared" si="77"/>
        <v>1</v>
      </c>
      <c r="AK249" s="646" t="str">
        <f t="shared" si="78"/>
        <v>助産師</v>
      </c>
      <c r="AL249" s="646" t="str">
        <f t="shared" si="79"/>
        <v>常勤</v>
      </c>
    </row>
    <row r="250" spans="1:38" ht="13.5" customHeight="1">
      <c r="A250" s="659" t="str">
        <f>IF(COUNTA(病棟!A248)&gt;=1,病棟!A248,"")</f>
        <v/>
      </c>
      <c r="B250" s="740" t="str">
        <f>IF(COUNTA(病棟!B248)&gt;=1,病棟!B248,"")</f>
        <v/>
      </c>
      <c r="C250" s="745" t="str">
        <f>IF(COUNTA(病棟!C248)&gt;=1,病棟!C248,"")</f>
        <v/>
      </c>
      <c r="D250" s="750" t="str">
        <f>IF(COUNTA(病棟!D248)&gt;=1,病棟!D248,"")</f>
        <v/>
      </c>
      <c r="E250" s="750" t="str">
        <f>IF(COUNTA(病棟!E248)&gt;=1,病棟!E248,"")</f>
        <v/>
      </c>
      <c r="F250" s="750" t="str">
        <f>IF(COUNTA(病棟!F248)&gt;=1,病棟!F248,"")</f>
        <v/>
      </c>
      <c r="G250" s="755" t="str">
        <f>IF(COUNTA(病棟!G248)&gt;=1,病棟!G248,"")</f>
        <v/>
      </c>
      <c r="H250" s="745" t="str">
        <f>IF(COUNTA(病棟!H248)&gt;=1,病棟!H248,"")</f>
        <v/>
      </c>
      <c r="I250" s="761" t="str">
        <f>IF(COUNTA(病棟!I248)&gt;=1,病棟!I248,"")</f>
        <v/>
      </c>
      <c r="J250" s="662" t="str">
        <f>IF(COUNTA(病棟!J248)&gt;=1,病棟!J248,"")</f>
        <v/>
      </c>
      <c r="K250" s="659" t="str">
        <f>IF(COUNTA(病棟!L248)&gt;=1,病棟!L248,"")</f>
        <v/>
      </c>
      <c r="L250" s="694" t="str">
        <f>IF(K250&lt;基本!$D$9,"非常勤","常勤")</f>
        <v>常勤</v>
      </c>
      <c r="M250" s="689">
        <f>IF(L250="非常勤",K250/基本!$D$9,1)</f>
        <v>1</v>
      </c>
      <c r="N250" s="694" t="e">
        <f>IF(DAYS360(P250,メイン!$N$3)&lt;500,"新"," ")</f>
        <v>#VALUE!</v>
      </c>
      <c r="O250" s="659"/>
      <c r="P250" s="773" t="str">
        <f>IF(COUNTA(病棟!K248)&gt;=1,病棟!K248,"")</f>
        <v/>
      </c>
      <c r="R250" s="735">
        <f t="shared" si="60"/>
        <v>0</v>
      </c>
      <c r="S250" s="735">
        <f t="shared" si="61"/>
        <v>0</v>
      </c>
      <c r="T250" s="735">
        <f t="shared" si="62"/>
        <v>0</v>
      </c>
      <c r="U250" s="735">
        <f t="shared" si="63"/>
        <v>0</v>
      </c>
      <c r="V250" s="735">
        <f t="shared" si="64"/>
        <v>0</v>
      </c>
      <c r="W250" s="735">
        <f t="shared" si="65"/>
        <v>0</v>
      </c>
      <c r="X250" s="735">
        <f t="shared" si="66"/>
        <v>0</v>
      </c>
      <c r="Y250" s="735">
        <f t="shared" si="67"/>
        <v>0</v>
      </c>
      <c r="Z250" s="735">
        <f t="shared" si="68"/>
        <v>0</v>
      </c>
      <c r="AA250" s="735">
        <f t="shared" si="69"/>
        <v>0</v>
      </c>
      <c r="AB250" s="735">
        <f t="shared" si="70"/>
        <v>0</v>
      </c>
      <c r="AC250" s="735">
        <f t="shared" si="71"/>
        <v>0</v>
      </c>
      <c r="AD250" s="735">
        <f t="shared" si="72"/>
        <v>0</v>
      </c>
      <c r="AE250" s="735">
        <f t="shared" si="73"/>
        <v>0</v>
      </c>
      <c r="AF250" s="736">
        <f t="shared" si="74"/>
        <v>0</v>
      </c>
      <c r="AH250" s="646" t="str">
        <f t="shared" si="75"/>
        <v/>
      </c>
      <c r="AI250" s="646" t="str">
        <f t="shared" si="76"/>
        <v>助産師常勤</v>
      </c>
      <c r="AJ250" s="646">
        <f t="shared" si="77"/>
        <v>1</v>
      </c>
      <c r="AK250" s="646" t="str">
        <f t="shared" si="78"/>
        <v>助産師</v>
      </c>
      <c r="AL250" s="646" t="str">
        <f t="shared" si="79"/>
        <v>常勤</v>
      </c>
    </row>
    <row r="251" spans="1:38" ht="13.5" customHeight="1">
      <c r="A251" s="659" t="str">
        <f>IF(COUNTA(病棟!A249)&gt;=1,病棟!A249,"")</f>
        <v/>
      </c>
      <c r="B251" s="740" t="str">
        <f>IF(COUNTA(病棟!B249)&gt;=1,病棟!B249,"")</f>
        <v/>
      </c>
      <c r="C251" s="745" t="str">
        <f>IF(COUNTA(病棟!C249)&gt;=1,病棟!C249,"")</f>
        <v/>
      </c>
      <c r="D251" s="750" t="str">
        <f>IF(COUNTA(病棟!D249)&gt;=1,病棟!D249,"")</f>
        <v/>
      </c>
      <c r="E251" s="750" t="str">
        <f>IF(COUNTA(病棟!E249)&gt;=1,病棟!E249,"")</f>
        <v/>
      </c>
      <c r="F251" s="750" t="str">
        <f>IF(COUNTA(病棟!F249)&gt;=1,病棟!F249,"")</f>
        <v/>
      </c>
      <c r="G251" s="755" t="str">
        <f>IF(COUNTA(病棟!G249)&gt;=1,病棟!G249,"")</f>
        <v/>
      </c>
      <c r="H251" s="745" t="str">
        <f>IF(COUNTA(病棟!H249)&gt;=1,病棟!H249,"")</f>
        <v/>
      </c>
      <c r="I251" s="761" t="str">
        <f>IF(COUNTA(病棟!I249)&gt;=1,病棟!I249,"")</f>
        <v/>
      </c>
      <c r="J251" s="662" t="str">
        <f>IF(COUNTA(病棟!J249)&gt;=1,病棟!J249,"")</f>
        <v/>
      </c>
      <c r="K251" s="659" t="str">
        <f>IF(COUNTA(病棟!L249)&gt;=1,病棟!L249,"")</f>
        <v/>
      </c>
      <c r="L251" s="694" t="str">
        <f>IF(K251&lt;基本!$D$9,"非常勤","常勤")</f>
        <v>常勤</v>
      </c>
      <c r="M251" s="689">
        <f>IF(L251="非常勤",K251/基本!$D$9,1)</f>
        <v>1</v>
      </c>
      <c r="N251" s="694" t="e">
        <f>IF(DAYS360(P251,メイン!$N$3)&lt;500,"新"," ")</f>
        <v>#VALUE!</v>
      </c>
      <c r="O251" s="659"/>
      <c r="P251" s="773" t="str">
        <f>IF(COUNTA(病棟!K249)&gt;=1,病棟!K249,"")</f>
        <v/>
      </c>
      <c r="R251" s="735">
        <f t="shared" si="60"/>
        <v>0</v>
      </c>
      <c r="S251" s="735">
        <f t="shared" si="61"/>
        <v>0</v>
      </c>
      <c r="T251" s="735">
        <f t="shared" si="62"/>
        <v>0</v>
      </c>
      <c r="U251" s="735">
        <f t="shared" si="63"/>
        <v>0</v>
      </c>
      <c r="V251" s="735">
        <f t="shared" si="64"/>
        <v>0</v>
      </c>
      <c r="W251" s="735">
        <f t="shared" si="65"/>
        <v>0</v>
      </c>
      <c r="X251" s="735">
        <f t="shared" si="66"/>
        <v>0</v>
      </c>
      <c r="Y251" s="735">
        <f t="shared" si="67"/>
        <v>0</v>
      </c>
      <c r="Z251" s="735">
        <f t="shared" si="68"/>
        <v>0</v>
      </c>
      <c r="AA251" s="735">
        <f t="shared" si="69"/>
        <v>0</v>
      </c>
      <c r="AB251" s="735">
        <f t="shared" si="70"/>
        <v>0</v>
      </c>
      <c r="AC251" s="735">
        <f t="shared" si="71"/>
        <v>0</v>
      </c>
      <c r="AD251" s="735">
        <f t="shared" si="72"/>
        <v>0</v>
      </c>
      <c r="AE251" s="735">
        <f t="shared" si="73"/>
        <v>0</v>
      </c>
      <c r="AF251" s="736">
        <f t="shared" si="74"/>
        <v>0</v>
      </c>
      <c r="AH251" s="646" t="str">
        <f t="shared" si="75"/>
        <v/>
      </c>
      <c r="AI251" s="646" t="str">
        <f t="shared" si="76"/>
        <v>助産師常勤</v>
      </c>
      <c r="AJ251" s="646">
        <f t="shared" si="77"/>
        <v>1</v>
      </c>
      <c r="AK251" s="646" t="str">
        <f t="shared" si="78"/>
        <v>助産師</v>
      </c>
      <c r="AL251" s="646" t="str">
        <f t="shared" si="79"/>
        <v>常勤</v>
      </c>
    </row>
    <row r="252" spans="1:38" ht="13.5" customHeight="1">
      <c r="A252" s="659" t="str">
        <f>IF(COUNTA(病棟!A250)&gt;=1,病棟!A250,"")</f>
        <v/>
      </c>
      <c r="B252" s="740" t="str">
        <f>IF(COUNTA(病棟!B250)&gt;=1,病棟!B250,"")</f>
        <v/>
      </c>
      <c r="C252" s="745" t="str">
        <f>IF(COUNTA(病棟!C250)&gt;=1,病棟!C250,"")</f>
        <v/>
      </c>
      <c r="D252" s="750" t="str">
        <f>IF(COUNTA(病棟!D250)&gt;=1,病棟!D250,"")</f>
        <v/>
      </c>
      <c r="E252" s="750" t="str">
        <f>IF(COUNTA(病棟!E250)&gt;=1,病棟!E250,"")</f>
        <v/>
      </c>
      <c r="F252" s="750" t="str">
        <f>IF(COUNTA(病棟!F250)&gt;=1,病棟!F250,"")</f>
        <v/>
      </c>
      <c r="G252" s="755" t="str">
        <f>IF(COUNTA(病棟!G250)&gt;=1,病棟!G250,"")</f>
        <v/>
      </c>
      <c r="H252" s="745" t="str">
        <f>IF(COUNTA(病棟!H250)&gt;=1,病棟!H250,"")</f>
        <v/>
      </c>
      <c r="I252" s="761" t="str">
        <f>IF(COUNTA(病棟!I250)&gt;=1,病棟!I250,"")</f>
        <v/>
      </c>
      <c r="J252" s="662" t="str">
        <f>IF(COUNTA(病棟!J250)&gt;=1,病棟!J250,"")</f>
        <v/>
      </c>
      <c r="K252" s="659" t="str">
        <f>IF(COUNTA(病棟!L250)&gt;=1,病棟!L250,"")</f>
        <v/>
      </c>
      <c r="L252" s="694" t="str">
        <f>IF(K252&lt;基本!$D$9,"非常勤","常勤")</f>
        <v>常勤</v>
      </c>
      <c r="M252" s="689">
        <f>IF(L252="非常勤",K252/基本!$D$9,1)</f>
        <v>1</v>
      </c>
      <c r="N252" s="694" t="e">
        <f>IF(DAYS360(P252,メイン!$N$3)&lt;500,"新"," ")</f>
        <v>#VALUE!</v>
      </c>
      <c r="O252" s="659"/>
      <c r="P252" s="773" t="str">
        <f>IF(COUNTA(病棟!K250)&gt;=1,病棟!K250,"")</f>
        <v/>
      </c>
      <c r="R252" s="735">
        <f t="shared" si="60"/>
        <v>0</v>
      </c>
      <c r="S252" s="735">
        <f t="shared" si="61"/>
        <v>0</v>
      </c>
      <c r="T252" s="735">
        <f t="shared" si="62"/>
        <v>0</v>
      </c>
      <c r="U252" s="735">
        <f t="shared" si="63"/>
        <v>0</v>
      </c>
      <c r="V252" s="735">
        <f t="shared" si="64"/>
        <v>0</v>
      </c>
      <c r="W252" s="735">
        <f t="shared" si="65"/>
        <v>0</v>
      </c>
      <c r="X252" s="735">
        <f t="shared" si="66"/>
        <v>0</v>
      </c>
      <c r="Y252" s="735">
        <f t="shared" si="67"/>
        <v>0</v>
      </c>
      <c r="Z252" s="735">
        <f t="shared" si="68"/>
        <v>0</v>
      </c>
      <c r="AA252" s="735">
        <f t="shared" si="69"/>
        <v>0</v>
      </c>
      <c r="AB252" s="735">
        <f t="shared" si="70"/>
        <v>0</v>
      </c>
      <c r="AC252" s="735">
        <f t="shared" si="71"/>
        <v>0</v>
      </c>
      <c r="AD252" s="735">
        <f t="shared" si="72"/>
        <v>0</v>
      </c>
      <c r="AE252" s="735">
        <f t="shared" si="73"/>
        <v>0</v>
      </c>
      <c r="AF252" s="736">
        <f t="shared" si="74"/>
        <v>0</v>
      </c>
      <c r="AH252" s="646" t="str">
        <f t="shared" si="75"/>
        <v/>
      </c>
      <c r="AI252" s="646" t="str">
        <f t="shared" si="76"/>
        <v>助産師常勤</v>
      </c>
      <c r="AJ252" s="646">
        <f t="shared" si="77"/>
        <v>1</v>
      </c>
      <c r="AK252" s="646" t="str">
        <f t="shared" si="78"/>
        <v>助産師</v>
      </c>
      <c r="AL252" s="646" t="str">
        <f t="shared" si="79"/>
        <v>常勤</v>
      </c>
    </row>
    <row r="253" spans="1:38" ht="13.5" customHeight="1">
      <c r="A253" s="659" t="str">
        <f>IF(COUNTA(病棟!A251)&gt;=1,病棟!A251,"")</f>
        <v/>
      </c>
      <c r="B253" s="740" t="str">
        <f>IF(COUNTA(病棟!B251)&gt;=1,病棟!B251,"")</f>
        <v/>
      </c>
      <c r="C253" s="745" t="str">
        <f>IF(COUNTA(病棟!C251)&gt;=1,病棟!C251,"")</f>
        <v/>
      </c>
      <c r="D253" s="750" t="str">
        <f>IF(COUNTA(病棟!D251)&gt;=1,病棟!D251,"")</f>
        <v/>
      </c>
      <c r="E253" s="750" t="str">
        <f>IF(COUNTA(病棟!E251)&gt;=1,病棟!E251,"")</f>
        <v/>
      </c>
      <c r="F253" s="750" t="str">
        <f>IF(COUNTA(病棟!F251)&gt;=1,病棟!F251,"")</f>
        <v/>
      </c>
      <c r="G253" s="755" t="str">
        <f>IF(COUNTA(病棟!G251)&gt;=1,病棟!G251,"")</f>
        <v/>
      </c>
      <c r="H253" s="745" t="str">
        <f>IF(COUNTA(病棟!H251)&gt;=1,病棟!H251,"")</f>
        <v/>
      </c>
      <c r="I253" s="761" t="str">
        <f>IF(COUNTA(病棟!I251)&gt;=1,病棟!I251,"")</f>
        <v/>
      </c>
      <c r="J253" s="662" t="str">
        <f>IF(COUNTA(病棟!J251)&gt;=1,病棟!J251,"")</f>
        <v/>
      </c>
      <c r="K253" s="659" t="str">
        <f>IF(COUNTA(病棟!L251)&gt;=1,病棟!L251,"")</f>
        <v/>
      </c>
      <c r="L253" s="694" t="str">
        <f>IF(K253&lt;基本!$D$9,"非常勤","常勤")</f>
        <v>常勤</v>
      </c>
      <c r="M253" s="689">
        <f>IF(L253="非常勤",K253/基本!$D$9,1)</f>
        <v>1</v>
      </c>
      <c r="N253" s="694" t="e">
        <f>IF(DAYS360(P253,メイン!$N$3)&lt;500,"新"," ")</f>
        <v>#VALUE!</v>
      </c>
      <c r="O253" s="659"/>
      <c r="P253" s="773" t="str">
        <f>IF(COUNTA(病棟!K251)&gt;=1,病棟!K251,"")</f>
        <v/>
      </c>
      <c r="R253" s="735">
        <f t="shared" si="60"/>
        <v>0</v>
      </c>
      <c r="S253" s="735">
        <f t="shared" si="61"/>
        <v>0</v>
      </c>
      <c r="T253" s="735">
        <f t="shared" si="62"/>
        <v>0</v>
      </c>
      <c r="U253" s="735">
        <f t="shared" si="63"/>
        <v>0</v>
      </c>
      <c r="V253" s="735">
        <f t="shared" si="64"/>
        <v>0</v>
      </c>
      <c r="W253" s="735">
        <f t="shared" si="65"/>
        <v>0</v>
      </c>
      <c r="X253" s="735">
        <f t="shared" si="66"/>
        <v>0</v>
      </c>
      <c r="Y253" s="735">
        <f t="shared" si="67"/>
        <v>0</v>
      </c>
      <c r="Z253" s="735">
        <f t="shared" si="68"/>
        <v>0</v>
      </c>
      <c r="AA253" s="735">
        <f t="shared" si="69"/>
        <v>0</v>
      </c>
      <c r="AB253" s="735">
        <f t="shared" si="70"/>
        <v>0</v>
      </c>
      <c r="AC253" s="735">
        <f t="shared" si="71"/>
        <v>0</v>
      </c>
      <c r="AD253" s="735">
        <f t="shared" si="72"/>
        <v>0</v>
      </c>
      <c r="AE253" s="735">
        <f t="shared" si="73"/>
        <v>0</v>
      </c>
      <c r="AF253" s="736">
        <f t="shared" si="74"/>
        <v>0</v>
      </c>
      <c r="AH253" s="646" t="str">
        <f t="shared" si="75"/>
        <v/>
      </c>
      <c r="AI253" s="646" t="str">
        <f t="shared" si="76"/>
        <v>助産師常勤</v>
      </c>
      <c r="AJ253" s="646">
        <f t="shared" si="77"/>
        <v>1</v>
      </c>
      <c r="AK253" s="646" t="str">
        <f t="shared" si="78"/>
        <v>助産師</v>
      </c>
      <c r="AL253" s="646" t="str">
        <f t="shared" si="79"/>
        <v>常勤</v>
      </c>
    </row>
    <row r="254" spans="1:38" ht="13.5" customHeight="1">
      <c r="A254" s="659" t="str">
        <f>IF(COUNTA(病棟!A252)&gt;=1,病棟!A252,"")</f>
        <v/>
      </c>
      <c r="B254" s="740" t="str">
        <f>IF(COUNTA(病棟!B252)&gt;=1,病棟!B252,"")</f>
        <v/>
      </c>
      <c r="C254" s="745" t="str">
        <f>IF(COUNTA(病棟!C252)&gt;=1,病棟!C252,"")</f>
        <v/>
      </c>
      <c r="D254" s="750" t="str">
        <f>IF(COUNTA(病棟!D252)&gt;=1,病棟!D252,"")</f>
        <v/>
      </c>
      <c r="E254" s="750" t="str">
        <f>IF(COUNTA(病棟!E252)&gt;=1,病棟!E252,"")</f>
        <v/>
      </c>
      <c r="F254" s="750" t="str">
        <f>IF(COUNTA(病棟!F252)&gt;=1,病棟!F252,"")</f>
        <v/>
      </c>
      <c r="G254" s="755" t="str">
        <f>IF(COUNTA(病棟!G252)&gt;=1,病棟!G252,"")</f>
        <v/>
      </c>
      <c r="H254" s="745" t="str">
        <f>IF(COUNTA(病棟!H252)&gt;=1,病棟!H252,"")</f>
        <v/>
      </c>
      <c r="I254" s="761" t="str">
        <f>IF(COUNTA(病棟!I252)&gt;=1,病棟!I252,"")</f>
        <v/>
      </c>
      <c r="J254" s="662" t="str">
        <f>IF(COUNTA(病棟!J252)&gt;=1,病棟!J252,"")</f>
        <v/>
      </c>
      <c r="K254" s="659" t="str">
        <f>IF(COUNTA(病棟!L252)&gt;=1,病棟!L252,"")</f>
        <v/>
      </c>
      <c r="L254" s="694" t="str">
        <f>IF(K254&lt;基本!$D$9,"非常勤","常勤")</f>
        <v>常勤</v>
      </c>
      <c r="M254" s="689">
        <f>IF(L254="非常勤",K254/基本!$D$9,1)</f>
        <v>1</v>
      </c>
      <c r="N254" s="694" t="e">
        <f>IF(DAYS360(P254,メイン!$N$3)&lt;500,"新"," ")</f>
        <v>#VALUE!</v>
      </c>
      <c r="O254" s="659"/>
      <c r="P254" s="773" t="str">
        <f>IF(COUNTA(病棟!K252)&gt;=1,病棟!K252,"")</f>
        <v/>
      </c>
      <c r="R254" s="735">
        <f t="shared" si="60"/>
        <v>0</v>
      </c>
      <c r="S254" s="735">
        <f t="shared" si="61"/>
        <v>0</v>
      </c>
      <c r="T254" s="735">
        <f t="shared" si="62"/>
        <v>0</v>
      </c>
      <c r="U254" s="735">
        <f t="shared" si="63"/>
        <v>0</v>
      </c>
      <c r="V254" s="735">
        <f t="shared" si="64"/>
        <v>0</v>
      </c>
      <c r="W254" s="735">
        <f t="shared" si="65"/>
        <v>0</v>
      </c>
      <c r="X254" s="735">
        <f t="shared" si="66"/>
        <v>0</v>
      </c>
      <c r="Y254" s="735">
        <f t="shared" si="67"/>
        <v>0</v>
      </c>
      <c r="Z254" s="735">
        <f t="shared" si="68"/>
        <v>0</v>
      </c>
      <c r="AA254" s="735">
        <f t="shared" si="69"/>
        <v>0</v>
      </c>
      <c r="AB254" s="735">
        <f t="shared" si="70"/>
        <v>0</v>
      </c>
      <c r="AC254" s="735">
        <f t="shared" si="71"/>
        <v>0</v>
      </c>
      <c r="AD254" s="735">
        <f t="shared" si="72"/>
        <v>0</v>
      </c>
      <c r="AE254" s="735">
        <f t="shared" si="73"/>
        <v>0</v>
      </c>
      <c r="AF254" s="736">
        <f t="shared" si="74"/>
        <v>0</v>
      </c>
      <c r="AH254" s="646" t="str">
        <f t="shared" si="75"/>
        <v/>
      </c>
      <c r="AI254" s="646" t="str">
        <f t="shared" si="76"/>
        <v>助産師常勤</v>
      </c>
      <c r="AJ254" s="646">
        <f t="shared" si="77"/>
        <v>1</v>
      </c>
      <c r="AK254" s="646" t="str">
        <f t="shared" si="78"/>
        <v>助産師</v>
      </c>
      <c r="AL254" s="646" t="str">
        <f t="shared" si="79"/>
        <v>常勤</v>
      </c>
    </row>
    <row r="255" spans="1:38" ht="13.5" customHeight="1">
      <c r="A255" s="659" t="str">
        <f>IF(COUNTA(病棟!A253)&gt;=1,病棟!A253,"")</f>
        <v/>
      </c>
      <c r="B255" s="740" t="str">
        <f>IF(COUNTA(病棟!B253)&gt;=1,病棟!B253,"")</f>
        <v/>
      </c>
      <c r="C255" s="745" t="str">
        <f>IF(COUNTA(病棟!C253)&gt;=1,病棟!C253,"")</f>
        <v/>
      </c>
      <c r="D255" s="750" t="str">
        <f>IF(COUNTA(病棟!D253)&gt;=1,病棟!D253,"")</f>
        <v/>
      </c>
      <c r="E255" s="750" t="str">
        <f>IF(COUNTA(病棟!E253)&gt;=1,病棟!E253,"")</f>
        <v/>
      </c>
      <c r="F255" s="750" t="str">
        <f>IF(COUNTA(病棟!F253)&gt;=1,病棟!F253,"")</f>
        <v/>
      </c>
      <c r="G255" s="755" t="str">
        <f>IF(COUNTA(病棟!G253)&gt;=1,病棟!G253,"")</f>
        <v/>
      </c>
      <c r="H255" s="745" t="str">
        <f>IF(COUNTA(病棟!H253)&gt;=1,病棟!H253,"")</f>
        <v/>
      </c>
      <c r="I255" s="761" t="str">
        <f>IF(COUNTA(病棟!I253)&gt;=1,病棟!I253,"")</f>
        <v/>
      </c>
      <c r="J255" s="662" t="str">
        <f>IF(COUNTA(病棟!J253)&gt;=1,病棟!J253,"")</f>
        <v/>
      </c>
      <c r="K255" s="659" t="str">
        <f>IF(COUNTA(病棟!L253)&gt;=1,病棟!L253,"")</f>
        <v/>
      </c>
      <c r="L255" s="694" t="str">
        <f>IF(K255&lt;基本!$D$9,"非常勤","常勤")</f>
        <v>常勤</v>
      </c>
      <c r="M255" s="689">
        <f>IF(L255="非常勤",K255/基本!$D$9,1)</f>
        <v>1</v>
      </c>
      <c r="N255" s="694" t="e">
        <f>IF(DAYS360(P255,メイン!$N$3)&lt;500,"新"," ")</f>
        <v>#VALUE!</v>
      </c>
      <c r="O255" s="659"/>
      <c r="P255" s="773" t="str">
        <f>IF(COUNTA(病棟!K253)&gt;=1,病棟!K253,"")</f>
        <v/>
      </c>
      <c r="R255" s="735">
        <f t="shared" si="60"/>
        <v>0</v>
      </c>
      <c r="S255" s="735">
        <f t="shared" si="61"/>
        <v>0</v>
      </c>
      <c r="T255" s="735">
        <f t="shared" si="62"/>
        <v>0</v>
      </c>
      <c r="U255" s="735">
        <f t="shared" si="63"/>
        <v>0</v>
      </c>
      <c r="V255" s="735">
        <f t="shared" si="64"/>
        <v>0</v>
      </c>
      <c r="W255" s="735">
        <f t="shared" si="65"/>
        <v>0</v>
      </c>
      <c r="X255" s="735">
        <f t="shared" si="66"/>
        <v>0</v>
      </c>
      <c r="Y255" s="735">
        <f t="shared" si="67"/>
        <v>0</v>
      </c>
      <c r="Z255" s="735">
        <f t="shared" si="68"/>
        <v>0</v>
      </c>
      <c r="AA255" s="735">
        <f t="shared" si="69"/>
        <v>0</v>
      </c>
      <c r="AB255" s="735">
        <f t="shared" si="70"/>
        <v>0</v>
      </c>
      <c r="AC255" s="735">
        <f t="shared" si="71"/>
        <v>0</v>
      </c>
      <c r="AD255" s="735">
        <f t="shared" si="72"/>
        <v>0</v>
      </c>
      <c r="AE255" s="735">
        <f t="shared" si="73"/>
        <v>0</v>
      </c>
      <c r="AF255" s="736">
        <f t="shared" si="74"/>
        <v>0</v>
      </c>
      <c r="AH255" s="646" t="str">
        <f t="shared" si="75"/>
        <v/>
      </c>
      <c r="AI255" s="646" t="str">
        <f t="shared" si="76"/>
        <v>助産師常勤</v>
      </c>
      <c r="AJ255" s="646">
        <f t="shared" si="77"/>
        <v>1</v>
      </c>
      <c r="AK255" s="646" t="str">
        <f t="shared" si="78"/>
        <v>助産師</v>
      </c>
      <c r="AL255" s="646" t="str">
        <f t="shared" si="79"/>
        <v>常勤</v>
      </c>
    </row>
    <row r="256" spans="1:38" ht="13.5" customHeight="1">
      <c r="A256" s="659" t="str">
        <f>IF(COUNTA(病棟!A254)&gt;=1,病棟!A254,"")</f>
        <v/>
      </c>
      <c r="B256" s="740" t="str">
        <f>IF(COUNTA(病棟!B254)&gt;=1,病棟!B254,"")</f>
        <v/>
      </c>
      <c r="C256" s="745" t="str">
        <f>IF(COUNTA(病棟!C254)&gt;=1,病棟!C254,"")</f>
        <v/>
      </c>
      <c r="D256" s="750" t="str">
        <f>IF(COUNTA(病棟!D254)&gt;=1,病棟!D254,"")</f>
        <v/>
      </c>
      <c r="E256" s="750" t="str">
        <f>IF(COUNTA(病棟!E254)&gt;=1,病棟!E254,"")</f>
        <v/>
      </c>
      <c r="F256" s="750" t="str">
        <f>IF(COUNTA(病棟!F254)&gt;=1,病棟!F254,"")</f>
        <v/>
      </c>
      <c r="G256" s="755" t="str">
        <f>IF(COUNTA(病棟!G254)&gt;=1,病棟!G254,"")</f>
        <v/>
      </c>
      <c r="H256" s="745" t="str">
        <f>IF(COUNTA(病棟!H254)&gt;=1,病棟!H254,"")</f>
        <v/>
      </c>
      <c r="I256" s="761" t="str">
        <f>IF(COUNTA(病棟!I254)&gt;=1,病棟!I254,"")</f>
        <v/>
      </c>
      <c r="J256" s="662" t="str">
        <f>IF(COUNTA(病棟!J254)&gt;=1,病棟!J254,"")</f>
        <v/>
      </c>
      <c r="K256" s="659" t="str">
        <f>IF(COUNTA(病棟!L254)&gt;=1,病棟!L254,"")</f>
        <v/>
      </c>
      <c r="L256" s="694" t="str">
        <f>IF(K256&lt;基本!$D$9,"非常勤","常勤")</f>
        <v>常勤</v>
      </c>
      <c r="M256" s="689">
        <f>IF(L256="非常勤",K256/基本!$D$9,1)</f>
        <v>1</v>
      </c>
      <c r="N256" s="694" t="e">
        <f>IF(DAYS360(P256,メイン!$N$3)&lt;500,"新"," ")</f>
        <v>#VALUE!</v>
      </c>
      <c r="O256" s="659"/>
      <c r="P256" s="773" t="str">
        <f>IF(COUNTA(病棟!K254)&gt;=1,病棟!K254,"")</f>
        <v/>
      </c>
      <c r="R256" s="735">
        <f t="shared" si="60"/>
        <v>0</v>
      </c>
      <c r="S256" s="735">
        <f t="shared" si="61"/>
        <v>0</v>
      </c>
      <c r="T256" s="735">
        <f t="shared" si="62"/>
        <v>0</v>
      </c>
      <c r="U256" s="735">
        <f t="shared" si="63"/>
        <v>0</v>
      </c>
      <c r="V256" s="735">
        <f t="shared" si="64"/>
        <v>0</v>
      </c>
      <c r="W256" s="735">
        <f t="shared" si="65"/>
        <v>0</v>
      </c>
      <c r="X256" s="735">
        <f t="shared" si="66"/>
        <v>0</v>
      </c>
      <c r="Y256" s="735">
        <f t="shared" si="67"/>
        <v>0</v>
      </c>
      <c r="Z256" s="735">
        <f t="shared" si="68"/>
        <v>0</v>
      </c>
      <c r="AA256" s="735">
        <f t="shared" si="69"/>
        <v>0</v>
      </c>
      <c r="AB256" s="735">
        <f t="shared" si="70"/>
        <v>0</v>
      </c>
      <c r="AC256" s="735">
        <f t="shared" si="71"/>
        <v>0</v>
      </c>
      <c r="AD256" s="735">
        <f t="shared" si="72"/>
        <v>0</v>
      </c>
      <c r="AE256" s="735">
        <f t="shared" si="73"/>
        <v>0</v>
      </c>
      <c r="AF256" s="736">
        <f t="shared" si="74"/>
        <v>0</v>
      </c>
      <c r="AH256" s="646" t="str">
        <f t="shared" si="75"/>
        <v/>
      </c>
      <c r="AI256" s="646" t="str">
        <f t="shared" si="76"/>
        <v>助産師常勤</v>
      </c>
      <c r="AJ256" s="646">
        <f t="shared" si="77"/>
        <v>1</v>
      </c>
      <c r="AK256" s="646" t="str">
        <f t="shared" si="78"/>
        <v>助産師</v>
      </c>
      <c r="AL256" s="646" t="str">
        <f t="shared" si="79"/>
        <v>常勤</v>
      </c>
    </row>
    <row r="257" spans="1:38" ht="13.5" customHeight="1">
      <c r="A257" s="659" t="str">
        <f>IF(COUNTA(病棟!A255)&gt;=1,病棟!A255,"")</f>
        <v/>
      </c>
      <c r="B257" s="740" t="str">
        <f>IF(COUNTA(病棟!B255)&gt;=1,病棟!B255,"")</f>
        <v/>
      </c>
      <c r="C257" s="745" t="str">
        <f>IF(COUNTA(病棟!C255)&gt;=1,病棟!C255,"")</f>
        <v/>
      </c>
      <c r="D257" s="750" t="str">
        <f>IF(COUNTA(病棟!D255)&gt;=1,病棟!D255,"")</f>
        <v/>
      </c>
      <c r="E257" s="750" t="str">
        <f>IF(COUNTA(病棟!E255)&gt;=1,病棟!E255,"")</f>
        <v/>
      </c>
      <c r="F257" s="750" t="str">
        <f>IF(COUNTA(病棟!F255)&gt;=1,病棟!F255,"")</f>
        <v/>
      </c>
      <c r="G257" s="755" t="str">
        <f>IF(COUNTA(病棟!G255)&gt;=1,病棟!G255,"")</f>
        <v/>
      </c>
      <c r="H257" s="745" t="str">
        <f>IF(COUNTA(病棟!H255)&gt;=1,病棟!H255,"")</f>
        <v/>
      </c>
      <c r="I257" s="761" t="str">
        <f>IF(COUNTA(病棟!I255)&gt;=1,病棟!I255,"")</f>
        <v/>
      </c>
      <c r="J257" s="662" t="str">
        <f>IF(COUNTA(病棟!J255)&gt;=1,病棟!J255,"")</f>
        <v/>
      </c>
      <c r="K257" s="659" t="str">
        <f>IF(COUNTA(病棟!L255)&gt;=1,病棟!L255,"")</f>
        <v/>
      </c>
      <c r="L257" s="694" t="str">
        <f>IF(K257&lt;基本!$D$9,"非常勤","常勤")</f>
        <v>常勤</v>
      </c>
      <c r="M257" s="689">
        <f>IF(L257="非常勤",K257/基本!$D$9,1)</f>
        <v>1</v>
      </c>
      <c r="N257" s="694" t="e">
        <f>IF(DAYS360(P257,メイン!$N$3)&lt;500,"新"," ")</f>
        <v>#VALUE!</v>
      </c>
      <c r="O257" s="659"/>
      <c r="P257" s="773" t="str">
        <f>IF(COUNTA(病棟!K255)&gt;=1,病棟!K255,"")</f>
        <v/>
      </c>
      <c r="R257" s="735">
        <f t="shared" si="60"/>
        <v>0</v>
      </c>
      <c r="S257" s="735">
        <f t="shared" si="61"/>
        <v>0</v>
      </c>
      <c r="T257" s="735">
        <f t="shared" si="62"/>
        <v>0</v>
      </c>
      <c r="U257" s="735">
        <f t="shared" si="63"/>
        <v>0</v>
      </c>
      <c r="V257" s="735">
        <f t="shared" si="64"/>
        <v>0</v>
      </c>
      <c r="W257" s="735">
        <f t="shared" si="65"/>
        <v>0</v>
      </c>
      <c r="X257" s="735">
        <f t="shared" si="66"/>
        <v>0</v>
      </c>
      <c r="Y257" s="735">
        <f t="shared" si="67"/>
        <v>0</v>
      </c>
      <c r="Z257" s="735">
        <f t="shared" si="68"/>
        <v>0</v>
      </c>
      <c r="AA257" s="735">
        <f t="shared" si="69"/>
        <v>0</v>
      </c>
      <c r="AB257" s="735">
        <f t="shared" si="70"/>
        <v>0</v>
      </c>
      <c r="AC257" s="735">
        <f t="shared" si="71"/>
        <v>0</v>
      </c>
      <c r="AD257" s="735">
        <f t="shared" si="72"/>
        <v>0</v>
      </c>
      <c r="AE257" s="735">
        <f t="shared" si="73"/>
        <v>0</v>
      </c>
      <c r="AF257" s="736">
        <f t="shared" si="74"/>
        <v>0</v>
      </c>
      <c r="AH257" s="646" t="str">
        <f t="shared" si="75"/>
        <v/>
      </c>
      <c r="AI257" s="646" t="str">
        <f t="shared" si="76"/>
        <v>助産師常勤</v>
      </c>
      <c r="AJ257" s="646">
        <f t="shared" si="77"/>
        <v>1</v>
      </c>
      <c r="AK257" s="646" t="str">
        <f t="shared" si="78"/>
        <v>助産師</v>
      </c>
      <c r="AL257" s="646" t="str">
        <f t="shared" si="79"/>
        <v>常勤</v>
      </c>
    </row>
    <row r="258" spans="1:38" ht="13.5" customHeight="1">
      <c r="A258" s="659" t="str">
        <f>IF(COUNTA(病棟!A256)&gt;=1,病棟!A256,"")</f>
        <v/>
      </c>
      <c r="B258" s="740" t="str">
        <f>IF(COUNTA(病棟!B256)&gt;=1,病棟!B256,"")</f>
        <v/>
      </c>
      <c r="C258" s="745" t="str">
        <f>IF(COUNTA(病棟!C256)&gt;=1,病棟!C256,"")</f>
        <v/>
      </c>
      <c r="D258" s="750" t="str">
        <f>IF(COUNTA(病棟!D256)&gt;=1,病棟!D256,"")</f>
        <v/>
      </c>
      <c r="E258" s="750" t="str">
        <f>IF(COUNTA(病棟!E256)&gt;=1,病棟!E256,"")</f>
        <v/>
      </c>
      <c r="F258" s="750" t="str">
        <f>IF(COUNTA(病棟!F256)&gt;=1,病棟!F256,"")</f>
        <v/>
      </c>
      <c r="G258" s="755" t="str">
        <f>IF(COUNTA(病棟!G256)&gt;=1,病棟!G256,"")</f>
        <v/>
      </c>
      <c r="H258" s="745" t="str">
        <f>IF(COUNTA(病棟!H256)&gt;=1,病棟!H256,"")</f>
        <v/>
      </c>
      <c r="I258" s="761" t="str">
        <f>IF(COUNTA(病棟!I256)&gt;=1,病棟!I256,"")</f>
        <v/>
      </c>
      <c r="J258" s="662" t="str">
        <f>IF(COUNTA(病棟!J256)&gt;=1,病棟!J256,"")</f>
        <v/>
      </c>
      <c r="K258" s="659" t="str">
        <f>IF(COUNTA(病棟!L256)&gt;=1,病棟!L256,"")</f>
        <v/>
      </c>
      <c r="L258" s="694" t="str">
        <f>IF(K258&lt;基本!$D$9,"非常勤","常勤")</f>
        <v>常勤</v>
      </c>
      <c r="M258" s="689">
        <f>IF(L258="非常勤",K258/基本!$D$9,1)</f>
        <v>1</v>
      </c>
      <c r="N258" s="694" t="e">
        <f>IF(DAYS360(P258,メイン!$N$3)&lt;500,"新"," ")</f>
        <v>#VALUE!</v>
      </c>
      <c r="O258" s="659"/>
      <c r="P258" s="773" t="str">
        <f>IF(COUNTA(病棟!K256)&gt;=1,病棟!K256,"")</f>
        <v/>
      </c>
      <c r="R258" s="735">
        <f t="shared" si="60"/>
        <v>0</v>
      </c>
      <c r="S258" s="735">
        <f t="shared" si="61"/>
        <v>0</v>
      </c>
      <c r="T258" s="735">
        <f t="shared" si="62"/>
        <v>0</v>
      </c>
      <c r="U258" s="735">
        <f t="shared" si="63"/>
        <v>0</v>
      </c>
      <c r="V258" s="735">
        <f t="shared" si="64"/>
        <v>0</v>
      </c>
      <c r="W258" s="735">
        <f t="shared" si="65"/>
        <v>0</v>
      </c>
      <c r="X258" s="735">
        <f t="shared" si="66"/>
        <v>0</v>
      </c>
      <c r="Y258" s="735">
        <f t="shared" si="67"/>
        <v>0</v>
      </c>
      <c r="Z258" s="735">
        <f t="shared" si="68"/>
        <v>0</v>
      </c>
      <c r="AA258" s="735">
        <f t="shared" si="69"/>
        <v>0</v>
      </c>
      <c r="AB258" s="735">
        <f t="shared" si="70"/>
        <v>0</v>
      </c>
      <c r="AC258" s="735">
        <f t="shared" si="71"/>
        <v>0</v>
      </c>
      <c r="AD258" s="735">
        <f t="shared" si="72"/>
        <v>0</v>
      </c>
      <c r="AE258" s="735">
        <f t="shared" si="73"/>
        <v>0</v>
      </c>
      <c r="AF258" s="736">
        <f t="shared" si="74"/>
        <v>0</v>
      </c>
      <c r="AH258" s="646" t="str">
        <f t="shared" si="75"/>
        <v/>
      </c>
      <c r="AI258" s="646" t="str">
        <f t="shared" si="76"/>
        <v>助産師常勤</v>
      </c>
      <c r="AJ258" s="646">
        <f t="shared" si="77"/>
        <v>1</v>
      </c>
      <c r="AK258" s="646" t="str">
        <f t="shared" si="78"/>
        <v>助産師</v>
      </c>
      <c r="AL258" s="646" t="str">
        <f t="shared" si="79"/>
        <v>常勤</v>
      </c>
    </row>
    <row r="259" spans="1:38" ht="13.5" customHeight="1">
      <c r="A259" s="659" t="str">
        <f>IF(COUNTA(病棟!A257)&gt;=1,病棟!A257,"")</f>
        <v/>
      </c>
      <c r="B259" s="740" t="str">
        <f>IF(COUNTA(病棟!B257)&gt;=1,病棟!B257,"")</f>
        <v/>
      </c>
      <c r="C259" s="745" t="str">
        <f>IF(COUNTA(病棟!C257)&gt;=1,病棟!C257,"")</f>
        <v/>
      </c>
      <c r="D259" s="750" t="str">
        <f>IF(COUNTA(病棟!D257)&gt;=1,病棟!D257,"")</f>
        <v/>
      </c>
      <c r="E259" s="750" t="str">
        <f>IF(COUNTA(病棟!E257)&gt;=1,病棟!E257,"")</f>
        <v/>
      </c>
      <c r="F259" s="750" t="str">
        <f>IF(COUNTA(病棟!F257)&gt;=1,病棟!F257,"")</f>
        <v/>
      </c>
      <c r="G259" s="755" t="str">
        <f>IF(COUNTA(病棟!G257)&gt;=1,病棟!G257,"")</f>
        <v/>
      </c>
      <c r="H259" s="745" t="str">
        <f>IF(COUNTA(病棟!H257)&gt;=1,病棟!H257,"")</f>
        <v/>
      </c>
      <c r="I259" s="761" t="str">
        <f>IF(COUNTA(病棟!I257)&gt;=1,病棟!I257,"")</f>
        <v/>
      </c>
      <c r="J259" s="662" t="str">
        <f>IF(COUNTA(病棟!J257)&gt;=1,病棟!J257,"")</f>
        <v/>
      </c>
      <c r="K259" s="659" t="str">
        <f>IF(COUNTA(病棟!L257)&gt;=1,病棟!L257,"")</f>
        <v/>
      </c>
      <c r="L259" s="694" t="str">
        <f>IF(K259&lt;基本!$D$9,"非常勤","常勤")</f>
        <v>常勤</v>
      </c>
      <c r="M259" s="689">
        <f>IF(L259="非常勤",K259/基本!$D$9,1)</f>
        <v>1</v>
      </c>
      <c r="N259" s="694" t="e">
        <f>IF(DAYS360(P259,メイン!$N$3)&lt;500,"新"," ")</f>
        <v>#VALUE!</v>
      </c>
      <c r="O259" s="659"/>
      <c r="P259" s="773" t="str">
        <f>IF(COUNTA(病棟!K257)&gt;=1,病棟!K257,"")</f>
        <v/>
      </c>
      <c r="R259" s="735">
        <f t="shared" si="60"/>
        <v>0</v>
      </c>
      <c r="S259" s="735">
        <f t="shared" si="61"/>
        <v>0</v>
      </c>
      <c r="T259" s="735">
        <f t="shared" si="62"/>
        <v>0</v>
      </c>
      <c r="U259" s="735">
        <f t="shared" si="63"/>
        <v>0</v>
      </c>
      <c r="V259" s="735">
        <f t="shared" si="64"/>
        <v>0</v>
      </c>
      <c r="W259" s="735">
        <f t="shared" si="65"/>
        <v>0</v>
      </c>
      <c r="X259" s="735">
        <f t="shared" si="66"/>
        <v>0</v>
      </c>
      <c r="Y259" s="735">
        <f t="shared" si="67"/>
        <v>0</v>
      </c>
      <c r="Z259" s="735">
        <f t="shared" si="68"/>
        <v>0</v>
      </c>
      <c r="AA259" s="735">
        <f t="shared" si="69"/>
        <v>0</v>
      </c>
      <c r="AB259" s="735">
        <f t="shared" si="70"/>
        <v>0</v>
      </c>
      <c r="AC259" s="735">
        <f t="shared" si="71"/>
        <v>0</v>
      </c>
      <c r="AD259" s="735">
        <f t="shared" si="72"/>
        <v>0</v>
      </c>
      <c r="AE259" s="735">
        <f t="shared" si="73"/>
        <v>0</v>
      </c>
      <c r="AF259" s="736">
        <f t="shared" si="74"/>
        <v>0</v>
      </c>
      <c r="AH259" s="646" t="str">
        <f t="shared" si="75"/>
        <v/>
      </c>
      <c r="AI259" s="646" t="str">
        <f t="shared" si="76"/>
        <v>助産師常勤</v>
      </c>
      <c r="AJ259" s="646">
        <f t="shared" si="77"/>
        <v>1</v>
      </c>
      <c r="AK259" s="646" t="str">
        <f t="shared" si="78"/>
        <v>助産師</v>
      </c>
      <c r="AL259" s="646" t="str">
        <f t="shared" si="79"/>
        <v>常勤</v>
      </c>
    </row>
    <row r="260" spans="1:38" ht="13.5" customHeight="1">
      <c r="A260" s="659" t="str">
        <f>IF(COUNTA(病棟!A258)&gt;=1,病棟!A258,"")</f>
        <v/>
      </c>
      <c r="B260" s="740" t="str">
        <f>IF(COUNTA(病棟!B258)&gt;=1,病棟!B258,"")</f>
        <v/>
      </c>
      <c r="C260" s="745" t="str">
        <f>IF(COUNTA(病棟!C258)&gt;=1,病棟!C258,"")</f>
        <v/>
      </c>
      <c r="D260" s="750" t="str">
        <f>IF(COUNTA(病棟!D258)&gt;=1,病棟!D258,"")</f>
        <v/>
      </c>
      <c r="E260" s="750" t="str">
        <f>IF(COUNTA(病棟!E258)&gt;=1,病棟!E258,"")</f>
        <v/>
      </c>
      <c r="F260" s="750" t="str">
        <f>IF(COUNTA(病棟!F258)&gt;=1,病棟!F258,"")</f>
        <v/>
      </c>
      <c r="G260" s="755" t="str">
        <f>IF(COUNTA(病棟!G258)&gt;=1,病棟!G258,"")</f>
        <v/>
      </c>
      <c r="H260" s="745" t="str">
        <f>IF(COUNTA(病棟!H258)&gt;=1,病棟!H258,"")</f>
        <v/>
      </c>
      <c r="I260" s="761" t="str">
        <f>IF(COUNTA(病棟!I258)&gt;=1,病棟!I258,"")</f>
        <v/>
      </c>
      <c r="J260" s="662" t="str">
        <f>IF(COUNTA(病棟!J258)&gt;=1,病棟!J258,"")</f>
        <v/>
      </c>
      <c r="K260" s="659" t="str">
        <f>IF(COUNTA(病棟!L258)&gt;=1,病棟!L258,"")</f>
        <v/>
      </c>
      <c r="L260" s="694" t="str">
        <f>IF(K260&lt;基本!$D$9,"非常勤","常勤")</f>
        <v>常勤</v>
      </c>
      <c r="M260" s="689">
        <f>IF(L260="非常勤",K260/基本!$D$9,1)</f>
        <v>1</v>
      </c>
      <c r="N260" s="694" t="e">
        <f>IF(DAYS360(P260,メイン!$N$3)&lt;500,"新"," ")</f>
        <v>#VALUE!</v>
      </c>
      <c r="O260" s="659"/>
      <c r="P260" s="773" t="str">
        <f>IF(COUNTA(病棟!K258)&gt;=1,病棟!K258,"")</f>
        <v/>
      </c>
      <c r="R260" s="735">
        <f t="shared" si="60"/>
        <v>0</v>
      </c>
      <c r="S260" s="735">
        <f t="shared" si="61"/>
        <v>0</v>
      </c>
      <c r="T260" s="735">
        <f t="shared" si="62"/>
        <v>0</v>
      </c>
      <c r="U260" s="735">
        <f t="shared" si="63"/>
        <v>0</v>
      </c>
      <c r="V260" s="735">
        <f t="shared" si="64"/>
        <v>0</v>
      </c>
      <c r="W260" s="735">
        <f t="shared" si="65"/>
        <v>0</v>
      </c>
      <c r="X260" s="735">
        <f t="shared" si="66"/>
        <v>0</v>
      </c>
      <c r="Y260" s="735">
        <f t="shared" si="67"/>
        <v>0</v>
      </c>
      <c r="Z260" s="735">
        <f t="shared" si="68"/>
        <v>0</v>
      </c>
      <c r="AA260" s="735">
        <f t="shared" si="69"/>
        <v>0</v>
      </c>
      <c r="AB260" s="735">
        <f t="shared" si="70"/>
        <v>0</v>
      </c>
      <c r="AC260" s="735">
        <f t="shared" si="71"/>
        <v>0</v>
      </c>
      <c r="AD260" s="735">
        <f t="shared" si="72"/>
        <v>0</v>
      </c>
      <c r="AE260" s="735">
        <f t="shared" si="73"/>
        <v>0</v>
      </c>
      <c r="AF260" s="736">
        <f t="shared" si="74"/>
        <v>0</v>
      </c>
      <c r="AH260" s="646" t="str">
        <f t="shared" si="75"/>
        <v/>
      </c>
      <c r="AI260" s="646" t="str">
        <f t="shared" si="76"/>
        <v>助産師常勤</v>
      </c>
      <c r="AJ260" s="646">
        <f t="shared" si="77"/>
        <v>1</v>
      </c>
      <c r="AK260" s="646" t="str">
        <f t="shared" si="78"/>
        <v>助産師</v>
      </c>
      <c r="AL260" s="646" t="str">
        <f t="shared" si="79"/>
        <v>常勤</v>
      </c>
    </row>
    <row r="261" spans="1:38" ht="13.5" customHeight="1">
      <c r="A261" s="659" t="str">
        <f>IF(COUNTA(病棟!A259)&gt;=1,病棟!A259,"")</f>
        <v/>
      </c>
      <c r="B261" s="740" t="str">
        <f>IF(COUNTA(病棟!B259)&gt;=1,病棟!B259,"")</f>
        <v/>
      </c>
      <c r="C261" s="745" t="str">
        <f>IF(COUNTA(病棟!C259)&gt;=1,病棟!C259,"")</f>
        <v/>
      </c>
      <c r="D261" s="750" t="str">
        <f>IF(COUNTA(病棟!D259)&gt;=1,病棟!D259,"")</f>
        <v/>
      </c>
      <c r="E261" s="750" t="str">
        <f>IF(COUNTA(病棟!E259)&gt;=1,病棟!E259,"")</f>
        <v/>
      </c>
      <c r="F261" s="750" t="str">
        <f>IF(COUNTA(病棟!F259)&gt;=1,病棟!F259,"")</f>
        <v/>
      </c>
      <c r="G261" s="755" t="str">
        <f>IF(COUNTA(病棟!G259)&gt;=1,病棟!G259,"")</f>
        <v/>
      </c>
      <c r="H261" s="745" t="str">
        <f>IF(COUNTA(病棟!H259)&gt;=1,病棟!H259,"")</f>
        <v/>
      </c>
      <c r="I261" s="761" t="str">
        <f>IF(COUNTA(病棟!I259)&gt;=1,病棟!I259,"")</f>
        <v/>
      </c>
      <c r="J261" s="662" t="str">
        <f>IF(COUNTA(病棟!J259)&gt;=1,病棟!J259,"")</f>
        <v/>
      </c>
      <c r="K261" s="659" t="str">
        <f>IF(COUNTA(病棟!L259)&gt;=1,病棟!L259,"")</f>
        <v/>
      </c>
      <c r="L261" s="694" t="str">
        <f>IF(K261&lt;基本!$D$9,"非常勤","常勤")</f>
        <v>常勤</v>
      </c>
      <c r="M261" s="689">
        <f>IF(L261="非常勤",K261/基本!$D$9,1)</f>
        <v>1</v>
      </c>
      <c r="N261" s="694" t="e">
        <f>IF(DAYS360(P261,メイン!$N$3)&lt;500,"新"," ")</f>
        <v>#VALUE!</v>
      </c>
      <c r="O261" s="659"/>
      <c r="P261" s="773" t="str">
        <f>IF(COUNTA(病棟!K259)&gt;=1,病棟!K259,"")</f>
        <v/>
      </c>
      <c r="R261" s="735">
        <f t="shared" si="60"/>
        <v>0</v>
      </c>
      <c r="S261" s="735">
        <f t="shared" si="61"/>
        <v>0</v>
      </c>
      <c r="T261" s="735">
        <f t="shared" si="62"/>
        <v>0</v>
      </c>
      <c r="U261" s="735">
        <f t="shared" si="63"/>
        <v>0</v>
      </c>
      <c r="V261" s="735">
        <f t="shared" si="64"/>
        <v>0</v>
      </c>
      <c r="W261" s="735">
        <f t="shared" si="65"/>
        <v>0</v>
      </c>
      <c r="X261" s="735">
        <f t="shared" si="66"/>
        <v>0</v>
      </c>
      <c r="Y261" s="735">
        <f t="shared" si="67"/>
        <v>0</v>
      </c>
      <c r="Z261" s="735">
        <f t="shared" si="68"/>
        <v>0</v>
      </c>
      <c r="AA261" s="735">
        <f t="shared" si="69"/>
        <v>0</v>
      </c>
      <c r="AB261" s="735">
        <f t="shared" si="70"/>
        <v>0</v>
      </c>
      <c r="AC261" s="735">
        <f t="shared" si="71"/>
        <v>0</v>
      </c>
      <c r="AD261" s="735">
        <f t="shared" si="72"/>
        <v>0</v>
      </c>
      <c r="AE261" s="735">
        <f t="shared" si="73"/>
        <v>0</v>
      </c>
      <c r="AF261" s="736">
        <f t="shared" si="74"/>
        <v>0</v>
      </c>
      <c r="AH261" s="646" t="str">
        <f t="shared" si="75"/>
        <v/>
      </c>
      <c r="AI261" s="646" t="str">
        <f t="shared" si="76"/>
        <v>助産師常勤</v>
      </c>
      <c r="AJ261" s="646">
        <f t="shared" si="77"/>
        <v>1</v>
      </c>
      <c r="AK261" s="646" t="str">
        <f t="shared" si="78"/>
        <v>助産師</v>
      </c>
      <c r="AL261" s="646" t="str">
        <f t="shared" si="79"/>
        <v>常勤</v>
      </c>
    </row>
    <row r="262" spans="1:38" ht="13.5" customHeight="1">
      <c r="A262" s="659" t="str">
        <f>IF(COUNTA(病棟!A260)&gt;=1,病棟!A260,"")</f>
        <v/>
      </c>
      <c r="B262" s="740" t="str">
        <f>IF(COUNTA(病棟!B260)&gt;=1,病棟!B260,"")</f>
        <v/>
      </c>
      <c r="C262" s="745" t="str">
        <f>IF(COUNTA(病棟!C260)&gt;=1,病棟!C260,"")</f>
        <v/>
      </c>
      <c r="D262" s="750" t="str">
        <f>IF(COUNTA(病棟!D260)&gt;=1,病棟!D260,"")</f>
        <v/>
      </c>
      <c r="E262" s="750" t="str">
        <f>IF(COUNTA(病棟!E260)&gt;=1,病棟!E260,"")</f>
        <v/>
      </c>
      <c r="F262" s="750" t="str">
        <f>IF(COUNTA(病棟!F260)&gt;=1,病棟!F260,"")</f>
        <v/>
      </c>
      <c r="G262" s="755" t="str">
        <f>IF(COUNTA(病棟!G260)&gt;=1,病棟!G260,"")</f>
        <v/>
      </c>
      <c r="H262" s="745" t="str">
        <f>IF(COUNTA(病棟!H260)&gt;=1,病棟!H260,"")</f>
        <v/>
      </c>
      <c r="I262" s="761" t="str">
        <f>IF(COUNTA(病棟!I260)&gt;=1,病棟!I260,"")</f>
        <v/>
      </c>
      <c r="J262" s="662" t="str">
        <f>IF(COUNTA(病棟!J260)&gt;=1,病棟!J260,"")</f>
        <v/>
      </c>
      <c r="K262" s="659" t="str">
        <f>IF(COUNTA(病棟!L260)&gt;=1,病棟!L260,"")</f>
        <v/>
      </c>
      <c r="L262" s="694" t="str">
        <f>IF(K262&lt;基本!$D$9,"非常勤","常勤")</f>
        <v>常勤</v>
      </c>
      <c r="M262" s="689">
        <f>IF(L262="非常勤",K262/基本!$D$9,1)</f>
        <v>1</v>
      </c>
      <c r="N262" s="694" t="e">
        <f>IF(DAYS360(P262,メイン!$N$3)&lt;500,"新"," ")</f>
        <v>#VALUE!</v>
      </c>
      <c r="O262" s="659"/>
      <c r="P262" s="773" t="str">
        <f>IF(COUNTA(病棟!K260)&gt;=1,病棟!K260,"")</f>
        <v/>
      </c>
      <c r="R262" s="735">
        <f t="shared" ref="R262:R325" si="80">IF(AND(COUNTBLANK($C262)=0,$L262="常勤"),1,0)</f>
        <v>0</v>
      </c>
      <c r="S262" s="735">
        <f t="shared" ref="S262:S325" si="81">IF(T262&gt;0,1,0)</f>
        <v>0</v>
      </c>
      <c r="T262" s="735">
        <f t="shared" ref="T262:T325" si="82">IF(AND(COUNTBLANK($C262)=0,$L262="非常勤"),M262,0)</f>
        <v>0</v>
      </c>
      <c r="U262" s="735">
        <f t="shared" ref="U262:U325" si="83">IF(AND(COUNTBLANK($D262)=0,$L262="常勤"),1,0)</f>
        <v>0</v>
      </c>
      <c r="V262" s="735">
        <f t="shared" ref="V262:V325" si="84">IF(W262&gt;0,1,0)</f>
        <v>0</v>
      </c>
      <c r="W262" s="735">
        <f t="shared" ref="W262:W325" si="85">IF(AND(COUNTBLANK($D262)=0,$L262="非常勤"),M262,0)</f>
        <v>0</v>
      </c>
      <c r="X262" s="735">
        <f t="shared" ref="X262:X325" si="86">IF(AND(COUNTBLANK($E262)=0,$L262="常勤"),1,0)</f>
        <v>0</v>
      </c>
      <c r="Y262" s="735">
        <f t="shared" ref="Y262:Y325" si="87">IF(Z262&gt;0,1,0)</f>
        <v>0</v>
      </c>
      <c r="Z262" s="735">
        <f t="shared" ref="Z262:Z325" si="88">IF(AND(COUNTBLANK($E262)=0,$L262="非常勤"),M262,0)</f>
        <v>0</v>
      </c>
      <c r="AA262" s="735">
        <f t="shared" ref="AA262:AA325" si="89">IF(AND(COUNTBLANK($F262)=0,$L262="常勤"),1,0)</f>
        <v>0</v>
      </c>
      <c r="AB262" s="735">
        <f t="shared" ref="AB262:AB325" si="90">IF(AC262&gt;0,1,0)</f>
        <v>0</v>
      </c>
      <c r="AC262" s="735">
        <f t="shared" ref="AC262:AC325" si="91">IF(AND(COUNTBLANK($F262)=0,$L262="非常勤"),M262,0)</f>
        <v>0</v>
      </c>
      <c r="AD262" s="735">
        <f t="shared" ref="AD262:AD325" si="92">IF(AND(COUNTBLANK($G262)=0,$L262="常勤"),1,0)</f>
        <v>0</v>
      </c>
      <c r="AE262" s="735">
        <f t="shared" ref="AE262:AE325" si="93">IF(AF262&gt;0,1,0)</f>
        <v>0</v>
      </c>
      <c r="AF262" s="736">
        <f t="shared" ref="AF262:AF325" si="94">IF(AND(COUNTBLANK($G262)=0,$L262="非常勤"),M262,0)</f>
        <v>0</v>
      </c>
      <c r="AH262" s="646" t="str">
        <f t="shared" ref="AH262:AH325" si="95">A262</f>
        <v/>
      </c>
      <c r="AI262" s="646" t="str">
        <f t="shared" ref="AI262:AI325" si="96">CONCATENATE(AK262,AL262)</f>
        <v>助産師常勤</v>
      </c>
      <c r="AJ262" s="646">
        <f t="shared" ref="AJ262:AJ325" si="97">M262</f>
        <v>1</v>
      </c>
      <c r="AK262" s="646" t="str">
        <f t="shared" ref="AK262:AK325" si="98">IF(COUNTA(C262)=1,"助産師",IF(COUNTA(E262)=1,"看護師",IF(COUNTA(F262)=1,"准看護師",IF(COUNTA(G262)=1,"看護補助者",""))))</f>
        <v>助産師</v>
      </c>
      <c r="AL262" s="646" t="str">
        <f t="shared" ref="AL262:AL325" si="99">IF(L262="常勤","常勤",IF(M262&gt;0,"非常勤",""))</f>
        <v>常勤</v>
      </c>
    </row>
    <row r="263" spans="1:38" ht="13.5" customHeight="1">
      <c r="A263" s="659" t="str">
        <f>IF(COUNTA(病棟!A261)&gt;=1,病棟!A261,"")</f>
        <v/>
      </c>
      <c r="B263" s="740" t="str">
        <f>IF(COUNTA(病棟!B261)&gt;=1,病棟!B261,"")</f>
        <v/>
      </c>
      <c r="C263" s="745" t="str">
        <f>IF(COUNTA(病棟!C261)&gt;=1,病棟!C261,"")</f>
        <v/>
      </c>
      <c r="D263" s="750" t="str">
        <f>IF(COUNTA(病棟!D261)&gt;=1,病棟!D261,"")</f>
        <v/>
      </c>
      <c r="E263" s="750" t="str">
        <f>IF(COUNTA(病棟!E261)&gt;=1,病棟!E261,"")</f>
        <v/>
      </c>
      <c r="F263" s="750" t="str">
        <f>IF(COUNTA(病棟!F261)&gt;=1,病棟!F261,"")</f>
        <v/>
      </c>
      <c r="G263" s="755" t="str">
        <f>IF(COUNTA(病棟!G261)&gt;=1,病棟!G261,"")</f>
        <v/>
      </c>
      <c r="H263" s="745" t="str">
        <f>IF(COUNTA(病棟!H261)&gt;=1,病棟!H261,"")</f>
        <v/>
      </c>
      <c r="I263" s="761" t="str">
        <f>IF(COUNTA(病棟!I261)&gt;=1,病棟!I261,"")</f>
        <v/>
      </c>
      <c r="J263" s="662" t="str">
        <f>IF(COUNTA(病棟!J261)&gt;=1,病棟!J261,"")</f>
        <v/>
      </c>
      <c r="K263" s="659" t="str">
        <f>IF(COUNTA(病棟!L261)&gt;=1,病棟!L261,"")</f>
        <v/>
      </c>
      <c r="L263" s="694" t="str">
        <f>IF(K263&lt;基本!$D$9,"非常勤","常勤")</f>
        <v>常勤</v>
      </c>
      <c r="M263" s="689">
        <f>IF(L263="非常勤",K263/基本!$D$9,1)</f>
        <v>1</v>
      </c>
      <c r="N263" s="694" t="e">
        <f>IF(DAYS360(P263,メイン!$N$3)&lt;500,"新"," ")</f>
        <v>#VALUE!</v>
      </c>
      <c r="O263" s="659"/>
      <c r="P263" s="773" t="str">
        <f>IF(COUNTA(病棟!K261)&gt;=1,病棟!K261,"")</f>
        <v/>
      </c>
      <c r="R263" s="735">
        <f t="shared" si="80"/>
        <v>0</v>
      </c>
      <c r="S263" s="735">
        <f t="shared" si="81"/>
        <v>0</v>
      </c>
      <c r="T263" s="735">
        <f t="shared" si="82"/>
        <v>0</v>
      </c>
      <c r="U263" s="735">
        <f t="shared" si="83"/>
        <v>0</v>
      </c>
      <c r="V263" s="735">
        <f t="shared" si="84"/>
        <v>0</v>
      </c>
      <c r="W263" s="735">
        <f t="shared" si="85"/>
        <v>0</v>
      </c>
      <c r="X263" s="735">
        <f t="shared" si="86"/>
        <v>0</v>
      </c>
      <c r="Y263" s="735">
        <f t="shared" si="87"/>
        <v>0</v>
      </c>
      <c r="Z263" s="735">
        <f t="shared" si="88"/>
        <v>0</v>
      </c>
      <c r="AA263" s="735">
        <f t="shared" si="89"/>
        <v>0</v>
      </c>
      <c r="AB263" s="735">
        <f t="shared" si="90"/>
        <v>0</v>
      </c>
      <c r="AC263" s="735">
        <f t="shared" si="91"/>
        <v>0</v>
      </c>
      <c r="AD263" s="735">
        <f t="shared" si="92"/>
        <v>0</v>
      </c>
      <c r="AE263" s="735">
        <f t="shared" si="93"/>
        <v>0</v>
      </c>
      <c r="AF263" s="736">
        <f t="shared" si="94"/>
        <v>0</v>
      </c>
      <c r="AH263" s="646" t="str">
        <f t="shared" si="95"/>
        <v/>
      </c>
      <c r="AI263" s="646" t="str">
        <f t="shared" si="96"/>
        <v>助産師常勤</v>
      </c>
      <c r="AJ263" s="646">
        <f t="shared" si="97"/>
        <v>1</v>
      </c>
      <c r="AK263" s="646" t="str">
        <f t="shared" si="98"/>
        <v>助産師</v>
      </c>
      <c r="AL263" s="646" t="str">
        <f t="shared" si="99"/>
        <v>常勤</v>
      </c>
    </row>
    <row r="264" spans="1:38" ht="13.5" customHeight="1">
      <c r="A264" s="659" t="str">
        <f>IF(COUNTA(病棟!A262)&gt;=1,病棟!A262,"")</f>
        <v/>
      </c>
      <c r="B264" s="740" t="str">
        <f>IF(COUNTA(病棟!B262)&gt;=1,病棟!B262,"")</f>
        <v/>
      </c>
      <c r="C264" s="745" t="str">
        <f>IF(COUNTA(病棟!C262)&gt;=1,病棟!C262,"")</f>
        <v/>
      </c>
      <c r="D264" s="750" t="str">
        <f>IF(COUNTA(病棟!D262)&gt;=1,病棟!D262,"")</f>
        <v/>
      </c>
      <c r="E264" s="750" t="str">
        <f>IF(COUNTA(病棟!E262)&gt;=1,病棟!E262,"")</f>
        <v/>
      </c>
      <c r="F264" s="750" t="str">
        <f>IF(COUNTA(病棟!F262)&gt;=1,病棟!F262,"")</f>
        <v/>
      </c>
      <c r="G264" s="755" t="str">
        <f>IF(COUNTA(病棟!G262)&gt;=1,病棟!G262,"")</f>
        <v/>
      </c>
      <c r="H264" s="745" t="str">
        <f>IF(COUNTA(病棟!H262)&gt;=1,病棟!H262,"")</f>
        <v/>
      </c>
      <c r="I264" s="761" t="str">
        <f>IF(COUNTA(病棟!I262)&gt;=1,病棟!I262,"")</f>
        <v/>
      </c>
      <c r="J264" s="662" t="str">
        <f>IF(COUNTA(病棟!J262)&gt;=1,病棟!J262,"")</f>
        <v/>
      </c>
      <c r="K264" s="659" t="str">
        <f>IF(COUNTA(病棟!L262)&gt;=1,病棟!L262,"")</f>
        <v/>
      </c>
      <c r="L264" s="694" t="str">
        <f>IF(K264&lt;基本!$D$9,"非常勤","常勤")</f>
        <v>常勤</v>
      </c>
      <c r="M264" s="689">
        <f>IF(L264="非常勤",K264/基本!$D$9,1)</f>
        <v>1</v>
      </c>
      <c r="N264" s="694" t="e">
        <f>IF(DAYS360(P264,メイン!$N$3)&lt;500,"新"," ")</f>
        <v>#VALUE!</v>
      </c>
      <c r="O264" s="659"/>
      <c r="P264" s="773" t="str">
        <f>IF(COUNTA(病棟!K262)&gt;=1,病棟!K262,"")</f>
        <v/>
      </c>
      <c r="R264" s="735">
        <f t="shared" si="80"/>
        <v>0</v>
      </c>
      <c r="S264" s="735">
        <f t="shared" si="81"/>
        <v>0</v>
      </c>
      <c r="T264" s="735">
        <f t="shared" si="82"/>
        <v>0</v>
      </c>
      <c r="U264" s="735">
        <f t="shared" si="83"/>
        <v>0</v>
      </c>
      <c r="V264" s="735">
        <f t="shared" si="84"/>
        <v>0</v>
      </c>
      <c r="W264" s="735">
        <f t="shared" si="85"/>
        <v>0</v>
      </c>
      <c r="X264" s="735">
        <f t="shared" si="86"/>
        <v>0</v>
      </c>
      <c r="Y264" s="735">
        <f t="shared" si="87"/>
        <v>0</v>
      </c>
      <c r="Z264" s="735">
        <f t="shared" si="88"/>
        <v>0</v>
      </c>
      <c r="AA264" s="735">
        <f t="shared" si="89"/>
        <v>0</v>
      </c>
      <c r="AB264" s="735">
        <f t="shared" si="90"/>
        <v>0</v>
      </c>
      <c r="AC264" s="735">
        <f t="shared" si="91"/>
        <v>0</v>
      </c>
      <c r="AD264" s="735">
        <f t="shared" si="92"/>
        <v>0</v>
      </c>
      <c r="AE264" s="735">
        <f t="shared" si="93"/>
        <v>0</v>
      </c>
      <c r="AF264" s="736">
        <f t="shared" si="94"/>
        <v>0</v>
      </c>
      <c r="AH264" s="646" t="str">
        <f t="shared" si="95"/>
        <v/>
      </c>
      <c r="AI264" s="646" t="str">
        <f t="shared" si="96"/>
        <v>助産師常勤</v>
      </c>
      <c r="AJ264" s="646">
        <f t="shared" si="97"/>
        <v>1</v>
      </c>
      <c r="AK264" s="646" t="str">
        <f t="shared" si="98"/>
        <v>助産師</v>
      </c>
      <c r="AL264" s="646" t="str">
        <f t="shared" si="99"/>
        <v>常勤</v>
      </c>
    </row>
    <row r="265" spans="1:38" ht="13.5" customHeight="1">
      <c r="A265" s="659" t="str">
        <f>IF(COUNTA(病棟!A263)&gt;=1,病棟!A263,"")</f>
        <v/>
      </c>
      <c r="B265" s="740" t="str">
        <f>IF(COUNTA(病棟!B263)&gt;=1,病棟!B263,"")</f>
        <v/>
      </c>
      <c r="C265" s="745" t="str">
        <f>IF(COUNTA(病棟!C263)&gt;=1,病棟!C263,"")</f>
        <v/>
      </c>
      <c r="D265" s="750" t="str">
        <f>IF(COUNTA(病棟!D263)&gt;=1,病棟!D263,"")</f>
        <v/>
      </c>
      <c r="E265" s="750" t="str">
        <f>IF(COUNTA(病棟!E263)&gt;=1,病棟!E263,"")</f>
        <v/>
      </c>
      <c r="F265" s="750" t="str">
        <f>IF(COUNTA(病棟!F263)&gt;=1,病棟!F263,"")</f>
        <v/>
      </c>
      <c r="G265" s="755" t="str">
        <f>IF(COUNTA(病棟!G263)&gt;=1,病棟!G263,"")</f>
        <v/>
      </c>
      <c r="H265" s="745" t="str">
        <f>IF(COUNTA(病棟!H263)&gt;=1,病棟!H263,"")</f>
        <v/>
      </c>
      <c r="I265" s="761" t="str">
        <f>IF(COUNTA(病棟!I263)&gt;=1,病棟!I263,"")</f>
        <v/>
      </c>
      <c r="J265" s="662" t="str">
        <f>IF(COUNTA(病棟!J263)&gt;=1,病棟!J263,"")</f>
        <v/>
      </c>
      <c r="K265" s="659" t="str">
        <f>IF(COUNTA(病棟!L263)&gt;=1,病棟!L263,"")</f>
        <v/>
      </c>
      <c r="L265" s="694" t="str">
        <f>IF(K265&lt;基本!$D$9,"非常勤","常勤")</f>
        <v>常勤</v>
      </c>
      <c r="M265" s="689">
        <f>IF(L265="非常勤",K265/基本!$D$9,1)</f>
        <v>1</v>
      </c>
      <c r="N265" s="694" t="e">
        <f>IF(DAYS360(P265,メイン!$N$3)&lt;500,"新"," ")</f>
        <v>#VALUE!</v>
      </c>
      <c r="O265" s="659"/>
      <c r="P265" s="773" t="str">
        <f>IF(COUNTA(病棟!K263)&gt;=1,病棟!K263,"")</f>
        <v/>
      </c>
      <c r="R265" s="735">
        <f t="shared" si="80"/>
        <v>0</v>
      </c>
      <c r="S265" s="735">
        <f t="shared" si="81"/>
        <v>0</v>
      </c>
      <c r="T265" s="735">
        <f t="shared" si="82"/>
        <v>0</v>
      </c>
      <c r="U265" s="735">
        <f t="shared" si="83"/>
        <v>0</v>
      </c>
      <c r="V265" s="735">
        <f t="shared" si="84"/>
        <v>0</v>
      </c>
      <c r="W265" s="735">
        <f t="shared" si="85"/>
        <v>0</v>
      </c>
      <c r="X265" s="735">
        <f t="shared" si="86"/>
        <v>0</v>
      </c>
      <c r="Y265" s="735">
        <f t="shared" si="87"/>
        <v>0</v>
      </c>
      <c r="Z265" s="735">
        <f t="shared" si="88"/>
        <v>0</v>
      </c>
      <c r="AA265" s="735">
        <f t="shared" si="89"/>
        <v>0</v>
      </c>
      <c r="AB265" s="735">
        <f t="shared" si="90"/>
        <v>0</v>
      </c>
      <c r="AC265" s="735">
        <f t="shared" si="91"/>
        <v>0</v>
      </c>
      <c r="AD265" s="735">
        <f t="shared" si="92"/>
        <v>0</v>
      </c>
      <c r="AE265" s="735">
        <f t="shared" si="93"/>
        <v>0</v>
      </c>
      <c r="AF265" s="736">
        <f t="shared" si="94"/>
        <v>0</v>
      </c>
      <c r="AH265" s="646" t="str">
        <f t="shared" si="95"/>
        <v/>
      </c>
      <c r="AI265" s="646" t="str">
        <f t="shared" si="96"/>
        <v>助産師常勤</v>
      </c>
      <c r="AJ265" s="646">
        <f t="shared" si="97"/>
        <v>1</v>
      </c>
      <c r="AK265" s="646" t="str">
        <f t="shared" si="98"/>
        <v>助産師</v>
      </c>
      <c r="AL265" s="646" t="str">
        <f t="shared" si="99"/>
        <v>常勤</v>
      </c>
    </row>
    <row r="266" spans="1:38" ht="13.5" customHeight="1">
      <c r="A266" s="659" t="str">
        <f>IF(COUNTA(病棟!A264)&gt;=1,病棟!A264,"")</f>
        <v/>
      </c>
      <c r="B266" s="740" t="str">
        <f>IF(COUNTA(病棟!B264)&gt;=1,病棟!B264,"")</f>
        <v/>
      </c>
      <c r="C266" s="745" t="str">
        <f>IF(COUNTA(病棟!C264)&gt;=1,病棟!C264,"")</f>
        <v/>
      </c>
      <c r="D266" s="750" t="str">
        <f>IF(COUNTA(病棟!D264)&gt;=1,病棟!D264,"")</f>
        <v/>
      </c>
      <c r="E266" s="750" t="str">
        <f>IF(COUNTA(病棟!E264)&gt;=1,病棟!E264,"")</f>
        <v/>
      </c>
      <c r="F266" s="750" t="str">
        <f>IF(COUNTA(病棟!F264)&gt;=1,病棟!F264,"")</f>
        <v/>
      </c>
      <c r="G266" s="755" t="str">
        <f>IF(COUNTA(病棟!G264)&gt;=1,病棟!G264,"")</f>
        <v/>
      </c>
      <c r="H266" s="745" t="str">
        <f>IF(COUNTA(病棟!H264)&gt;=1,病棟!H264,"")</f>
        <v/>
      </c>
      <c r="I266" s="761" t="str">
        <f>IF(COUNTA(病棟!I264)&gt;=1,病棟!I264,"")</f>
        <v/>
      </c>
      <c r="J266" s="662" t="str">
        <f>IF(COUNTA(病棟!J264)&gt;=1,病棟!J264,"")</f>
        <v/>
      </c>
      <c r="K266" s="659" t="str">
        <f>IF(COUNTA(病棟!L264)&gt;=1,病棟!L264,"")</f>
        <v/>
      </c>
      <c r="L266" s="694" t="str">
        <f>IF(K266&lt;基本!$D$9,"非常勤","常勤")</f>
        <v>常勤</v>
      </c>
      <c r="M266" s="689">
        <f>IF(L266="非常勤",K266/基本!$D$9,1)</f>
        <v>1</v>
      </c>
      <c r="N266" s="694" t="e">
        <f>IF(DAYS360(P266,メイン!$N$3)&lt;500,"新"," ")</f>
        <v>#VALUE!</v>
      </c>
      <c r="O266" s="659"/>
      <c r="P266" s="773" t="str">
        <f>IF(COUNTA(病棟!K264)&gt;=1,病棟!K264,"")</f>
        <v/>
      </c>
      <c r="R266" s="735">
        <f t="shared" si="80"/>
        <v>0</v>
      </c>
      <c r="S266" s="735">
        <f t="shared" si="81"/>
        <v>0</v>
      </c>
      <c r="T266" s="735">
        <f t="shared" si="82"/>
        <v>0</v>
      </c>
      <c r="U266" s="735">
        <f t="shared" si="83"/>
        <v>0</v>
      </c>
      <c r="V266" s="735">
        <f t="shared" si="84"/>
        <v>0</v>
      </c>
      <c r="W266" s="735">
        <f t="shared" si="85"/>
        <v>0</v>
      </c>
      <c r="X266" s="735">
        <f t="shared" si="86"/>
        <v>0</v>
      </c>
      <c r="Y266" s="735">
        <f t="shared" si="87"/>
        <v>0</v>
      </c>
      <c r="Z266" s="735">
        <f t="shared" si="88"/>
        <v>0</v>
      </c>
      <c r="AA266" s="735">
        <f t="shared" si="89"/>
        <v>0</v>
      </c>
      <c r="AB266" s="735">
        <f t="shared" si="90"/>
        <v>0</v>
      </c>
      <c r="AC266" s="735">
        <f t="shared" si="91"/>
        <v>0</v>
      </c>
      <c r="AD266" s="735">
        <f t="shared" si="92"/>
        <v>0</v>
      </c>
      <c r="AE266" s="735">
        <f t="shared" si="93"/>
        <v>0</v>
      </c>
      <c r="AF266" s="736">
        <f t="shared" si="94"/>
        <v>0</v>
      </c>
      <c r="AH266" s="646" t="str">
        <f t="shared" si="95"/>
        <v/>
      </c>
      <c r="AI266" s="646" t="str">
        <f t="shared" si="96"/>
        <v>助産師常勤</v>
      </c>
      <c r="AJ266" s="646">
        <f t="shared" si="97"/>
        <v>1</v>
      </c>
      <c r="AK266" s="646" t="str">
        <f t="shared" si="98"/>
        <v>助産師</v>
      </c>
      <c r="AL266" s="646" t="str">
        <f t="shared" si="99"/>
        <v>常勤</v>
      </c>
    </row>
    <row r="267" spans="1:38" ht="13.5" customHeight="1">
      <c r="A267" s="659" t="str">
        <f>IF(COUNTA(病棟!A265)&gt;=1,病棟!A265,"")</f>
        <v/>
      </c>
      <c r="B267" s="740" t="str">
        <f>IF(COUNTA(病棟!B265)&gt;=1,病棟!B265,"")</f>
        <v/>
      </c>
      <c r="C267" s="745" t="str">
        <f>IF(COUNTA(病棟!C265)&gt;=1,病棟!C265,"")</f>
        <v/>
      </c>
      <c r="D267" s="750" t="str">
        <f>IF(COUNTA(病棟!D265)&gt;=1,病棟!D265,"")</f>
        <v/>
      </c>
      <c r="E267" s="750" t="str">
        <f>IF(COUNTA(病棟!E265)&gt;=1,病棟!E265,"")</f>
        <v/>
      </c>
      <c r="F267" s="750" t="str">
        <f>IF(COUNTA(病棟!F265)&gt;=1,病棟!F265,"")</f>
        <v/>
      </c>
      <c r="G267" s="755" t="str">
        <f>IF(COUNTA(病棟!G265)&gt;=1,病棟!G265,"")</f>
        <v/>
      </c>
      <c r="H267" s="745" t="str">
        <f>IF(COUNTA(病棟!H265)&gt;=1,病棟!H265,"")</f>
        <v/>
      </c>
      <c r="I267" s="761" t="str">
        <f>IF(COUNTA(病棟!I265)&gt;=1,病棟!I265,"")</f>
        <v/>
      </c>
      <c r="J267" s="662" t="str">
        <f>IF(COUNTA(病棟!J265)&gt;=1,病棟!J265,"")</f>
        <v/>
      </c>
      <c r="K267" s="659" t="str">
        <f>IF(COUNTA(病棟!L265)&gt;=1,病棟!L265,"")</f>
        <v/>
      </c>
      <c r="L267" s="694" t="str">
        <f>IF(K267&lt;基本!$D$9,"非常勤","常勤")</f>
        <v>常勤</v>
      </c>
      <c r="M267" s="689">
        <f>IF(L267="非常勤",K267/基本!$D$9,1)</f>
        <v>1</v>
      </c>
      <c r="N267" s="694" t="e">
        <f>IF(DAYS360(P267,メイン!$N$3)&lt;500,"新"," ")</f>
        <v>#VALUE!</v>
      </c>
      <c r="O267" s="659"/>
      <c r="P267" s="773" t="str">
        <f>IF(COUNTA(病棟!K265)&gt;=1,病棟!K265,"")</f>
        <v/>
      </c>
      <c r="R267" s="735">
        <f t="shared" si="80"/>
        <v>0</v>
      </c>
      <c r="S267" s="735">
        <f t="shared" si="81"/>
        <v>0</v>
      </c>
      <c r="T267" s="735">
        <f t="shared" si="82"/>
        <v>0</v>
      </c>
      <c r="U267" s="735">
        <f t="shared" si="83"/>
        <v>0</v>
      </c>
      <c r="V267" s="735">
        <f t="shared" si="84"/>
        <v>0</v>
      </c>
      <c r="W267" s="735">
        <f t="shared" si="85"/>
        <v>0</v>
      </c>
      <c r="X267" s="735">
        <f t="shared" si="86"/>
        <v>0</v>
      </c>
      <c r="Y267" s="735">
        <f t="shared" si="87"/>
        <v>0</v>
      </c>
      <c r="Z267" s="735">
        <f t="shared" si="88"/>
        <v>0</v>
      </c>
      <c r="AA267" s="735">
        <f t="shared" si="89"/>
        <v>0</v>
      </c>
      <c r="AB267" s="735">
        <f t="shared" si="90"/>
        <v>0</v>
      </c>
      <c r="AC267" s="735">
        <f t="shared" si="91"/>
        <v>0</v>
      </c>
      <c r="AD267" s="735">
        <f t="shared" si="92"/>
        <v>0</v>
      </c>
      <c r="AE267" s="735">
        <f t="shared" si="93"/>
        <v>0</v>
      </c>
      <c r="AF267" s="736">
        <f t="shared" si="94"/>
        <v>0</v>
      </c>
      <c r="AH267" s="646" t="str">
        <f t="shared" si="95"/>
        <v/>
      </c>
      <c r="AI267" s="646" t="str">
        <f t="shared" si="96"/>
        <v>助産師常勤</v>
      </c>
      <c r="AJ267" s="646">
        <f t="shared" si="97"/>
        <v>1</v>
      </c>
      <c r="AK267" s="646" t="str">
        <f t="shared" si="98"/>
        <v>助産師</v>
      </c>
      <c r="AL267" s="646" t="str">
        <f t="shared" si="99"/>
        <v>常勤</v>
      </c>
    </row>
    <row r="268" spans="1:38" ht="13.5" customHeight="1">
      <c r="A268" s="659" t="str">
        <f>IF(COUNTA(病棟!A266)&gt;=1,病棟!A266,"")</f>
        <v/>
      </c>
      <c r="B268" s="740" t="str">
        <f>IF(COUNTA(病棟!B266)&gt;=1,病棟!B266,"")</f>
        <v/>
      </c>
      <c r="C268" s="745" t="str">
        <f>IF(COUNTA(病棟!C266)&gt;=1,病棟!C266,"")</f>
        <v/>
      </c>
      <c r="D268" s="750" t="str">
        <f>IF(COUNTA(病棟!D266)&gt;=1,病棟!D266,"")</f>
        <v/>
      </c>
      <c r="E268" s="750" t="str">
        <f>IF(COUNTA(病棟!E266)&gt;=1,病棟!E266,"")</f>
        <v/>
      </c>
      <c r="F268" s="750" t="str">
        <f>IF(COUNTA(病棟!F266)&gt;=1,病棟!F266,"")</f>
        <v/>
      </c>
      <c r="G268" s="755" t="str">
        <f>IF(COUNTA(病棟!G266)&gt;=1,病棟!G266,"")</f>
        <v/>
      </c>
      <c r="H268" s="745" t="str">
        <f>IF(COUNTA(病棟!H266)&gt;=1,病棟!H266,"")</f>
        <v/>
      </c>
      <c r="I268" s="761" t="str">
        <f>IF(COUNTA(病棟!I266)&gt;=1,病棟!I266,"")</f>
        <v/>
      </c>
      <c r="J268" s="662" t="str">
        <f>IF(COUNTA(病棟!J266)&gt;=1,病棟!J266,"")</f>
        <v/>
      </c>
      <c r="K268" s="659" t="str">
        <f>IF(COUNTA(病棟!L266)&gt;=1,病棟!L266,"")</f>
        <v/>
      </c>
      <c r="L268" s="694" t="str">
        <f>IF(K268&lt;基本!$D$9,"非常勤","常勤")</f>
        <v>常勤</v>
      </c>
      <c r="M268" s="689">
        <f>IF(L268="非常勤",K268/基本!$D$9,1)</f>
        <v>1</v>
      </c>
      <c r="N268" s="694" t="e">
        <f>IF(DAYS360(P268,メイン!$N$3)&lt;500,"新"," ")</f>
        <v>#VALUE!</v>
      </c>
      <c r="O268" s="659"/>
      <c r="P268" s="773" t="str">
        <f>IF(COUNTA(病棟!K266)&gt;=1,病棟!K266,"")</f>
        <v/>
      </c>
      <c r="R268" s="735">
        <f t="shared" si="80"/>
        <v>0</v>
      </c>
      <c r="S268" s="735">
        <f t="shared" si="81"/>
        <v>0</v>
      </c>
      <c r="T268" s="735">
        <f t="shared" si="82"/>
        <v>0</v>
      </c>
      <c r="U268" s="735">
        <f t="shared" si="83"/>
        <v>0</v>
      </c>
      <c r="V268" s="735">
        <f t="shared" si="84"/>
        <v>0</v>
      </c>
      <c r="W268" s="735">
        <f t="shared" si="85"/>
        <v>0</v>
      </c>
      <c r="X268" s="735">
        <f t="shared" si="86"/>
        <v>0</v>
      </c>
      <c r="Y268" s="735">
        <f t="shared" si="87"/>
        <v>0</v>
      </c>
      <c r="Z268" s="735">
        <f t="shared" si="88"/>
        <v>0</v>
      </c>
      <c r="AA268" s="735">
        <f t="shared" si="89"/>
        <v>0</v>
      </c>
      <c r="AB268" s="735">
        <f t="shared" si="90"/>
        <v>0</v>
      </c>
      <c r="AC268" s="735">
        <f t="shared" si="91"/>
        <v>0</v>
      </c>
      <c r="AD268" s="735">
        <f t="shared" si="92"/>
        <v>0</v>
      </c>
      <c r="AE268" s="735">
        <f t="shared" si="93"/>
        <v>0</v>
      </c>
      <c r="AF268" s="736">
        <f t="shared" si="94"/>
        <v>0</v>
      </c>
      <c r="AH268" s="646" t="str">
        <f t="shared" si="95"/>
        <v/>
      </c>
      <c r="AI268" s="646" t="str">
        <f t="shared" si="96"/>
        <v>助産師常勤</v>
      </c>
      <c r="AJ268" s="646">
        <f t="shared" si="97"/>
        <v>1</v>
      </c>
      <c r="AK268" s="646" t="str">
        <f t="shared" si="98"/>
        <v>助産師</v>
      </c>
      <c r="AL268" s="646" t="str">
        <f t="shared" si="99"/>
        <v>常勤</v>
      </c>
    </row>
    <row r="269" spans="1:38" ht="13.5" customHeight="1">
      <c r="A269" s="659" t="str">
        <f>IF(COUNTA(病棟!A267)&gt;=1,病棟!A267,"")</f>
        <v/>
      </c>
      <c r="B269" s="740" t="str">
        <f>IF(COUNTA(病棟!B267)&gt;=1,病棟!B267,"")</f>
        <v/>
      </c>
      <c r="C269" s="745" t="str">
        <f>IF(COUNTA(病棟!C267)&gt;=1,病棟!C267,"")</f>
        <v/>
      </c>
      <c r="D269" s="750" t="str">
        <f>IF(COUNTA(病棟!D267)&gt;=1,病棟!D267,"")</f>
        <v/>
      </c>
      <c r="E269" s="750" t="str">
        <f>IF(COUNTA(病棟!E267)&gt;=1,病棟!E267,"")</f>
        <v/>
      </c>
      <c r="F269" s="750" t="str">
        <f>IF(COUNTA(病棟!F267)&gt;=1,病棟!F267,"")</f>
        <v/>
      </c>
      <c r="G269" s="755" t="str">
        <f>IF(COUNTA(病棟!G267)&gt;=1,病棟!G267,"")</f>
        <v/>
      </c>
      <c r="H269" s="745" t="str">
        <f>IF(COUNTA(病棟!H267)&gt;=1,病棟!H267,"")</f>
        <v/>
      </c>
      <c r="I269" s="761" t="str">
        <f>IF(COUNTA(病棟!I267)&gt;=1,病棟!I267,"")</f>
        <v/>
      </c>
      <c r="J269" s="662" t="str">
        <f>IF(COUNTA(病棟!J267)&gt;=1,病棟!J267,"")</f>
        <v/>
      </c>
      <c r="K269" s="659" t="str">
        <f>IF(COUNTA(病棟!L267)&gt;=1,病棟!L267,"")</f>
        <v/>
      </c>
      <c r="L269" s="694" t="str">
        <f>IF(K269&lt;基本!$D$9,"非常勤","常勤")</f>
        <v>常勤</v>
      </c>
      <c r="M269" s="689">
        <f>IF(L269="非常勤",K269/基本!$D$9,1)</f>
        <v>1</v>
      </c>
      <c r="N269" s="694" t="e">
        <f>IF(DAYS360(P269,メイン!$N$3)&lt;500,"新"," ")</f>
        <v>#VALUE!</v>
      </c>
      <c r="O269" s="659"/>
      <c r="P269" s="773" t="str">
        <f>IF(COUNTA(病棟!K267)&gt;=1,病棟!K267,"")</f>
        <v/>
      </c>
      <c r="R269" s="735">
        <f t="shared" si="80"/>
        <v>0</v>
      </c>
      <c r="S269" s="735">
        <f t="shared" si="81"/>
        <v>0</v>
      </c>
      <c r="T269" s="735">
        <f t="shared" si="82"/>
        <v>0</v>
      </c>
      <c r="U269" s="735">
        <f t="shared" si="83"/>
        <v>0</v>
      </c>
      <c r="V269" s="735">
        <f t="shared" si="84"/>
        <v>0</v>
      </c>
      <c r="W269" s="735">
        <f t="shared" si="85"/>
        <v>0</v>
      </c>
      <c r="X269" s="735">
        <f t="shared" si="86"/>
        <v>0</v>
      </c>
      <c r="Y269" s="735">
        <f t="shared" si="87"/>
        <v>0</v>
      </c>
      <c r="Z269" s="735">
        <f t="shared" si="88"/>
        <v>0</v>
      </c>
      <c r="AA269" s="735">
        <f t="shared" si="89"/>
        <v>0</v>
      </c>
      <c r="AB269" s="735">
        <f t="shared" si="90"/>
        <v>0</v>
      </c>
      <c r="AC269" s="735">
        <f t="shared" si="91"/>
        <v>0</v>
      </c>
      <c r="AD269" s="735">
        <f t="shared" si="92"/>
        <v>0</v>
      </c>
      <c r="AE269" s="735">
        <f t="shared" si="93"/>
        <v>0</v>
      </c>
      <c r="AF269" s="736">
        <f t="shared" si="94"/>
        <v>0</v>
      </c>
      <c r="AH269" s="646" t="str">
        <f t="shared" si="95"/>
        <v/>
      </c>
      <c r="AI269" s="646" t="str">
        <f t="shared" si="96"/>
        <v>助産師常勤</v>
      </c>
      <c r="AJ269" s="646">
        <f t="shared" si="97"/>
        <v>1</v>
      </c>
      <c r="AK269" s="646" t="str">
        <f t="shared" si="98"/>
        <v>助産師</v>
      </c>
      <c r="AL269" s="646" t="str">
        <f t="shared" si="99"/>
        <v>常勤</v>
      </c>
    </row>
    <row r="270" spans="1:38" ht="13.5" customHeight="1">
      <c r="A270" s="659" t="str">
        <f>IF(COUNTA(病棟!A268)&gt;=1,病棟!A268,"")</f>
        <v/>
      </c>
      <c r="B270" s="740" t="str">
        <f>IF(COUNTA(病棟!B268)&gt;=1,病棟!B268,"")</f>
        <v/>
      </c>
      <c r="C270" s="745" t="str">
        <f>IF(COUNTA(病棟!C268)&gt;=1,病棟!C268,"")</f>
        <v/>
      </c>
      <c r="D270" s="750" t="str">
        <f>IF(COUNTA(病棟!D268)&gt;=1,病棟!D268,"")</f>
        <v/>
      </c>
      <c r="E270" s="750" t="str">
        <f>IF(COUNTA(病棟!E268)&gt;=1,病棟!E268,"")</f>
        <v/>
      </c>
      <c r="F270" s="750" t="str">
        <f>IF(COUNTA(病棟!F268)&gt;=1,病棟!F268,"")</f>
        <v/>
      </c>
      <c r="G270" s="755" t="str">
        <f>IF(COUNTA(病棟!G268)&gt;=1,病棟!G268,"")</f>
        <v/>
      </c>
      <c r="H270" s="745" t="str">
        <f>IF(COUNTA(病棟!H268)&gt;=1,病棟!H268,"")</f>
        <v/>
      </c>
      <c r="I270" s="761" t="str">
        <f>IF(COUNTA(病棟!I268)&gt;=1,病棟!I268,"")</f>
        <v/>
      </c>
      <c r="J270" s="662" t="str">
        <f>IF(COUNTA(病棟!J268)&gt;=1,病棟!J268,"")</f>
        <v/>
      </c>
      <c r="K270" s="659" t="str">
        <f>IF(COUNTA(病棟!L268)&gt;=1,病棟!L268,"")</f>
        <v/>
      </c>
      <c r="L270" s="694" t="str">
        <f>IF(K270&lt;基本!$D$9,"非常勤","常勤")</f>
        <v>常勤</v>
      </c>
      <c r="M270" s="689">
        <f>IF(L270="非常勤",K270/基本!$D$9,1)</f>
        <v>1</v>
      </c>
      <c r="N270" s="694" t="e">
        <f>IF(DAYS360(P270,メイン!$N$3)&lt;500,"新"," ")</f>
        <v>#VALUE!</v>
      </c>
      <c r="O270" s="659"/>
      <c r="P270" s="773" t="str">
        <f>IF(COUNTA(病棟!K268)&gt;=1,病棟!K268,"")</f>
        <v/>
      </c>
      <c r="R270" s="735">
        <f t="shared" si="80"/>
        <v>0</v>
      </c>
      <c r="S270" s="735">
        <f t="shared" si="81"/>
        <v>0</v>
      </c>
      <c r="T270" s="735">
        <f t="shared" si="82"/>
        <v>0</v>
      </c>
      <c r="U270" s="735">
        <f t="shared" si="83"/>
        <v>0</v>
      </c>
      <c r="V270" s="735">
        <f t="shared" si="84"/>
        <v>0</v>
      </c>
      <c r="W270" s="735">
        <f t="shared" si="85"/>
        <v>0</v>
      </c>
      <c r="X270" s="735">
        <f t="shared" si="86"/>
        <v>0</v>
      </c>
      <c r="Y270" s="735">
        <f t="shared" si="87"/>
        <v>0</v>
      </c>
      <c r="Z270" s="735">
        <f t="shared" si="88"/>
        <v>0</v>
      </c>
      <c r="AA270" s="735">
        <f t="shared" si="89"/>
        <v>0</v>
      </c>
      <c r="AB270" s="735">
        <f t="shared" si="90"/>
        <v>0</v>
      </c>
      <c r="AC270" s="735">
        <f t="shared" si="91"/>
        <v>0</v>
      </c>
      <c r="AD270" s="735">
        <f t="shared" si="92"/>
        <v>0</v>
      </c>
      <c r="AE270" s="735">
        <f t="shared" si="93"/>
        <v>0</v>
      </c>
      <c r="AF270" s="736">
        <f t="shared" si="94"/>
        <v>0</v>
      </c>
      <c r="AH270" s="646" t="str">
        <f t="shared" si="95"/>
        <v/>
      </c>
      <c r="AI270" s="646" t="str">
        <f t="shared" si="96"/>
        <v>助産師常勤</v>
      </c>
      <c r="AJ270" s="646">
        <f t="shared" si="97"/>
        <v>1</v>
      </c>
      <c r="AK270" s="646" t="str">
        <f t="shared" si="98"/>
        <v>助産師</v>
      </c>
      <c r="AL270" s="646" t="str">
        <f t="shared" si="99"/>
        <v>常勤</v>
      </c>
    </row>
    <row r="271" spans="1:38" ht="13.5" customHeight="1">
      <c r="A271" s="659" t="str">
        <f>IF(COUNTA(病棟!A269)&gt;=1,病棟!A269,"")</f>
        <v/>
      </c>
      <c r="B271" s="740" t="str">
        <f>IF(COUNTA(病棟!B269)&gt;=1,病棟!B269,"")</f>
        <v/>
      </c>
      <c r="C271" s="745" t="str">
        <f>IF(COUNTA(病棟!C269)&gt;=1,病棟!C269,"")</f>
        <v/>
      </c>
      <c r="D271" s="750" t="str">
        <f>IF(COUNTA(病棟!D269)&gt;=1,病棟!D269,"")</f>
        <v/>
      </c>
      <c r="E271" s="750" t="str">
        <f>IF(COUNTA(病棟!E269)&gt;=1,病棟!E269,"")</f>
        <v/>
      </c>
      <c r="F271" s="750" t="str">
        <f>IF(COUNTA(病棟!F269)&gt;=1,病棟!F269,"")</f>
        <v/>
      </c>
      <c r="G271" s="755" t="str">
        <f>IF(COUNTA(病棟!G269)&gt;=1,病棟!G269,"")</f>
        <v/>
      </c>
      <c r="H271" s="745" t="str">
        <f>IF(COUNTA(病棟!H269)&gt;=1,病棟!H269,"")</f>
        <v/>
      </c>
      <c r="I271" s="761" t="str">
        <f>IF(COUNTA(病棟!I269)&gt;=1,病棟!I269,"")</f>
        <v/>
      </c>
      <c r="J271" s="662" t="str">
        <f>IF(COUNTA(病棟!J269)&gt;=1,病棟!J269,"")</f>
        <v/>
      </c>
      <c r="K271" s="659" t="str">
        <f>IF(COUNTA(病棟!L269)&gt;=1,病棟!L269,"")</f>
        <v/>
      </c>
      <c r="L271" s="694" t="str">
        <f>IF(K271&lt;基本!$D$9,"非常勤","常勤")</f>
        <v>常勤</v>
      </c>
      <c r="M271" s="689">
        <f>IF(L271="非常勤",K271/基本!$D$9,1)</f>
        <v>1</v>
      </c>
      <c r="N271" s="694" t="e">
        <f>IF(DAYS360(P271,メイン!$N$3)&lt;500,"新"," ")</f>
        <v>#VALUE!</v>
      </c>
      <c r="O271" s="659"/>
      <c r="P271" s="773" t="str">
        <f>IF(COUNTA(病棟!K269)&gt;=1,病棟!K269,"")</f>
        <v/>
      </c>
      <c r="R271" s="735">
        <f t="shared" si="80"/>
        <v>0</v>
      </c>
      <c r="S271" s="735">
        <f t="shared" si="81"/>
        <v>0</v>
      </c>
      <c r="T271" s="735">
        <f t="shared" si="82"/>
        <v>0</v>
      </c>
      <c r="U271" s="735">
        <f t="shared" si="83"/>
        <v>0</v>
      </c>
      <c r="V271" s="735">
        <f t="shared" si="84"/>
        <v>0</v>
      </c>
      <c r="W271" s="735">
        <f t="shared" si="85"/>
        <v>0</v>
      </c>
      <c r="X271" s="735">
        <f t="shared" si="86"/>
        <v>0</v>
      </c>
      <c r="Y271" s="735">
        <f t="shared" si="87"/>
        <v>0</v>
      </c>
      <c r="Z271" s="735">
        <f t="shared" si="88"/>
        <v>0</v>
      </c>
      <c r="AA271" s="735">
        <f t="shared" si="89"/>
        <v>0</v>
      </c>
      <c r="AB271" s="735">
        <f t="shared" si="90"/>
        <v>0</v>
      </c>
      <c r="AC271" s="735">
        <f t="shared" si="91"/>
        <v>0</v>
      </c>
      <c r="AD271" s="735">
        <f t="shared" si="92"/>
        <v>0</v>
      </c>
      <c r="AE271" s="735">
        <f t="shared" si="93"/>
        <v>0</v>
      </c>
      <c r="AF271" s="736">
        <f t="shared" si="94"/>
        <v>0</v>
      </c>
      <c r="AH271" s="646" t="str">
        <f t="shared" si="95"/>
        <v/>
      </c>
      <c r="AI271" s="646" t="str">
        <f t="shared" si="96"/>
        <v>助産師常勤</v>
      </c>
      <c r="AJ271" s="646">
        <f t="shared" si="97"/>
        <v>1</v>
      </c>
      <c r="AK271" s="646" t="str">
        <f t="shared" si="98"/>
        <v>助産師</v>
      </c>
      <c r="AL271" s="646" t="str">
        <f t="shared" si="99"/>
        <v>常勤</v>
      </c>
    </row>
    <row r="272" spans="1:38" ht="13.5" customHeight="1">
      <c r="A272" s="659" t="str">
        <f>IF(COUNTA(病棟!A270)&gt;=1,病棟!A270,"")</f>
        <v/>
      </c>
      <c r="B272" s="740" t="str">
        <f>IF(COUNTA(病棟!B270)&gt;=1,病棟!B270,"")</f>
        <v/>
      </c>
      <c r="C272" s="745" t="str">
        <f>IF(COUNTA(病棟!C270)&gt;=1,病棟!C270,"")</f>
        <v/>
      </c>
      <c r="D272" s="750" t="str">
        <f>IF(COUNTA(病棟!D270)&gt;=1,病棟!D270,"")</f>
        <v/>
      </c>
      <c r="E272" s="750" t="str">
        <f>IF(COUNTA(病棟!E270)&gt;=1,病棟!E270,"")</f>
        <v/>
      </c>
      <c r="F272" s="750" t="str">
        <f>IF(COUNTA(病棟!F270)&gt;=1,病棟!F270,"")</f>
        <v/>
      </c>
      <c r="G272" s="755" t="str">
        <f>IF(COUNTA(病棟!G270)&gt;=1,病棟!G270,"")</f>
        <v/>
      </c>
      <c r="H272" s="745" t="str">
        <f>IF(COUNTA(病棟!H270)&gt;=1,病棟!H270,"")</f>
        <v/>
      </c>
      <c r="I272" s="761" t="str">
        <f>IF(COUNTA(病棟!I270)&gt;=1,病棟!I270,"")</f>
        <v/>
      </c>
      <c r="J272" s="662" t="str">
        <f>IF(COUNTA(病棟!J270)&gt;=1,病棟!J270,"")</f>
        <v/>
      </c>
      <c r="K272" s="659" t="str">
        <f>IF(COUNTA(病棟!L270)&gt;=1,病棟!L270,"")</f>
        <v/>
      </c>
      <c r="L272" s="694" t="str">
        <f>IF(K272&lt;基本!$D$9,"非常勤","常勤")</f>
        <v>常勤</v>
      </c>
      <c r="M272" s="689">
        <f>IF(L272="非常勤",K272/基本!$D$9,1)</f>
        <v>1</v>
      </c>
      <c r="N272" s="694" t="e">
        <f>IF(DAYS360(P272,メイン!$N$3)&lt;500,"新"," ")</f>
        <v>#VALUE!</v>
      </c>
      <c r="O272" s="659"/>
      <c r="P272" s="773" t="str">
        <f>IF(COUNTA(病棟!K270)&gt;=1,病棟!K270,"")</f>
        <v/>
      </c>
      <c r="R272" s="735">
        <f t="shared" si="80"/>
        <v>0</v>
      </c>
      <c r="S272" s="735">
        <f t="shared" si="81"/>
        <v>0</v>
      </c>
      <c r="T272" s="735">
        <f t="shared" si="82"/>
        <v>0</v>
      </c>
      <c r="U272" s="735">
        <f t="shared" si="83"/>
        <v>0</v>
      </c>
      <c r="V272" s="735">
        <f t="shared" si="84"/>
        <v>0</v>
      </c>
      <c r="W272" s="735">
        <f t="shared" si="85"/>
        <v>0</v>
      </c>
      <c r="X272" s="735">
        <f t="shared" si="86"/>
        <v>0</v>
      </c>
      <c r="Y272" s="735">
        <f t="shared" si="87"/>
        <v>0</v>
      </c>
      <c r="Z272" s="735">
        <f t="shared" si="88"/>
        <v>0</v>
      </c>
      <c r="AA272" s="735">
        <f t="shared" si="89"/>
        <v>0</v>
      </c>
      <c r="AB272" s="735">
        <f t="shared" si="90"/>
        <v>0</v>
      </c>
      <c r="AC272" s="735">
        <f t="shared" si="91"/>
        <v>0</v>
      </c>
      <c r="AD272" s="735">
        <f t="shared" si="92"/>
        <v>0</v>
      </c>
      <c r="AE272" s="735">
        <f t="shared" si="93"/>
        <v>0</v>
      </c>
      <c r="AF272" s="736">
        <f t="shared" si="94"/>
        <v>0</v>
      </c>
      <c r="AH272" s="646" t="str">
        <f t="shared" si="95"/>
        <v/>
      </c>
      <c r="AI272" s="646" t="str">
        <f t="shared" si="96"/>
        <v>助産師常勤</v>
      </c>
      <c r="AJ272" s="646">
        <f t="shared" si="97"/>
        <v>1</v>
      </c>
      <c r="AK272" s="646" t="str">
        <f t="shared" si="98"/>
        <v>助産師</v>
      </c>
      <c r="AL272" s="646" t="str">
        <f t="shared" si="99"/>
        <v>常勤</v>
      </c>
    </row>
    <row r="273" spans="1:38" ht="13.5" customHeight="1">
      <c r="A273" s="659" t="str">
        <f>IF(COUNTA(病棟!A271)&gt;=1,病棟!A271,"")</f>
        <v/>
      </c>
      <c r="B273" s="740" t="str">
        <f>IF(COUNTA(病棟!B271)&gt;=1,病棟!B271,"")</f>
        <v/>
      </c>
      <c r="C273" s="745" t="str">
        <f>IF(COUNTA(病棟!C271)&gt;=1,病棟!C271,"")</f>
        <v/>
      </c>
      <c r="D273" s="750" t="str">
        <f>IF(COUNTA(病棟!D271)&gt;=1,病棟!D271,"")</f>
        <v/>
      </c>
      <c r="E273" s="750" t="str">
        <f>IF(COUNTA(病棟!E271)&gt;=1,病棟!E271,"")</f>
        <v/>
      </c>
      <c r="F273" s="750" t="str">
        <f>IF(COUNTA(病棟!F271)&gt;=1,病棟!F271,"")</f>
        <v/>
      </c>
      <c r="G273" s="755" t="str">
        <f>IF(COUNTA(病棟!G271)&gt;=1,病棟!G271,"")</f>
        <v/>
      </c>
      <c r="H273" s="745" t="str">
        <f>IF(COUNTA(病棟!H271)&gt;=1,病棟!H271,"")</f>
        <v/>
      </c>
      <c r="I273" s="761" t="str">
        <f>IF(COUNTA(病棟!I271)&gt;=1,病棟!I271,"")</f>
        <v/>
      </c>
      <c r="J273" s="662" t="str">
        <f>IF(COUNTA(病棟!J271)&gt;=1,病棟!J271,"")</f>
        <v/>
      </c>
      <c r="K273" s="659" t="str">
        <f>IF(COUNTA(病棟!L271)&gt;=1,病棟!L271,"")</f>
        <v/>
      </c>
      <c r="L273" s="694" t="str">
        <f>IF(K273&lt;基本!$D$9,"非常勤","常勤")</f>
        <v>常勤</v>
      </c>
      <c r="M273" s="689">
        <f>IF(L273="非常勤",K273/基本!$D$9,1)</f>
        <v>1</v>
      </c>
      <c r="N273" s="694" t="e">
        <f>IF(DAYS360(P273,メイン!$N$3)&lt;500,"新"," ")</f>
        <v>#VALUE!</v>
      </c>
      <c r="O273" s="659"/>
      <c r="P273" s="773" t="str">
        <f>IF(COUNTA(病棟!K271)&gt;=1,病棟!K271,"")</f>
        <v/>
      </c>
      <c r="R273" s="735">
        <f t="shared" si="80"/>
        <v>0</v>
      </c>
      <c r="S273" s="735">
        <f t="shared" si="81"/>
        <v>0</v>
      </c>
      <c r="T273" s="735">
        <f t="shared" si="82"/>
        <v>0</v>
      </c>
      <c r="U273" s="735">
        <f t="shared" si="83"/>
        <v>0</v>
      </c>
      <c r="V273" s="735">
        <f t="shared" si="84"/>
        <v>0</v>
      </c>
      <c r="W273" s="735">
        <f t="shared" si="85"/>
        <v>0</v>
      </c>
      <c r="X273" s="735">
        <f t="shared" si="86"/>
        <v>0</v>
      </c>
      <c r="Y273" s="735">
        <f t="shared" si="87"/>
        <v>0</v>
      </c>
      <c r="Z273" s="735">
        <f t="shared" si="88"/>
        <v>0</v>
      </c>
      <c r="AA273" s="735">
        <f t="shared" si="89"/>
        <v>0</v>
      </c>
      <c r="AB273" s="735">
        <f t="shared" si="90"/>
        <v>0</v>
      </c>
      <c r="AC273" s="735">
        <f t="shared" si="91"/>
        <v>0</v>
      </c>
      <c r="AD273" s="735">
        <f t="shared" si="92"/>
        <v>0</v>
      </c>
      <c r="AE273" s="735">
        <f t="shared" si="93"/>
        <v>0</v>
      </c>
      <c r="AF273" s="736">
        <f t="shared" si="94"/>
        <v>0</v>
      </c>
      <c r="AH273" s="646" t="str">
        <f t="shared" si="95"/>
        <v/>
      </c>
      <c r="AI273" s="646" t="str">
        <f t="shared" si="96"/>
        <v>助産師常勤</v>
      </c>
      <c r="AJ273" s="646">
        <f t="shared" si="97"/>
        <v>1</v>
      </c>
      <c r="AK273" s="646" t="str">
        <f t="shared" si="98"/>
        <v>助産師</v>
      </c>
      <c r="AL273" s="646" t="str">
        <f t="shared" si="99"/>
        <v>常勤</v>
      </c>
    </row>
    <row r="274" spans="1:38" ht="13.5" customHeight="1">
      <c r="A274" s="659" t="str">
        <f>IF(COUNTA(病棟!A272)&gt;=1,病棟!A272,"")</f>
        <v/>
      </c>
      <c r="B274" s="740" t="str">
        <f>IF(COUNTA(病棟!B272)&gt;=1,病棟!B272,"")</f>
        <v/>
      </c>
      <c r="C274" s="745" t="str">
        <f>IF(COUNTA(病棟!C272)&gt;=1,病棟!C272,"")</f>
        <v/>
      </c>
      <c r="D274" s="750" t="str">
        <f>IF(COUNTA(病棟!D272)&gt;=1,病棟!D272,"")</f>
        <v/>
      </c>
      <c r="E274" s="750" t="str">
        <f>IF(COUNTA(病棟!E272)&gt;=1,病棟!E272,"")</f>
        <v/>
      </c>
      <c r="F274" s="750" t="str">
        <f>IF(COUNTA(病棟!F272)&gt;=1,病棟!F272,"")</f>
        <v/>
      </c>
      <c r="G274" s="755" t="str">
        <f>IF(COUNTA(病棟!G272)&gt;=1,病棟!G272,"")</f>
        <v/>
      </c>
      <c r="H274" s="745" t="str">
        <f>IF(COUNTA(病棟!H272)&gt;=1,病棟!H272,"")</f>
        <v/>
      </c>
      <c r="I274" s="761" t="str">
        <f>IF(COUNTA(病棟!I272)&gt;=1,病棟!I272,"")</f>
        <v/>
      </c>
      <c r="J274" s="662" t="str">
        <f>IF(COUNTA(病棟!J272)&gt;=1,病棟!J272,"")</f>
        <v/>
      </c>
      <c r="K274" s="659" t="str">
        <f>IF(COUNTA(病棟!L272)&gt;=1,病棟!L272,"")</f>
        <v/>
      </c>
      <c r="L274" s="694" t="str">
        <f>IF(K274&lt;基本!$D$9,"非常勤","常勤")</f>
        <v>常勤</v>
      </c>
      <c r="M274" s="689">
        <f>IF(L274="非常勤",K274/基本!$D$9,1)</f>
        <v>1</v>
      </c>
      <c r="N274" s="694" t="e">
        <f>IF(DAYS360(P274,メイン!$N$3)&lt;500,"新"," ")</f>
        <v>#VALUE!</v>
      </c>
      <c r="O274" s="659"/>
      <c r="P274" s="773" t="str">
        <f>IF(COUNTA(病棟!K272)&gt;=1,病棟!K272,"")</f>
        <v/>
      </c>
      <c r="R274" s="735">
        <f t="shared" si="80"/>
        <v>0</v>
      </c>
      <c r="S274" s="735">
        <f t="shared" si="81"/>
        <v>0</v>
      </c>
      <c r="T274" s="735">
        <f t="shared" si="82"/>
        <v>0</v>
      </c>
      <c r="U274" s="735">
        <f t="shared" si="83"/>
        <v>0</v>
      </c>
      <c r="V274" s="735">
        <f t="shared" si="84"/>
        <v>0</v>
      </c>
      <c r="W274" s="735">
        <f t="shared" si="85"/>
        <v>0</v>
      </c>
      <c r="X274" s="735">
        <f t="shared" si="86"/>
        <v>0</v>
      </c>
      <c r="Y274" s="735">
        <f t="shared" si="87"/>
        <v>0</v>
      </c>
      <c r="Z274" s="735">
        <f t="shared" si="88"/>
        <v>0</v>
      </c>
      <c r="AA274" s="735">
        <f t="shared" si="89"/>
        <v>0</v>
      </c>
      <c r="AB274" s="735">
        <f t="shared" si="90"/>
        <v>0</v>
      </c>
      <c r="AC274" s="735">
        <f t="shared" si="91"/>
        <v>0</v>
      </c>
      <c r="AD274" s="735">
        <f t="shared" si="92"/>
        <v>0</v>
      </c>
      <c r="AE274" s="735">
        <f t="shared" si="93"/>
        <v>0</v>
      </c>
      <c r="AF274" s="736">
        <f t="shared" si="94"/>
        <v>0</v>
      </c>
      <c r="AH274" s="646" t="str">
        <f t="shared" si="95"/>
        <v/>
      </c>
      <c r="AI274" s="646" t="str">
        <f t="shared" si="96"/>
        <v>助産師常勤</v>
      </c>
      <c r="AJ274" s="646">
        <f t="shared" si="97"/>
        <v>1</v>
      </c>
      <c r="AK274" s="646" t="str">
        <f t="shared" si="98"/>
        <v>助産師</v>
      </c>
      <c r="AL274" s="646" t="str">
        <f t="shared" si="99"/>
        <v>常勤</v>
      </c>
    </row>
    <row r="275" spans="1:38" ht="13.5" customHeight="1">
      <c r="A275" s="659" t="str">
        <f>IF(COUNTA(病棟!A273)&gt;=1,病棟!A273,"")</f>
        <v/>
      </c>
      <c r="B275" s="740" t="str">
        <f>IF(COUNTA(病棟!B273)&gt;=1,病棟!B273,"")</f>
        <v/>
      </c>
      <c r="C275" s="745" t="str">
        <f>IF(COUNTA(病棟!C273)&gt;=1,病棟!C273,"")</f>
        <v/>
      </c>
      <c r="D275" s="750" t="str">
        <f>IF(COUNTA(病棟!D273)&gt;=1,病棟!D273,"")</f>
        <v/>
      </c>
      <c r="E275" s="750" t="str">
        <f>IF(COUNTA(病棟!E273)&gt;=1,病棟!E273,"")</f>
        <v/>
      </c>
      <c r="F275" s="750" t="str">
        <f>IF(COUNTA(病棟!F273)&gt;=1,病棟!F273,"")</f>
        <v/>
      </c>
      <c r="G275" s="755" t="str">
        <f>IF(COUNTA(病棟!G273)&gt;=1,病棟!G273,"")</f>
        <v/>
      </c>
      <c r="H275" s="745" t="str">
        <f>IF(COUNTA(病棟!H273)&gt;=1,病棟!H273,"")</f>
        <v/>
      </c>
      <c r="I275" s="761" t="str">
        <f>IF(COUNTA(病棟!I273)&gt;=1,病棟!I273,"")</f>
        <v/>
      </c>
      <c r="J275" s="662" t="str">
        <f>IF(COUNTA(病棟!J273)&gt;=1,病棟!J273,"")</f>
        <v/>
      </c>
      <c r="K275" s="659" t="str">
        <f>IF(COUNTA(病棟!L273)&gt;=1,病棟!L273,"")</f>
        <v/>
      </c>
      <c r="L275" s="694" t="str">
        <f>IF(K275&lt;基本!$D$9,"非常勤","常勤")</f>
        <v>常勤</v>
      </c>
      <c r="M275" s="689">
        <f>IF(L275="非常勤",K275/基本!$D$9,1)</f>
        <v>1</v>
      </c>
      <c r="N275" s="694" t="e">
        <f>IF(DAYS360(P275,メイン!$N$3)&lt;500,"新"," ")</f>
        <v>#VALUE!</v>
      </c>
      <c r="O275" s="659"/>
      <c r="P275" s="773" t="str">
        <f>IF(COUNTA(病棟!K273)&gt;=1,病棟!K273,"")</f>
        <v/>
      </c>
      <c r="R275" s="735">
        <f t="shared" si="80"/>
        <v>0</v>
      </c>
      <c r="S275" s="735">
        <f t="shared" si="81"/>
        <v>0</v>
      </c>
      <c r="T275" s="735">
        <f t="shared" si="82"/>
        <v>0</v>
      </c>
      <c r="U275" s="735">
        <f t="shared" si="83"/>
        <v>0</v>
      </c>
      <c r="V275" s="735">
        <f t="shared" si="84"/>
        <v>0</v>
      </c>
      <c r="W275" s="735">
        <f t="shared" si="85"/>
        <v>0</v>
      </c>
      <c r="X275" s="735">
        <f t="shared" si="86"/>
        <v>0</v>
      </c>
      <c r="Y275" s="735">
        <f t="shared" si="87"/>
        <v>0</v>
      </c>
      <c r="Z275" s="735">
        <f t="shared" si="88"/>
        <v>0</v>
      </c>
      <c r="AA275" s="735">
        <f t="shared" si="89"/>
        <v>0</v>
      </c>
      <c r="AB275" s="735">
        <f t="shared" si="90"/>
        <v>0</v>
      </c>
      <c r="AC275" s="735">
        <f t="shared" si="91"/>
        <v>0</v>
      </c>
      <c r="AD275" s="735">
        <f t="shared" si="92"/>
        <v>0</v>
      </c>
      <c r="AE275" s="735">
        <f t="shared" si="93"/>
        <v>0</v>
      </c>
      <c r="AF275" s="736">
        <f t="shared" si="94"/>
        <v>0</v>
      </c>
      <c r="AH275" s="646" t="str">
        <f t="shared" si="95"/>
        <v/>
      </c>
      <c r="AI275" s="646" t="str">
        <f t="shared" si="96"/>
        <v>助産師常勤</v>
      </c>
      <c r="AJ275" s="646">
        <f t="shared" si="97"/>
        <v>1</v>
      </c>
      <c r="AK275" s="646" t="str">
        <f t="shared" si="98"/>
        <v>助産師</v>
      </c>
      <c r="AL275" s="646" t="str">
        <f t="shared" si="99"/>
        <v>常勤</v>
      </c>
    </row>
    <row r="276" spans="1:38" ht="13.5" customHeight="1">
      <c r="A276" s="659" t="str">
        <f>IF(COUNTA(病棟!A274)&gt;=1,病棟!A274,"")</f>
        <v/>
      </c>
      <c r="B276" s="740" t="str">
        <f>IF(COUNTA(病棟!B274)&gt;=1,病棟!B274,"")</f>
        <v/>
      </c>
      <c r="C276" s="745" t="str">
        <f>IF(COUNTA(病棟!C274)&gt;=1,病棟!C274,"")</f>
        <v/>
      </c>
      <c r="D276" s="750" t="str">
        <f>IF(COUNTA(病棟!D274)&gt;=1,病棟!D274,"")</f>
        <v/>
      </c>
      <c r="E276" s="750" t="str">
        <f>IF(COUNTA(病棟!E274)&gt;=1,病棟!E274,"")</f>
        <v/>
      </c>
      <c r="F276" s="750" t="str">
        <f>IF(COUNTA(病棟!F274)&gt;=1,病棟!F274,"")</f>
        <v/>
      </c>
      <c r="G276" s="755" t="str">
        <f>IF(COUNTA(病棟!G274)&gt;=1,病棟!G274,"")</f>
        <v/>
      </c>
      <c r="H276" s="745" t="str">
        <f>IF(COUNTA(病棟!H274)&gt;=1,病棟!H274,"")</f>
        <v/>
      </c>
      <c r="I276" s="761" t="str">
        <f>IF(COUNTA(病棟!I274)&gt;=1,病棟!I274,"")</f>
        <v/>
      </c>
      <c r="J276" s="662" t="str">
        <f>IF(COUNTA(病棟!J274)&gt;=1,病棟!J274,"")</f>
        <v/>
      </c>
      <c r="K276" s="659" t="str">
        <f>IF(COUNTA(病棟!L274)&gt;=1,病棟!L274,"")</f>
        <v/>
      </c>
      <c r="L276" s="694" t="str">
        <f>IF(K276&lt;基本!$D$9,"非常勤","常勤")</f>
        <v>常勤</v>
      </c>
      <c r="M276" s="689">
        <f>IF(L276="非常勤",K276/基本!$D$9,1)</f>
        <v>1</v>
      </c>
      <c r="N276" s="694" t="e">
        <f>IF(DAYS360(P276,メイン!$N$3)&lt;500,"新"," ")</f>
        <v>#VALUE!</v>
      </c>
      <c r="O276" s="659"/>
      <c r="P276" s="773" t="str">
        <f>IF(COUNTA(病棟!K274)&gt;=1,病棟!K274,"")</f>
        <v/>
      </c>
      <c r="R276" s="735">
        <f t="shared" si="80"/>
        <v>0</v>
      </c>
      <c r="S276" s="735">
        <f t="shared" si="81"/>
        <v>0</v>
      </c>
      <c r="T276" s="735">
        <f t="shared" si="82"/>
        <v>0</v>
      </c>
      <c r="U276" s="735">
        <f t="shared" si="83"/>
        <v>0</v>
      </c>
      <c r="V276" s="735">
        <f t="shared" si="84"/>
        <v>0</v>
      </c>
      <c r="W276" s="735">
        <f t="shared" si="85"/>
        <v>0</v>
      </c>
      <c r="X276" s="735">
        <f t="shared" si="86"/>
        <v>0</v>
      </c>
      <c r="Y276" s="735">
        <f t="shared" si="87"/>
        <v>0</v>
      </c>
      <c r="Z276" s="735">
        <f t="shared" si="88"/>
        <v>0</v>
      </c>
      <c r="AA276" s="735">
        <f t="shared" si="89"/>
        <v>0</v>
      </c>
      <c r="AB276" s="735">
        <f t="shared" si="90"/>
        <v>0</v>
      </c>
      <c r="AC276" s="735">
        <f t="shared" si="91"/>
        <v>0</v>
      </c>
      <c r="AD276" s="735">
        <f t="shared" si="92"/>
        <v>0</v>
      </c>
      <c r="AE276" s="735">
        <f t="shared" si="93"/>
        <v>0</v>
      </c>
      <c r="AF276" s="736">
        <f t="shared" si="94"/>
        <v>0</v>
      </c>
      <c r="AH276" s="646" t="str">
        <f t="shared" si="95"/>
        <v/>
      </c>
      <c r="AI276" s="646" t="str">
        <f t="shared" si="96"/>
        <v>助産師常勤</v>
      </c>
      <c r="AJ276" s="646">
        <f t="shared" si="97"/>
        <v>1</v>
      </c>
      <c r="AK276" s="646" t="str">
        <f t="shared" si="98"/>
        <v>助産師</v>
      </c>
      <c r="AL276" s="646" t="str">
        <f t="shared" si="99"/>
        <v>常勤</v>
      </c>
    </row>
    <row r="277" spans="1:38" ht="13.5" customHeight="1">
      <c r="A277" s="659" t="str">
        <f>IF(COUNTA(病棟!A275)&gt;=1,病棟!A275,"")</f>
        <v/>
      </c>
      <c r="B277" s="740" t="str">
        <f>IF(COUNTA(病棟!B275)&gt;=1,病棟!B275,"")</f>
        <v/>
      </c>
      <c r="C277" s="745" t="str">
        <f>IF(COUNTA(病棟!C275)&gt;=1,病棟!C275,"")</f>
        <v/>
      </c>
      <c r="D277" s="750" t="str">
        <f>IF(COUNTA(病棟!D275)&gt;=1,病棟!D275,"")</f>
        <v/>
      </c>
      <c r="E277" s="750" t="str">
        <f>IF(COUNTA(病棟!E275)&gt;=1,病棟!E275,"")</f>
        <v/>
      </c>
      <c r="F277" s="750" t="str">
        <f>IF(COUNTA(病棟!F275)&gt;=1,病棟!F275,"")</f>
        <v/>
      </c>
      <c r="G277" s="755" t="str">
        <f>IF(COUNTA(病棟!G275)&gt;=1,病棟!G275,"")</f>
        <v/>
      </c>
      <c r="H277" s="745" t="str">
        <f>IF(COUNTA(病棟!H275)&gt;=1,病棟!H275,"")</f>
        <v/>
      </c>
      <c r="I277" s="761" t="str">
        <f>IF(COUNTA(病棟!I275)&gt;=1,病棟!I275,"")</f>
        <v/>
      </c>
      <c r="J277" s="662" t="str">
        <f>IF(COUNTA(病棟!J275)&gt;=1,病棟!J275,"")</f>
        <v/>
      </c>
      <c r="K277" s="659" t="str">
        <f>IF(COUNTA(病棟!L275)&gt;=1,病棟!L275,"")</f>
        <v/>
      </c>
      <c r="L277" s="694" t="str">
        <f>IF(K277&lt;基本!$D$9,"非常勤","常勤")</f>
        <v>常勤</v>
      </c>
      <c r="M277" s="689">
        <f>IF(L277="非常勤",K277/基本!$D$9,1)</f>
        <v>1</v>
      </c>
      <c r="N277" s="694" t="e">
        <f>IF(DAYS360(P277,メイン!$N$3)&lt;500,"新"," ")</f>
        <v>#VALUE!</v>
      </c>
      <c r="O277" s="659"/>
      <c r="P277" s="773" t="str">
        <f>IF(COUNTA(病棟!K275)&gt;=1,病棟!K275,"")</f>
        <v/>
      </c>
      <c r="R277" s="735">
        <f t="shared" si="80"/>
        <v>0</v>
      </c>
      <c r="S277" s="735">
        <f t="shared" si="81"/>
        <v>0</v>
      </c>
      <c r="T277" s="735">
        <f t="shared" si="82"/>
        <v>0</v>
      </c>
      <c r="U277" s="735">
        <f t="shared" si="83"/>
        <v>0</v>
      </c>
      <c r="V277" s="735">
        <f t="shared" si="84"/>
        <v>0</v>
      </c>
      <c r="W277" s="735">
        <f t="shared" si="85"/>
        <v>0</v>
      </c>
      <c r="X277" s="735">
        <f t="shared" si="86"/>
        <v>0</v>
      </c>
      <c r="Y277" s="735">
        <f t="shared" si="87"/>
        <v>0</v>
      </c>
      <c r="Z277" s="735">
        <f t="shared" si="88"/>
        <v>0</v>
      </c>
      <c r="AA277" s="735">
        <f t="shared" si="89"/>
        <v>0</v>
      </c>
      <c r="AB277" s="735">
        <f t="shared" si="90"/>
        <v>0</v>
      </c>
      <c r="AC277" s="735">
        <f t="shared" si="91"/>
        <v>0</v>
      </c>
      <c r="AD277" s="735">
        <f t="shared" si="92"/>
        <v>0</v>
      </c>
      <c r="AE277" s="735">
        <f t="shared" si="93"/>
        <v>0</v>
      </c>
      <c r="AF277" s="736">
        <f t="shared" si="94"/>
        <v>0</v>
      </c>
      <c r="AH277" s="646" t="str">
        <f t="shared" si="95"/>
        <v/>
      </c>
      <c r="AI277" s="646" t="str">
        <f t="shared" si="96"/>
        <v>助産師常勤</v>
      </c>
      <c r="AJ277" s="646">
        <f t="shared" si="97"/>
        <v>1</v>
      </c>
      <c r="AK277" s="646" t="str">
        <f t="shared" si="98"/>
        <v>助産師</v>
      </c>
      <c r="AL277" s="646" t="str">
        <f t="shared" si="99"/>
        <v>常勤</v>
      </c>
    </row>
    <row r="278" spans="1:38" ht="13.5" customHeight="1">
      <c r="A278" s="659" t="str">
        <f>IF(COUNTA(病棟!A276)&gt;=1,病棟!A276,"")</f>
        <v/>
      </c>
      <c r="B278" s="740" t="str">
        <f>IF(COUNTA(病棟!B276)&gt;=1,病棟!B276,"")</f>
        <v/>
      </c>
      <c r="C278" s="745" t="str">
        <f>IF(COUNTA(病棟!C276)&gt;=1,病棟!C276,"")</f>
        <v/>
      </c>
      <c r="D278" s="750" t="str">
        <f>IF(COUNTA(病棟!D276)&gt;=1,病棟!D276,"")</f>
        <v/>
      </c>
      <c r="E278" s="750" t="str">
        <f>IF(COUNTA(病棟!E276)&gt;=1,病棟!E276,"")</f>
        <v/>
      </c>
      <c r="F278" s="750" t="str">
        <f>IF(COUNTA(病棟!F276)&gt;=1,病棟!F276,"")</f>
        <v/>
      </c>
      <c r="G278" s="755" t="str">
        <f>IF(COUNTA(病棟!G276)&gt;=1,病棟!G276,"")</f>
        <v/>
      </c>
      <c r="H278" s="745" t="str">
        <f>IF(COUNTA(病棟!H276)&gt;=1,病棟!H276,"")</f>
        <v/>
      </c>
      <c r="I278" s="761" t="str">
        <f>IF(COUNTA(病棟!I276)&gt;=1,病棟!I276,"")</f>
        <v/>
      </c>
      <c r="J278" s="662" t="str">
        <f>IF(COUNTA(病棟!J276)&gt;=1,病棟!J276,"")</f>
        <v/>
      </c>
      <c r="K278" s="659" t="str">
        <f>IF(COUNTA(病棟!L276)&gt;=1,病棟!L276,"")</f>
        <v/>
      </c>
      <c r="L278" s="694" t="str">
        <f>IF(K278&lt;基本!$D$9,"非常勤","常勤")</f>
        <v>常勤</v>
      </c>
      <c r="M278" s="689">
        <f>IF(L278="非常勤",K278/基本!$D$9,1)</f>
        <v>1</v>
      </c>
      <c r="N278" s="694" t="e">
        <f>IF(DAYS360(P278,メイン!$N$3)&lt;500,"新"," ")</f>
        <v>#VALUE!</v>
      </c>
      <c r="O278" s="659"/>
      <c r="P278" s="773" t="str">
        <f>IF(COUNTA(病棟!K276)&gt;=1,病棟!K276,"")</f>
        <v/>
      </c>
      <c r="R278" s="735">
        <f t="shared" si="80"/>
        <v>0</v>
      </c>
      <c r="S278" s="735">
        <f t="shared" si="81"/>
        <v>0</v>
      </c>
      <c r="T278" s="735">
        <f t="shared" si="82"/>
        <v>0</v>
      </c>
      <c r="U278" s="735">
        <f t="shared" si="83"/>
        <v>0</v>
      </c>
      <c r="V278" s="735">
        <f t="shared" si="84"/>
        <v>0</v>
      </c>
      <c r="W278" s="735">
        <f t="shared" si="85"/>
        <v>0</v>
      </c>
      <c r="X278" s="735">
        <f t="shared" si="86"/>
        <v>0</v>
      </c>
      <c r="Y278" s="735">
        <f t="shared" si="87"/>
        <v>0</v>
      </c>
      <c r="Z278" s="735">
        <f t="shared" si="88"/>
        <v>0</v>
      </c>
      <c r="AA278" s="735">
        <f t="shared" si="89"/>
        <v>0</v>
      </c>
      <c r="AB278" s="735">
        <f t="shared" si="90"/>
        <v>0</v>
      </c>
      <c r="AC278" s="735">
        <f t="shared" si="91"/>
        <v>0</v>
      </c>
      <c r="AD278" s="735">
        <f t="shared" si="92"/>
        <v>0</v>
      </c>
      <c r="AE278" s="735">
        <f t="shared" si="93"/>
        <v>0</v>
      </c>
      <c r="AF278" s="736">
        <f t="shared" si="94"/>
        <v>0</v>
      </c>
      <c r="AH278" s="646" t="str">
        <f t="shared" si="95"/>
        <v/>
      </c>
      <c r="AI278" s="646" t="str">
        <f t="shared" si="96"/>
        <v>助産師常勤</v>
      </c>
      <c r="AJ278" s="646">
        <f t="shared" si="97"/>
        <v>1</v>
      </c>
      <c r="AK278" s="646" t="str">
        <f t="shared" si="98"/>
        <v>助産師</v>
      </c>
      <c r="AL278" s="646" t="str">
        <f t="shared" si="99"/>
        <v>常勤</v>
      </c>
    </row>
    <row r="279" spans="1:38" ht="13.5" customHeight="1">
      <c r="A279" s="659" t="str">
        <f>IF(COUNTA(病棟!A277)&gt;=1,病棟!A277,"")</f>
        <v/>
      </c>
      <c r="B279" s="740" t="str">
        <f>IF(COUNTA(病棟!B277)&gt;=1,病棟!B277,"")</f>
        <v/>
      </c>
      <c r="C279" s="745" t="str">
        <f>IF(COUNTA(病棟!C277)&gt;=1,病棟!C277,"")</f>
        <v/>
      </c>
      <c r="D279" s="750" t="str">
        <f>IF(COUNTA(病棟!D277)&gt;=1,病棟!D277,"")</f>
        <v/>
      </c>
      <c r="E279" s="750" t="str">
        <f>IF(COUNTA(病棟!E277)&gt;=1,病棟!E277,"")</f>
        <v/>
      </c>
      <c r="F279" s="750" t="str">
        <f>IF(COUNTA(病棟!F277)&gt;=1,病棟!F277,"")</f>
        <v/>
      </c>
      <c r="G279" s="755" t="str">
        <f>IF(COUNTA(病棟!G277)&gt;=1,病棟!G277,"")</f>
        <v/>
      </c>
      <c r="H279" s="745" t="str">
        <f>IF(COUNTA(病棟!H277)&gt;=1,病棟!H277,"")</f>
        <v/>
      </c>
      <c r="I279" s="761" t="str">
        <f>IF(COUNTA(病棟!I277)&gt;=1,病棟!I277,"")</f>
        <v/>
      </c>
      <c r="J279" s="662" t="str">
        <f>IF(COUNTA(病棟!J277)&gt;=1,病棟!J277,"")</f>
        <v/>
      </c>
      <c r="K279" s="659" t="str">
        <f>IF(COUNTA(病棟!L277)&gt;=1,病棟!L277,"")</f>
        <v/>
      </c>
      <c r="L279" s="694" t="str">
        <f>IF(K279&lt;基本!$D$9,"非常勤","常勤")</f>
        <v>常勤</v>
      </c>
      <c r="M279" s="689">
        <f>IF(L279="非常勤",K279/基本!$D$9,1)</f>
        <v>1</v>
      </c>
      <c r="N279" s="694" t="e">
        <f>IF(DAYS360(P279,メイン!$N$3)&lt;500,"新"," ")</f>
        <v>#VALUE!</v>
      </c>
      <c r="O279" s="659"/>
      <c r="P279" s="773" t="str">
        <f>IF(COUNTA(病棟!K277)&gt;=1,病棟!K277,"")</f>
        <v/>
      </c>
      <c r="R279" s="735">
        <f t="shared" si="80"/>
        <v>0</v>
      </c>
      <c r="S279" s="735">
        <f t="shared" si="81"/>
        <v>0</v>
      </c>
      <c r="T279" s="735">
        <f t="shared" si="82"/>
        <v>0</v>
      </c>
      <c r="U279" s="735">
        <f t="shared" si="83"/>
        <v>0</v>
      </c>
      <c r="V279" s="735">
        <f t="shared" si="84"/>
        <v>0</v>
      </c>
      <c r="W279" s="735">
        <f t="shared" si="85"/>
        <v>0</v>
      </c>
      <c r="X279" s="735">
        <f t="shared" si="86"/>
        <v>0</v>
      </c>
      <c r="Y279" s="735">
        <f t="shared" si="87"/>
        <v>0</v>
      </c>
      <c r="Z279" s="735">
        <f t="shared" si="88"/>
        <v>0</v>
      </c>
      <c r="AA279" s="735">
        <f t="shared" si="89"/>
        <v>0</v>
      </c>
      <c r="AB279" s="735">
        <f t="shared" si="90"/>
        <v>0</v>
      </c>
      <c r="AC279" s="735">
        <f t="shared" si="91"/>
        <v>0</v>
      </c>
      <c r="AD279" s="735">
        <f t="shared" si="92"/>
        <v>0</v>
      </c>
      <c r="AE279" s="735">
        <f t="shared" si="93"/>
        <v>0</v>
      </c>
      <c r="AF279" s="736">
        <f t="shared" si="94"/>
        <v>0</v>
      </c>
      <c r="AH279" s="646" t="str">
        <f t="shared" si="95"/>
        <v/>
      </c>
      <c r="AI279" s="646" t="str">
        <f t="shared" si="96"/>
        <v>助産師常勤</v>
      </c>
      <c r="AJ279" s="646">
        <f t="shared" si="97"/>
        <v>1</v>
      </c>
      <c r="AK279" s="646" t="str">
        <f t="shared" si="98"/>
        <v>助産師</v>
      </c>
      <c r="AL279" s="646" t="str">
        <f t="shared" si="99"/>
        <v>常勤</v>
      </c>
    </row>
    <row r="280" spans="1:38" ht="13.5" customHeight="1">
      <c r="A280" s="659" t="str">
        <f>IF(COUNTA(病棟!A278)&gt;=1,病棟!A278,"")</f>
        <v/>
      </c>
      <c r="B280" s="740" t="str">
        <f>IF(COUNTA(病棟!B278)&gt;=1,病棟!B278,"")</f>
        <v/>
      </c>
      <c r="C280" s="745" t="str">
        <f>IF(COUNTA(病棟!C278)&gt;=1,病棟!C278,"")</f>
        <v/>
      </c>
      <c r="D280" s="750" t="str">
        <f>IF(COUNTA(病棟!D278)&gt;=1,病棟!D278,"")</f>
        <v/>
      </c>
      <c r="E280" s="750" t="str">
        <f>IF(COUNTA(病棟!E278)&gt;=1,病棟!E278,"")</f>
        <v/>
      </c>
      <c r="F280" s="750" t="str">
        <f>IF(COUNTA(病棟!F278)&gt;=1,病棟!F278,"")</f>
        <v/>
      </c>
      <c r="G280" s="755" t="str">
        <f>IF(COUNTA(病棟!G278)&gt;=1,病棟!G278,"")</f>
        <v/>
      </c>
      <c r="H280" s="745" t="str">
        <f>IF(COUNTA(病棟!H278)&gt;=1,病棟!H278,"")</f>
        <v/>
      </c>
      <c r="I280" s="761" t="str">
        <f>IF(COUNTA(病棟!I278)&gt;=1,病棟!I278,"")</f>
        <v/>
      </c>
      <c r="J280" s="662" t="str">
        <f>IF(COUNTA(病棟!J278)&gt;=1,病棟!J278,"")</f>
        <v/>
      </c>
      <c r="K280" s="659" t="str">
        <f>IF(COUNTA(病棟!L278)&gt;=1,病棟!L278,"")</f>
        <v/>
      </c>
      <c r="L280" s="694" t="str">
        <f>IF(K280&lt;基本!$D$9,"非常勤","常勤")</f>
        <v>常勤</v>
      </c>
      <c r="M280" s="689">
        <f>IF(L280="非常勤",K280/基本!$D$9,1)</f>
        <v>1</v>
      </c>
      <c r="N280" s="694" t="e">
        <f>IF(DAYS360(P280,メイン!$N$3)&lt;500,"新"," ")</f>
        <v>#VALUE!</v>
      </c>
      <c r="O280" s="659"/>
      <c r="P280" s="773" t="str">
        <f>IF(COUNTA(病棟!K278)&gt;=1,病棟!K278,"")</f>
        <v/>
      </c>
      <c r="R280" s="735">
        <f t="shared" si="80"/>
        <v>0</v>
      </c>
      <c r="S280" s="735">
        <f t="shared" si="81"/>
        <v>0</v>
      </c>
      <c r="T280" s="735">
        <f t="shared" si="82"/>
        <v>0</v>
      </c>
      <c r="U280" s="735">
        <f t="shared" si="83"/>
        <v>0</v>
      </c>
      <c r="V280" s="735">
        <f t="shared" si="84"/>
        <v>0</v>
      </c>
      <c r="W280" s="735">
        <f t="shared" si="85"/>
        <v>0</v>
      </c>
      <c r="X280" s="735">
        <f t="shared" si="86"/>
        <v>0</v>
      </c>
      <c r="Y280" s="735">
        <f t="shared" si="87"/>
        <v>0</v>
      </c>
      <c r="Z280" s="735">
        <f t="shared" si="88"/>
        <v>0</v>
      </c>
      <c r="AA280" s="735">
        <f t="shared" si="89"/>
        <v>0</v>
      </c>
      <c r="AB280" s="735">
        <f t="shared" si="90"/>
        <v>0</v>
      </c>
      <c r="AC280" s="735">
        <f t="shared" si="91"/>
        <v>0</v>
      </c>
      <c r="AD280" s="735">
        <f t="shared" si="92"/>
        <v>0</v>
      </c>
      <c r="AE280" s="735">
        <f t="shared" si="93"/>
        <v>0</v>
      </c>
      <c r="AF280" s="736">
        <f t="shared" si="94"/>
        <v>0</v>
      </c>
      <c r="AH280" s="646" t="str">
        <f t="shared" si="95"/>
        <v/>
      </c>
      <c r="AI280" s="646" t="str">
        <f t="shared" si="96"/>
        <v>助産師常勤</v>
      </c>
      <c r="AJ280" s="646">
        <f t="shared" si="97"/>
        <v>1</v>
      </c>
      <c r="AK280" s="646" t="str">
        <f t="shared" si="98"/>
        <v>助産師</v>
      </c>
      <c r="AL280" s="646" t="str">
        <f t="shared" si="99"/>
        <v>常勤</v>
      </c>
    </row>
    <row r="281" spans="1:38" ht="13.5" customHeight="1">
      <c r="A281" s="659" t="str">
        <f>IF(COUNTA(病棟!A279)&gt;=1,病棟!A279,"")</f>
        <v/>
      </c>
      <c r="B281" s="740" t="str">
        <f>IF(COUNTA(病棟!B279)&gt;=1,病棟!B279,"")</f>
        <v/>
      </c>
      <c r="C281" s="745" t="str">
        <f>IF(COUNTA(病棟!C279)&gt;=1,病棟!C279,"")</f>
        <v/>
      </c>
      <c r="D281" s="750" t="str">
        <f>IF(COUNTA(病棟!D279)&gt;=1,病棟!D279,"")</f>
        <v/>
      </c>
      <c r="E281" s="750" t="str">
        <f>IF(COUNTA(病棟!E279)&gt;=1,病棟!E279,"")</f>
        <v/>
      </c>
      <c r="F281" s="750" t="str">
        <f>IF(COUNTA(病棟!F279)&gt;=1,病棟!F279,"")</f>
        <v/>
      </c>
      <c r="G281" s="755" t="str">
        <f>IF(COUNTA(病棟!G279)&gt;=1,病棟!G279,"")</f>
        <v/>
      </c>
      <c r="H281" s="745" t="str">
        <f>IF(COUNTA(病棟!H279)&gt;=1,病棟!H279,"")</f>
        <v/>
      </c>
      <c r="I281" s="761" t="str">
        <f>IF(COUNTA(病棟!I279)&gt;=1,病棟!I279,"")</f>
        <v/>
      </c>
      <c r="J281" s="662" t="str">
        <f>IF(COUNTA(病棟!J279)&gt;=1,病棟!J279,"")</f>
        <v/>
      </c>
      <c r="K281" s="659" t="str">
        <f>IF(COUNTA(病棟!L279)&gt;=1,病棟!L279,"")</f>
        <v/>
      </c>
      <c r="L281" s="694" t="str">
        <f>IF(K281&lt;基本!$D$9,"非常勤","常勤")</f>
        <v>常勤</v>
      </c>
      <c r="M281" s="689">
        <f>IF(L281="非常勤",K281/基本!$D$9,1)</f>
        <v>1</v>
      </c>
      <c r="N281" s="694" t="e">
        <f>IF(DAYS360(P281,メイン!$N$3)&lt;500,"新"," ")</f>
        <v>#VALUE!</v>
      </c>
      <c r="O281" s="659"/>
      <c r="P281" s="773" t="str">
        <f>IF(COUNTA(病棟!K279)&gt;=1,病棟!K279,"")</f>
        <v/>
      </c>
      <c r="R281" s="735">
        <f t="shared" si="80"/>
        <v>0</v>
      </c>
      <c r="S281" s="735">
        <f t="shared" si="81"/>
        <v>0</v>
      </c>
      <c r="T281" s="735">
        <f t="shared" si="82"/>
        <v>0</v>
      </c>
      <c r="U281" s="735">
        <f t="shared" si="83"/>
        <v>0</v>
      </c>
      <c r="V281" s="735">
        <f t="shared" si="84"/>
        <v>0</v>
      </c>
      <c r="W281" s="735">
        <f t="shared" si="85"/>
        <v>0</v>
      </c>
      <c r="X281" s="735">
        <f t="shared" si="86"/>
        <v>0</v>
      </c>
      <c r="Y281" s="735">
        <f t="shared" si="87"/>
        <v>0</v>
      </c>
      <c r="Z281" s="735">
        <f t="shared" si="88"/>
        <v>0</v>
      </c>
      <c r="AA281" s="735">
        <f t="shared" si="89"/>
        <v>0</v>
      </c>
      <c r="AB281" s="735">
        <f t="shared" si="90"/>
        <v>0</v>
      </c>
      <c r="AC281" s="735">
        <f t="shared" si="91"/>
        <v>0</v>
      </c>
      <c r="AD281" s="735">
        <f t="shared" si="92"/>
        <v>0</v>
      </c>
      <c r="AE281" s="735">
        <f t="shared" si="93"/>
        <v>0</v>
      </c>
      <c r="AF281" s="736">
        <f t="shared" si="94"/>
        <v>0</v>
      </c>
      <c r="AH281" s="646" t="str">
        <f t="shared" si="95"/>
        <v/>
      </c>
      <c r="AI281" s="646" t="str">
        <f t="shared" si="96"/>
        <v>助産師常勤</v>
      </c>
      <c r="AJ281" s="646">
        <f t="shared" si="97"/>
        <v>1</v>
      </c>
      <c r="AK281" s="646" t="str">
        <f t="shared" si="98"/>
        <v>助産師</v>
      </c>
      <c r="AL281" s="646" t="str">
        <f t="shared" si="99"/>
        <v>常勤</v>
      </c>
    </row>
    <row r="282" spans="1:38" ht="13.5" customHeight="1">
      <c r="A282" s="659" t="str">
        <f>IF(COUNTA(病棟!A280)&gt;=1,病棟!A280,"")</f>
        <v/>
      </c>
      <c r="B282" s="740" t="str">
        <f>IF(COUNTA(病棟!B280)&gt;=1,病棟!B280,"")</f>
        <v/>
      </c>
      <c r="C282" s="745" t="str">
        <f>IF(COUNTA(病棟!C280)&gt;=1,病棟!C280,"")</f>
        <v/>
      </c>
      <c r="D282" s="750" t="str">
        <f>IF(COUNTA(病棟!D280)&gt;=1,病棟!D280,"")</f>
        <v/>
      </c>
      <c r="E282" s="750" t="str">
        <f>IF(COUNTA(病棟!E280)&gt;=1,病棟!E280,"")</f>
        <v/>
      </c>
      <c r="F282" s="750" t="str">
        <f>IF(COUNTA(病棟!F280)&gt;=1,病棟!F280,"")</f>
        <v/>
      </c>
      <c r="G282" s="755" t="str">
        <f>IF(COUNTA(病棟!G280)&gt;=1,病棟!G280,"")</f>
        <v/>
      </c>
      <c r="H282" s="745" t="str">
        <f>IF(COUNTA(病棟!H280)&gt;=1,病棟!H280,"")</f>
        <v/>
      </c>
      <c r="I282" s="761" t="str">
        <f>IF(COUNTA(病棟!I280)&gt;=1,病棟!I280,"")</f>
        <v/>
      </c>
      <c r="J282" s="662" t="str">
        <f>IF(COUNTA(病棟!J280)&gt;=1,病棟!J280,"")</f>
        <v/>
      </c>
      <c r="K282" s="659" t="str">
        <f>IF(COUNTA(病棟!L280)&gt;=1,病棟!L280,"")</f>
        <v/>
      </c>
      <c r="L282" s="694" t="str">
        <f>IF(K282&lt;基本!$D$9,"非常勤","常勤")</f>
        <v>常勤</v>
      </c>
      <c r="M282" s="689">
        <f>IF(L282="非常勤",K282/基本!$D$9,1)</f>
        <v>1</v>
      </c>
      <c r="N282" s="694" t="e">
        <f>IF(DAYS360(P282,メイン!$N$3)&lt;500,"新"," ")</f>
        <v>#VALUE!</v>
      </c>
      <c r="O282" s="659"/>
      <c r="P282" s="773" t="str">
        <f>IF(COUNTA(病棟!K280)&gt;=1,病棟!K280,"")</f>
        <v/>
      </c>
      <c r="R282" s="735">
        <f t="shared" si="80"/>
        <v>0</v>
      </c>
      <c r="S282" s="735">
        <f t="shared" si="81"/>
        <v>0</v>
      </c>
      <c r="T282" s="735">
        <f t="shared" si="82"/>
        <v>0</v>
      </c>
      <c r="U282" s="735">
        <f t="shared" si="83"/>
        <v>0</v>
      </c>
      <c r="V282" s="735">
        <f t="shared" si="84"/>
        <v>0</v>
      </c>
      <c r="W282" s="735">
        <f t="shared" si="85"/>
        <v>0</v>
      </c>
      <c r="X282" s="735">
        <f t="shared" si="86"/>
        <v>0</v>
      </c>
      <c r="Y282" s="735">
        <f t="shared" si="87"/>
        <v>0</v>
      </c>
      <c r="Z282" s="735">
        <f t="shared" si="88"/>
        <v>0</v>
      </c>
      <c r="AA282" s="735">
        <f t="shared" si="89"/>
        <v>0</v>
      </c>
      <c r="AB282" s="735">
        <f t="shared" si="90"/>
        <v>0</v>
      </c>
      <c r="AC282" s="735">
        <f t="shared" si="91"/>
        <v>0</v>
      </c>
      <c r="AD282" s="735">
        <f t="shared" si="92"/>
        <v>0</v>
      </c>
      <c r="AE282" s="735">
        <f t="shared" si="93"/>
        <v>0</v>
      </c>
      <c r="AF282" s="736">
        <f t="shared" si="94"/>
        <v>0</v>
      </c>
      <c r="AH282" s="646" t="str">
        <f t="shared" si="95"/>
        <v/>
      </c>
      <c r="AI282" s="646" t="str">
        <f t="shared" si="96"/>
        <v>助産師常勤</v>
      </c>
      <c r="AJ282" s="646">
        <f t="shared" si="97"/>
        <v>1</v>
      </c>
      <c r="AK282" s="646" t="str">
        <f t="shared" si="98"/>
        <v>助産師</v>
      </c>
      <c r="AL282" s="646" t="str">
        <f t="shared" si="99"/>
        <v>常勤</v>
      </c>
    </row>
    <row r="283" spans="1:38" ht="13.5" customHeight="1">
      <c r="A283" s="659" t="str">
        <f>IF(COUNTA(病棟!A281)&gt;=1,病棟!A281,"")</f>
        <v/>
      </c>
      <c r="B283" s="740" t="str">
        <f>IF(COUNTA(病棟!B281)&gt;=1,病棟!B281,"")</f>
        <v/>
      </c>
      <c r="C283" s="745" t="str">
        <f>IF(COUNTA(病棟!C281)&gt;=1,病棟!C281,"")</f>
        <v/>
      </c>
      <c r="D283" s="750" t="str">
        <f>IF(COUNTA(病棟!D281)&gt;=1,病棟!D281,"")</f>
        <v/>
      </c>
      <c r="E283" s="750" t="str">
        <f>IF(COUNTA(病棟!E281)&gt;=1,病棟!E281,"")</f>
        <v/>
      </c>
      <c r="F283" s="750" t="str">
        <f>IF(COUNTA(病棟!F281)&gt;=1,病棟!F281,"")</f>
        <v/>
      </c>
      <c r="G283" s="755" t="str">
        <f>IF(COUNTA(病棟!G281)&gt;=1,病棟!G281,"")</f>
        <v/>
      </c>
      <c r="H283" s="745" t="str">
        <f>IF(COUNTA(病棟!H281)&gt;=1,病棟!H281,"")</f>
        <v/>
      </c>
      <c r="I283" s="761" t="str">
        <f>IF(COUNTA(病棟!I281)&gt;=1,病棟!I281,"")</f>
        <v/>
      </c>
      <c r="J283" s="662" t="str">
        <f>IF(COUNTA(病棟!J281)&gt;=1,病棟!J281,"")</f>
        <v/>
      </c>
      <c r="K283" s="659" t="str">
        <f>IF(COUNTA(病棟!L281)&gt;=1,病棟!L281,"")</f>
        <v/>
      </c>
      <c r="L283" s="694" t="str">
        <f>IF(K283&lt;基本!$D$9,"非常勤","常勤")</f>
        <v>常勤</v>
      </c>
      <c r="M283" s="689">
        <f>IF(L283="非常勤",K283/基本!$D$9,1)</f>
        <v>1</v>
      </c>
      <c r="N283" s="694" t="e">
        <f>IF(DAYS360(P283,メイン!$N$3)&lt;500,"新"," ")</f>
        <v>#VALUE!</v>
      </c>
      <c r="O283" s="659"/>
      <c r="P283" s="773" t="str">
        <f>IF(COUNTA(病棟!K281)&gt;=1,病棟!K281,"")</f>
        <v/>
      </c>
      <c r="R283" s="735">
        <f t="shared" si="80"/>
        <v>0</v>
      </c>
      <c r="S283" s="735">
        <f t="shared" si="81"/>
        <v>0</v>
      </c>
      <c r="T283" s="735">
        <f t="shared" si="82"/>
        <v>0</v>
      </c>
      <c r="U283" s="735">
        <f t="shared" si="83"/>
        <v>0</v>
      </c>
      <c r="V283" s="735">
        <f t="shared" si="84"/>
        <v>0</v>
      </c>
      <c r="W283" s="735">
        <f t="shared" si="85"/>
        <v>0</v>
      </c>
      <c r="X283" s="735">
        <f t="shared" si="86"/>
        <v>0</v>
      </c>
      <c r="Y283" s="735">
        <f t="shared" si="87"/>
        <v>0</v>
      </c>
      <c r="Z283" s="735">
        <f t="shared" si="88"/>
        <v>0</v>
      </c>
      <c r="AA283" s="735">
        <f t="shared" si="89"/>
        <v>0</v>
      </c>
      <c r="AB283" s="735">
        <f t="shared" si="90"/>
        <v>0</v>
      </c>
      <c r="AC283" s="735">
        <f t="shared" si="91"/>
        <v>0</v>
      </c>
      <c r="AD283" s="735">
        <f t="shared" si="92"/>
        <v>0</v>
      </c>
      <c r="AE283" s="735">
        <f t="shared" si="93"/>
        <v>0</v>
      </c>
      <c r="AF283" s="736">
        <f t="shared" si="94"/>
        <v>0</v>
      </c>
      <c r="AH283" s="646" t="str">
        <f t="shared" si="95"/>
        <v/>
      </c>
      <c r="AI283" s="646" t="str">
        <f t="shared" si="96"/>
        <v>助産師常勤</v>
      </c>
      <c r="AJ283" s="646">
        <f t="shared" si="97"/>
        <v>1</v>
      </c>
      <c r="AK283" s="646" t="str">
        <f t="shared" si="98"/>
        <v>助産師</v>
      </c>
      <c r="AL283" s="646" t="str">
        <f t="shared" si="99"/>
        <v>常勤</v>
      </c>
    </row>
    <row r="284" spans="1:38" ht="13.5" customHeight="1">
      <c r="A284" s="659" t="str">
        <f>IF(COUNTA(病棟!A282)&gt;=1,病棟!A282,"")</f>
        <v/>
      </c>
      <c r="B284" s="740" t="str">
        <f>IF(COUNTA(病棟!B282)&gt;=1,病棟!B282,"")</f>
        <v/>
      </c>
      <c r="C284" s="745" t="str">
        <f>IF(COUNTA(病棟!C282)&gt;=1,病棟!C282,"")</f>
        <v/>
      </c>
      <c r="D284" s="750" t="str">
        <f>IF(COUNTA(病棟!D282)&gt;=1,病棟!D282,"")</f>
        <v/>
      </c>
      <c r="E284" s="750" t="str">
        <f>IF(COUNTA(病棟!E282)&gt;=1,病棟!E282,"")</f>
        <v/>
      </c>
      <c r="F284" s="750" t="str">
        <f>IF(COUNTA(病棟!F282)&gt;=1,病棟!F282,"")</f>
        <v/>
      </c>
      <c r="G284" s="755" t="str">
        <f>IF(COUNTA(病棟!G282)&gt;=1,病棟!G282,"")</f>
        <v/>
      </c>
      <c r="H284" s="745" t="str">
        <f>IF(COUNTA(病棟!H282)&gt;=1,病棟!H282,"")</f>
        <v/>
      </c>
      <c r="I284" s="761" t="str">
        <f>IF(COUNTA(病棟!I282)&gt;=1,病棟!I282,"")</f>
        <v/>
      </c>
      <c r="J284" s="662" t="str">
        <f>IF(COUNTA(病棟!J282)&gt;=1,病棟!J282,"")</f>
        <v/>
      </c>
      <c r="K284" s="659" t="str">
        <f>IF(COUNTA(病棟!L282)&gt;=1,病棟!L282,"")</f>
        <v/>
      </c>
      <c r="L284" s="694" t="str">
        <f>IF(K284&lt;基本!$D$9,"非常勤","常勤")</f>
        <v>常勤</v>
      </c>
      <c r="M284" s="689">
        <f>IF(L284="非常勤",K284/基本!$D$9,1)</f>
        <v>1</v>
      </c>
      <c r="N284" s="694" t="e">
        <f>IF(DAYS360(P284,メイン!$N$3)&lt;500,"新"," ")</f>
        <v>#VALUE!</v>
      </c>
      <c r="O284" s="659"/>
      <c r="P284" s="773" t="str">
        <f>IF(COUNTA(病棟!K282)&gt;=1,病棟!K282,"")</f>
        <v/>
      </c>
      <c r="R284" s="735">
        <f t="shared" si="80"/>
        <v>0</v>
      </c>
      <c r="S284" s="735">
        <f t="shared" si="81"/>
        <v>0</v>
      </c>
      <c r="T284" s="735">
        <f t="shared" si="82"/>
        <v>0</v>
      </c>
      <c r="U284" s="735">
        <f t="shared" si="83"/>
        <v>0</v>
      </c>
      <c r="V284" s="735">
        <f t="shared" si="84"/>
        <v>0</v>
      </c>
      <c r="W284" s="735">
        <f t="shared" si="85"/>
        <v>0</v>
      </c>
      <c r="X284" s="735">
        <f t="shared" si="86"/>
        <v>0</v>
      </c>
      <c r="Y284" s="735">
        <f t="shared" si="87"/>
        <v>0</v>
      </c>
      <c r="Z284" s="735">
        <f t="shared" si="88"/>
        <v>0</v>
      </c>
      <c r="AA284" s="735">
        <f t="shared" si="89"/>
        <v>0</v>
      </c>
      <c r="AB284" s="735">
        <f t="shared" si="90"/>
        <v>0</v>
      </c>
      <c r="AC284" s="735">
        <f t="shared" si="91"/>
        <v>0</v>
      </c>
      <c r="AD284" s="735">
        <f t="shared" si="92"/>
        <v>0</v>
      </c>
      <c r="AE284" s="735">
        <f t="shared" si="93"/>
        <v>0</v>
      </c>
      <c r="AF284" s="736">
        <f t="shared" si="94"/>
        <v>0</v>
      </c>
      <c r="AH284" s="646" t="str">
        <f t="shared" si="95"/>
        <v/>
      </c>
      <c r="AI284" s="646" t="str">
        <f t="shared" si="96"/>
        <v>助産師常勤</v>
      </c>
      <c r="AJ284" s="646">
        <f t="shared" si="97"/>
        <v>1</v>
      </c>
      <c r="AK284" s="646" t="str">
        <f t="shared" si="98"/>
        <v>助産師</v>
      </c>
      <c r="AL284" s="646" t="str">
        <f t="shared" si="99"/>
        <v>常勤</v>
      </c>
    </row>
    <row r="285" spans="1:38" ht="13.5" customHeight="1">
      <c r="A285" s="659" t="str">
        <f>IF(COUNTA(病棟!A283)&gt;=1,病棟!A283,"")</f>
        <v/>
      </c>
      <c r="B285" s="740" t="str">
        <f>IF(COUNTA(病棟!B283)&gt;=1,病棟!B283,"")</f>
        <v/>
      </c>
      <c r="C285" s="745" t="str">
        <f>IF(COUNTA(病棟!C283)&gt;=1,病棟!C283,"")</f>
        <v/>
      </c>
      <c r="D285" s="750" t="str">
        <f>IF(COUNTA(病棟!D283)&gt;=1,病棟!D283,"")</f>
        <v/>
      </c>
      <c r="E285" s="750" t="str">
        <f>IF(COUNTA(病棟!E283)&gt;=1,病棟!E283,"")</f>
        <v/>
      </c>
      <c r="F285" s="750" t="str">
        <f>IF(COUNTA(病棟!F283)&gt;=1,病棟!F283,"")</f>
        <v/>
      </c>
      <c r="G285" s="755" t="str">
        <f>IF(COUNTA(病棟!G283)&gt;=1,病棟!G283,"")</f>
        <v/>
      </c>
      <c r="H285" s="745" t="str">
        <f>IF(COUNTA(病棟!H283)&gt;=1,病棟!H283,"")</f>
        <v/>
      </c>
      <c r="I285" s="761" t="str">
        <f>IF(COUNTA(病棟!I283)&gt;=1,病棟!I283,"")</f>
        <v/>
      </c>
      <c r="J285" s="662" t="str">
        <f>IF(COUNTA(病棟!J283)&gt;=1,病棟!J283,"")</f>
        <v/>
      </c>
      <c r="K285" s="659" t="str">
        <f>IF(COUNTA(病棟!L283)&gt;=1,病棟!L283,"")</f>
        <v/>
      </c>
      <c r="L285" s="694" t="str">
        <f>IF(K285&lt;基本!$D$9,"非常勤","常勤")</f>
        <v>常勤</v>
      </c>
      <c r="M285" s="689">
        <f>IF(L285="非常勤",K285/基本!$D$9,1)</f>
        <v>1</v>
      </c>
      <c r="N285" s="694" t="e">
        <f>IF(DAYS360(P285,メイン!$N$3)&lt;500,"新"," ")</f>
        <v>#VALUE!</v>
      </c>
      <c r="O285" s="659"/>
      <c r="P285" s="773" t="str">
        <f>IF(COUNTA(病棟!K283)&gt;=1,病棟!K283,"")</f>
        <v/>
      </c>
      <c r="R285" s="735">
        <f t="shared" si="80"/>
        <v>0</v>
      </c>
      <c r="S285" s="735">
        <f t="shared" si="81"/>
        <v>0</v>
      </c>
      <c r="T285" s="735">
        <f t="shared" si="82"/>
        <v>0</v>
      </c>
      <c r="U285" s="735">
        <f t="shared" si="83"/>
        <v>0</v>
      </c>
      <c r="V285" s="735">
        <f t="shared" si="84"/>
        <v>0</v>
      </c>
      <c r="W285" s="735">
        <f t="shared" si="85"/>
        <v>0</v>
      </c>
      <c r="X285" s="735">
        <f t="shared" si="86"/>
        <v>0</v>
      </c>
      <c r="Y285" s="735">
        <f t="shared" si="87"/>
        <v>0</v>
      </c>
      <c r="Z285" s="735">
        <f t="shared" si="88"/>
        <v>0</v>
      </c>
      <c r="AA285" s="735">
        <f t="shared" si="89"/>
        <v>0</v>
      </c>
      <c r="AB285" s="735">
        <f t="shared" si="90"/>
        <v>0</v>
      </c>
      <c r="AC285" s="735">
        <f t="shared" si="91"/>
        <v>0</v>
      </c>
      <c r="AD285" s="735">
        <f t="shared" si="92"/>
        <v>0</v>
      </c>
      <c r="AE285" s="735">
        <f t="shared" si="93"/>
        <v>0</v>
      </c>
      <c r="AF285" s="736">
        <f t="shared" si="94"/>
        <v>0</v>
      </c>
      <c r="AH285" s="646" t="str">
        <f t="shared" si="95"/>
        <v/>
      </c>
      <c r="AI285" s="646" t="str">
        <f t="shared" si="96"/>
        <v>助産師常勤</v>
      </c>
      <c r="AJ285" s="646">
        <f t="shared" si="97"/>
        <v>1</v>
      </c>
      <c r="AK285" s="646" t="str">
        <f t="shared" si="98"/>
        <v>助産師</v>
      </c>
      <c r="AL285" s="646" t="str">
        <f t="shared" si="99"/>
        <v>常勤</v>
      </c>
    </row>
    <row r="286" spans="1:38" ht="13.5" customHeight="1">
      <c r="A286" s="659" t="str">
        <f>IF(COUNTA(病棟!A284)&gt;=1,病棟!A284,"")</f>
        <v/>
      </c>
      <c r="B286" s="740" t="str">
        <f>IF(COUNTA(病棟!B284)&gt;=1,病棟!B284,"")</f>
        <v/>
      </c>
      <c r="C286" s="745" t="str">
        <f>IF(COUNTA(病棟!C284)&gt;=1,病棟!C284,"")</f>
        <v/>
      </c>
      <c r="D286" s="750" t="str">
        <f>IF(COUNTA(病棟!D284)&gt;=1,病棟!D284,"")</f>
        <v/>
      </c>
      <c r="E286" s="750" t="str">
        <f>IF(COUNTA(病棟!E284)&gt;=1,病棟!E284,"")</f>
        <v/>
      </c>
      <c r="F286" s="750" t="str">
        <f>IF(COUNTA(病棟!F284)&gt;=1,病棟!F284,"")</f>
        <v/>
      </c>
      <c r="G286" s="755" t="str">
        <f>IF(COUNTA(病棟!G284)&gt;=1,病棟!G284,"")</f>
        <v/>
      </c>
      <c r="H286" s="745" t="str">
        <f>IF(COUNTA(病棟!H284)&gt;=1,病棟!H284,"")</f>
        <v/>
      </c>
      <c r="I286" s="761" t="str">
        <f>IF(COUNTA(病棟!I284)&gt;=1,病棟!I284,"")</f>
        <v/>
      </c>
      <c r="J286" s="662" t="str">
        <f>IF(COUNTA(病棟!J284)&gt;=1,病棟!J284,"")</f>
        <v/>
      </c>
      <c r="K286" s="659" t="str">
        <f>IF(COUNTA(病棟!L284)&gt;=1,病棟!L284,"")</f>
        <v/>
      </c>
      <c r="L286" s="694" t="str">
        <f>IF(K286&lt;基本!$D$9,"非常勤","常勤")</f>
        <v>常勤</v>
      </c>
      <c r="M286" s="689">
        <f>IF(L286="非常勤",K286/基本!$D$9,1)</f>
        <v>1</v>
      </c>
      <c r="N286" s="694" t="e">
        <f>IF(DAYS360(P286,メイン!$N$3)&lt;500,"新"," ")</f>
        <v>#VALUE!</v>
      </c>
      <c r="O286" s="659"/>
      <c r="P286" s="773" t="str">
        <f>IF(COUNTA(病棟!K284)&gt;=1,病棟!K284,"")</f>
        <v/>
      </c>
      <c r="R286" s="735">
        <f t="shared" si="80"/>
        <v>0</v>
      </c>
      <c r="S286" s="735">
        <f t="shared" si="81"/>
        <v>0</v>
      </c>
      <c r="T286" s="735">
        <f t="shared" si="82"/>
        <v>0</v>
      </c>
      <c r="U286" s="735">
        <f t="shared" si="83"/>
        <v>0</v>
      </c>
      <c r="V286" s="735">
        <f t="shared" si="84"/>
        <v>0</v>
      </c>
      <c r="W286" s="735">
        <f t="shared" si="85"/>
        <v>0</v>
      </c>
      <c r="X286" s="735">
        <f t="shared" si="86"/>
        <v>0</v>
      </c>
      <c r="Y286" s="735">
        <f t="shared" si="87"/>
        <v>0</v>
      </c>
      <c r="Z286" s="735">
        <f t="shared" si="88"/>
        <v>0</v>
      </c>
      <c r="AA286" s="735">
        <f t="shared" si="89"/>
        <v>0</v>
      </c>
      <c r="AB286" s="735">
        <f t="shared" si="90"/>
        <v>0</v>
      </c>
      <c r="AC286" s="735">
        <f t="shared" si="91"/>
        <v>0</v>
      </c>
      <c r="AD286" s="735">
        <f t="shared" si="92"/>
        <v>0</v>
      </c>
      <c r="AE286" s="735">
        <f t="shared" si="93"/>
        <v>0</v>
      </c>
      <c r="AF286" s="736">
        <f t="shared" si="94"/>
        <v>0</v>
      </c>
      <c r="AH286" s="646" t="str">
        <f t="shared" si="95"/>
        <v/>
      </c>
      <c r="AI286" s="646" t="str">
        <f t="shared" si="96"/>
        <v>助産師常勤</v>
      </c>
      <c r="AJ286" s="646">
        <f t="shared" si="97"/>
        <v>1</v>
      </c>
      <c r="AK286" s="646" t="str">
        <f t="shared" si="98"/>
        <v>助産師</v>
      </c>
      <c r="AL286" s="646" t="str">
        <f t="shared" si="99"/>
        <v>常勤</v>
      </c>
    </row>
    <row r="287" spans="1:38" ht="13.5" customHeight="1">
      <c r="A287" s="659" t="str">
        <f>IF(COUNTA(病棟!A285)&gt;=1,病棟!A285,"")</f>
        <v/>
      </c>
      <c r="B287" s="740" t="str">
        <f>IF(COUNTA(病棟!B285)&gt;=1,病棟!B285,"")</f>
        <v/>
      </c>
      <c r="C287" s="745" t="str">
        <f>IF(COUNTA(病棟!C285)&gt;=1,病棟!C285,"")</f>
        <v/>
      </c>
      <c r="D287" s="750" t="str">
        <f>IF(COUNTA(病棟!D285)&gt;=1,病棟!D285,"")</f>
        <v/>
      </c>
      <c r="E287" s="750" t="str">
        <f>IF(COUNTA(病棟!E285)&gt;=1,病棟!E285,"")</f>
        <v/>
      </c>
      <c r="F287" s="750" t="str">
        <f>IF(COUNTA(病棟!F285)&gt;=1,病棟!F285,"")</f>
        <v/>
      </c>
      <c r="G287" s="755" t="str">
        <f>IF(COUNTA(病棟!G285)&gt;=1,病棟!G285,"")</f>
        <v/>
      </c>
      <c r="H287" s="745" t="str">
        <f>IF(COUNTA(病棟!H285)&gt;=1,病棟!H285,"")</f>
        <v/>
      </c>
      <c r="I287" s="761" t="str">
        <f>IF(COUNTA(病棟!I285)&gt;=1,病棟!I285,"")</f>
        <v/>
      </c>
      <c r="J287" s="662" t="str">
        <f>IF(COUNTA(病棟!J285)&gt;=1,病棟!J285,"")</f>
        <v/>
      </c>
      <c r="K287" s="659" t="str">
        <f>IF(COUNTA(病棟!L285)&gt;=1,病棟!L285,"")</f>
        <v/>
      </c>
      <c r="L287" s="694" t="str">
        <f>IF(K287&lt;基本!$D$9,"非常勤","常勤")</f>
        <v>常勤</v>
      </c>
      <c r="M287" s="689">
        <f>IF(L287="非常勤",K287/基本!$D$9,1)</f>
        <v>1</v>
      </c>
      <c r="N287" s="694" t="e">
        <f>IF(DAYS360(P287,メイン!$N$3)&lt;500,"新"," ")</f>
        <v>#VALUE!</v>
      </c>
      <c r="O287" s="659"/>
      <c r="P287" s="773" t="str">
        <f>IF(COUNTA(病棟!K285)&gt;=1,病棟!K285,"")</f>
        <v/>
      </c>
      <c r="R287" s="735">
        <f t="shared" si="80"/>
        <v>0</v>
      </c>
      <c r="S287" s="735">
        <f t="shared" si="81"/>
        <v>0</v>
      </c>
      <c r="T287" s="735">
        <f t="shared" si="82"/>
        <v>0</v>
      </c>
      <c r="U287" s="735">
        <f t="shared" si="83"/>
        <v>0</v>
      </c>
      <c r="V287" s="735">
        <f t="shared" si="84"/>
        <v>0</v>
      </c>
      <c r="W287" s="735">
        <f t="shared" si="85"/>
        <v>0</v>
      </c>
      <c r="X287" s="735">
        <f t="shared" si="86"/>
        <v>0</v>
      </c>
      <c r="Y287" s="735">
        <f t="shared" si="87"/>
        <v>0</v>
      </c>
      <c r="Z287" s="735">
        <f t="shared" si="88"/>
        <v>0</v>
      </c>
      <c r="AA287" s="735">
        <f t="shared" si="89"/>
        <v>0</v>
      </c>
      <c r="AB287" s="735">
        <f t="shared" si="90"/>
        <v>0</v>
      </c>
      <c r="AC287" s="735">
        <f t="shared" si="91"/>
        <v>0</v>
      </c>
      <c r="AD287" s="735">
        <f t="shared" si="92"/>
        <v>0</v>
      </c>
      <c r="AE287" s="735">
        <f t="shared" si="93"/>
        <v>0</v>
      </c>
      <c r="AF287" s="736">
        <f t="shared" si="94"/>
        <v>0</v>
      </c>
      <c r="AH287" s="646" t="str">
        <f t="shared" si="95"/>
        <v/>
      </c>
      <c r="AI287" s="646" t="str">
        <f t="shared" si="96"/>
        <v>助産師常勤</v>
      </c>
      <c r="AJ287" s="646">
        <f t="shared" si="97"/>
        <v>1</v>
      </c>
      <c r="AK287" s="646" t="str">
        <f t="shared" si="98"/>
        <v>助産師</v>
      </c>
      <c r="AL287" s="646" t="str">
        <f t="shared" si="99"/>
        <v>常勤</v>
      </c>
    </row>
    <row r="288" spans="1:38" ht="13.5" customHeight="1">
      <c r="A288" s="659" t="str">
        <f>IF(COUNTA(病棟!A286)&gt;=1,病棟!A286,"")</f>
        <v/>
      </c>
      <c r="B288" s="740" t="str">
        <f>IF(COUNTA(病棟!B286)&gt;=1,病棟!B286,"")</f>
        <v/>
      </c>
      <c r="C288" s="745" t="str">
        <f>IF(COUNTA(病棟!C286)&gt;=1,病棟!C286,"")</f>
        <v/>
      </c>
      <c r="D288" s="750" t="str">
        <f>IF(COUNTA(病棟!D286)&gt;=1,病棟!D286,"")</f>
        <v/>
      </c>
      <c r="E288" s="750" t="str">
        <f>IF(COUNTA(病棟!E286)&gt;=1,病棟!E286,"")</f>
        <v/>
      </c>
      <c r="F288" s="750" t="str">
        <f>IF(COUNTA(病棟!F286)&gt;=1,病棟!F286,"")</f>
        <v/>
      </c>
      <c r="G288" s="755" t="str">
        <f>IF(COUNTA(病棟!G286)&gt;=1,病棟!G286,"")</f>
        <v/>
      </c>
      <c r="H288" s="745" t="str">
        <f>IF(COUNTA(病棟!H286)&gt;=1,病棟!H286,"")</f>
        <v/>
      </c>
      <c r="I288" s="761" t="str">
        <f>IF(COUNTA(病棟!I286)&gt;=1,病棟!I286,"")</f>
        <v/>
      </c>
      <c r="J288" s="662" t="str">
        <f>IF(COUNTA(病棟!J286)&gt;=1,病棟!J286,"")</f>
        <v/>
      </c>
      <c r="K288" s="659" t="str">
        <f>IF(COUNTA(病棟!L286)&gt;=1,病棟!L286,"")</f>
        <v/>
      </c>
      <c r="L288" s="694" t="str">
        <f>IF(K288&lt;基本!$D$9,"非常勤","常勤")</f>
        <v>常勤</v>
      </c>
      <c r="M288" s="689">
        <f>IF(L288="非常勤",K288/基本!$D$9,1)</f>
        <v>1</v>
      </c>
      <c r="N288" s="694" t="e">
        <f>IF(DAYS360(P288,メイン!$N$3)&lt;500,"新"," ")</f>
        <v>#VALUE!</v>
      </c>
      <c r="O288" s="659"/>
      <c r="P288" s="773" t="str">
        <f>IF(COUNTA(病棟!K286)&gt;=1,病棟!K286,"")</f>
        <v/>
      </c>
      <c r="R288" s="735">
        <f t="shared" si="80"/>
        <v>0</v>
      </c>
      <c r="S288" s="735">
        <f t="shared" si="81"/>
        <v>0</v>
      </c>
      <c r="T288" s="735">
        <f t="shared" si="82"/>
        <v>0</v>
      </c>
      <c r="U288" s="735">
        <f t="shared" si="83"/>
        <v>0</v>
      </c>
      <c r="V288" s="735">
        <f t="shared" si="84"/>
        <v>0</v>
      </c>
      <c r="W288" s="735">
        <f t="shared" si="85"/>
        <v>0</v>
      </c>
      <c r="X288" s="735">
        <f t="shared" si="86"/>
        <v>0</v>
      </c>
      <c r="Y288" s="735">
        <f t="shared" si="87"/>
        <v>0</v>
      </c>
      <c r="Z288" s="735">
        <f t="shared" si="88"/>
        <v>0</v>
      </c>
      <c r="AA288" s="735">
        <f t="shared" si="89"/>
        <v>0</v>
      </c>
      <c r="AB288" s="735">
        <f t="shared" si="90"/>
        <v>0</v>
      </c>
      <c r="AC288" s="735">
        <f t="shared" si="91"/>
        <v>0</v>
      </c>
      <c r="AD288" s="735">
        <f t="shared" si="92"/>
        <v>0</v>
      </c>
      <c r="AE288" s="735">
        <f t="shared" si="93"/>
        <v>0</v>
      </c>
      <c r="AF288" s="736">
        <f t="shared" si="94"/>
        <v>0</v>
      </c>
      <c r="AH288" s="646" t="str">
        <f t="shared" si="95"/>
        <v/>
      </c>
      <c r="AI288" s="646" t="str">
        <f t="shared" si="96"/>
        <v>助産師常勤</v>
      </c>
      <c r="AJ288" s="646">
        <f t="shared" si="97"/>
        <v>1</v>
      </c>
      <c r="AK288" s="646" t="str">
        <f t="shared" si="98"/>
        <v>助産師</v>
      </c>
      <c r="AL288" s="646" t="str">
        <f t="shared" si="99"/>
        <v>常勤</v>
      </c>
    </row>
    <row r="289" spans="1:38" ht="13.5" customHeight="1">
      <c r="A289" s="659" t="str">
        <f>IF(COUNTA(病棟!A287)&gt;=1,病棟!A287,"")</f>
        <v/>
      </c>
      <c r="B289" s="740" t="str">
        <f>IF(COUNTA(病棟!B287)&gt;=1,病棟!B287,"")</f>
        <v/>
      </c>
      <c r="C289" s="745" t="str">
        <f>IF(COUNTA(病棟!C287)&gt;=1,病棟!C287,"")</f>
        <v/>
      </c>
      <c r="D289" s="750" t="str">
        <f>IF(COUNTA(病棟!D287)&gt;=1,病棟!D287,"")</f>
        <v/>
      </c>
      <c r="E289" s="750" t="str">
        <f>IF(COUNTA(病棟!E287)&gt;=1,病棟!E287,"")</f>
        <v/>
      </c>
      <c r="F289" s="750" t="str">
        <f>IF(COUNTA(病棟!F287)&gt;=1,病棟!F287,"")</f>
        <v/>
      </c>
      <c r="G289" s="755" t="str">
        <f>IF(COUNTA(病棟!G287)&gt;=1,病棟!G287,"")</f>
        <v/>
      </c>
      <c r="H289" s="745" t="str">
        <f>IF(COUNTA(病棟!H287)&gt;=1,病棟!H287,"")</f>
        <v/>
      </c>
      <c r="I289" s="761" t="str">
        <f>IF(COUNTA(病棟!I287)&gt;=1,病棟!I287,"")</f>
        <v/>
      </c>
      <c r="J289" s="662" t="str">
        <f>IF(COUNTA(病棟!J287)&gt;=1,病棟!J287,"")</f>
        <v/>
      </c>
      <c r="K289" s="659" t="str">
        <f>IF(COUNTA(病棟!L287)&gt;=1,病棟!L287,"")</f>
        <v/>
      </c>
      <c r="L289" s="694" t="str">
        <f>IF(K289&lt;基本!$D$9,"非常勤","常勤")</f>
        <v>常勤</v>
      </c>
      <c r="M289" s="689">
        <f>IF(L289="非常勤",K289/基本!$D$9,1)</f>
        <v>1</v>
      </c>
      <c r="N289" s="694" t="e">
        <f>IF(DAYS360(P289,メイン!$N$3)&lt;500,"新"," ")</f>
        <v>#VALUE!</v>
      </c>
      <c r="O289" s="659"/>
      <c r="P289" s="773" t="str">
        <f>IF(COUNTA(病棟!K287)&gt;=1,病棟!K287,"")</f>
        <v/>
      </c>
      <c r="R289" s="735">
        <f t="shared" si="80"/>
        <v>0</v>
      </c>
      <c r="S289" s="735">
        <f t="shared" si="81"/>
        <v>0</v>
      </c>
      <c r="T289" s="735">
        <f t="shared" si="82"/>
        <v>0</v>
      </c>
      <c r="U289" s="735">
        <f t="shared" si="83"/>
        <v>0</v>
      </c>
      <c r="V289" s="735">
        <f t="shared" si="84"/>
        <v>0</v>
      </c>
      <c r="W289" s="735">
        <f t="shared" si="85"/>
        <v>0</v>
      </c>
      <c r="X289" s="735">
        <f t="shared" si="86"/>
        <v>0</v>
      </c>
      <c r="Y289" s="735">
        <f t="shared" si="87"/>
        <v>0</v>
      </c>
      <c r="Z289" s="735">
        <f t="shared" si="88"/>
        <v>0</v>
      </c>
      <c r="AA289" s="735">
        <f t="shared" si="89"/>
        <v>0</v>
      </c>
      <c r="AB289" s="735">
        <f t="shared" si="90"/>
        <v>0</v>
      </c>
      <c r="AC289" s="735">
        <f t="shared" si="91"/>
        <v>0</v>
      </c>
      <c r="AD289" s="735">
        <f t="shared" si="92"/>
        <v>0</v>
      </c>
      <c r="AE289" s="735">
        <f t="shared" si="93"/>
        <v>0</v>
      </c>
      <c r="AF289" s="736">
        <f t="shared" si="94"/>
        <v>0</v>
      </c>
      <c r="AH289" s="646" t="str">
        <f t="shared" si="95"/>
        <v/>
      </c>
      <c r="AI289" s="646" t="str">
        <f t="shared" si="96"/>
        <v>助産師常勤</v>
      </c>
      <c r="AJ289" s="646">
        <f t="shared" si="97"/>
        <v>1</v>
      </c>
      <c r="AK289" s="646" t="str">
        <f t="shared" si="98"/>
        <v>助産師</v>
      </c>
      <c r="AL289" s="646" t="str">
        <f t="shared" si="99"/>
        <v>常勤</v>
      </c>
    </row>
    <row r="290" spans="1:38" ht="13.5" customHeight="1">
      <c r="A290" s="659" t="str">
        <f>IF(COUNTA(病棟!A288)&gt;=1,病棟!A288,"")</f>
        <v/>
      </c>
      <c r="B290" s="740" t="str">
        <f>IF(COUNTA(病棟!B288)&gt;=1,病棟!B288,"")</f>
        <v/>
      </c>
      <c r="C290" s="745" t="str">
        <f>IF(COUNTA(病棟!C288)&gt;=1,病棟!C288,"")</f>
        <v/>
      </c>
      <c r="D290" s="750" t="str">
        <f>IF(COUNTA(病棟!D288)&gt;=1,病棟!D288,"")</f>
        <v/>
      </c>
      <c r="E290" s="750" t="str">
        <f>IF(COUNTA(病棟!E288)&gt;=1,病棟!E288,"")</f>
        <v/>
      </c>
      <c r="F290" s="750" t="str">
        <f>IF(COUNTA(病棟!F288)&gt;=1,病棟!F288,"")</f>
        <v/>
      </c>
      <c r="G290" s="755" t="str">
        <f>IF(COUNTA(病棟!G288)&gt;=1,病棟!G288,"")</f>
        <v/>
      </c>
      <c r="H290" s="745" t="str">
        <f>IF(COUNTA(病棟!H288)&gt;=1,病棟!H288,"")</f>
        <v/>
      </c>
      <c r="I290" s="761" t="str">
        <f>IF(COUNTA(病棟!I288)&gt;=1,病棟!I288,"")</f>
        <v/>
      </c>
      <c r="J290" s="662" t="str">
        <f>IF(COUNTA(病棟!J288)&gt;=1,病棟!J288,"")</f>
        <v/>
      </c>
      <c r="K290" s="659" t="str">
        <f>IF(COUNTA(病棟!L288)&gt;=1,病棟!L288,"")</f>
        <v/>
      </c>
      <c r="L290" s="694" t="str">
        <f>IF(K290&lt;基本!$D$9,"非常勤","常勤")</f>
        <v>常勤</v>
      </c>
      <c r="M290" s="689">
        <f>IF(L290="非常勤",K290/基本!$D$9,1)</f>
        <v>1</v>
      </c>
      <c r="N290" s="694" t="e">
        <f>IF(DAYS360(P290,メイン!$N$3)&lt;500,"新"," ")</f>
        <v>#VALUE!</v>
      </c>
      <c r="O290" s="659"/>
      <c r="P290" s="773" t="str">
        <f>IF(COUNTA(病棟!K288)&gt;=1,病棟!K288,"")</f>
        <v/>
      </c>
      <c r="R290" s="735">
        <f t="shared" si="80"/>
        <v>0</v>
      </c>
      <c r="S290" s="735">
        <f t="shared" si="81"/>
        <v>0</v>
      </c>
      <c r="T290" s="735">
        <f t="shared" si="82"/>
        <v>0</v>
      </c>
      <c r="U290" s="735">
        <f t="shared" si="83"/>
        <v>0</v>
      </c>
      <c r="V290" s="735">
        <f t="shared" si="84"/>
        <v>0</v>
      </c>
      <c r="W290" s="735">
        <f t="shared" si="85"/>
        <v>0</v>
      </c>
      <c r="X290" s="735">
        <f t="shared" si="86"/>
        <v>0</v>
      </c>
      <c r="Y290" s="735">
        <f t="shared" si="87"/>
        <v>0</v>
      </c>
      <c r="Z290" s="735">
        <f t="shared" si="88"/>
        <v>0</v>
      </c>
      <c r="AA290" s="735">
        <f t="shared" si="89"/>
        <v>0</v>
      </c>
      <c r="AB290" s="735">
        <f t="shared" si="90"/>
        <v>0</v>
      </c>
      <c r="AC290" s="735">
        <f t="shared" si="91"/>
        <v>0</v>
      </c>
      <c r="AD290" s="735">
        <f t="shared" si="92"/>
        <v>0</v>
      </c>
      <c r="AE290" s="735">
        <f t="shared" si="93"/>
        <v>0</v>
      </c>
      <c r="AF290" s="736">
        <f t="shared" si="94"/>
        <v>0</v>
      </c>
      <c r="AH290" s="646" t="str">
        <f t="shared" si="95"/>
        <v/>
      </c>
      <c r="AI290" s="646" t="str">
        <f t="shared" si="96"/>
        <v>助産師常勤</v>
      </c>
      <c r="AJ290" s="646">
        <f t="shared" si="97"/>
        <v>1</v>
      </c>
      <c r="AK290" s="646" t="str">
        <f t="shared" si="98"/>
        <v>助産師</v>
      </c>
      <c r="AL290" s="646" t="str">
        <f t="shared" si="99"/>
        <v>常勤</v>
      </c>
    </row>
    <row r="291" spans="1:38" ht="13.5" customHeight="1">
      <c r="A291" s="659" t="str">
        <f>IF(COUNTA(病棟!A289)&gt;=1,病棟!A289,"")</f>
        <v/>
      </c>
      <c r="B291" s="740" t="str">
        <f>IF(COUNTA(病棟!B289)&gt;=1,病棟!B289,"")</f>
        <v/>
      </c>
      <c r="C291" s="745" t="str">
        <f>IF(COUNTA(病棟!C289)&gt;=1,病棟!C289,"")</f>
        <v/>
      </c>
      <c r="D291" s="750" t="str">
        <f>IF(COUNTA(病棟!D289)&gt;=1,病棟!D289,"")</f>
        <v/>
      </c>
      <c r="E291" s="750" t="str">
        <f>IF(COUNTA(病棟!E289)&gt;=1,病棟!E289,"")</f>
        <v/>
      </c>
      <c r="F291" s="750" t="str">
        <f>IF(COUNTA(病棟!F289)&gt;=1,病棟!F289,"")</f>
        <v/>
      </c>
      <c r="G291" s="755" t="str">
        <f>IF(COUNTA(病棟!G289)&gt;=1,病棟!G289,"")</f>
        <v/>
      </c>
      <c r="H291" s="745" t="str">
        <f>IF(COUNTA(病棟!H289)&gt;=1,病棟!H289,"")</f>
        <v/>
      </c>
      <c r="I291" s="761" t="str">
        <f>IF(COUNTA(病棟!I289)&gt;=1,病棟!I289,"")</f>
        <v/>
      </c>
      <c r="J291" s="662" t="str">
        <f>IF(COUNTA(病棟!J289)&gt;=1,病棟!J289,"")</f>
        <v/>
      </c>
      <c r="K291" s="659" t="str">
        <f>IF(COUNTA(病棟!L289)&gt;=1,病棟!L289,"")</f>
        <v/>
      </c>
      <c r="L291" s="694" t="str">
        <f>IF(K291&lt;基本!$D$9,"非常勤","常勤")</f>
        <v>常勤</v>
      </c>
      <c r="M291" s="689">
        <f>IF(L291="非常勤",K291/基本!$D$9,1)</f>
        <v>1</v>
      </c>
      <c r="N291" s="694" t="e">
        <f>IF(DAYS360(P291,メイン!$N$3)&lt;500,"新"," ")</f>
        <v>#VALUE!</v>
      </c>
      <c r="O291" s="659"/>
      <c r="P291" s="773" t="str">
        <f>IF(COUNTA(病棟!K289)&gt;=1,病棟!K289,"")</f>
        <v/>
      </c>
      <c r="R291" s="735">
        <f t="shared" si="80"/>
        <v>0</v>
      </c>
      <c r="S291" s="735">
        <f t="shared" si="81"/>
        <v>0</v>
      </c>
      <c r="T291" s="735">
        <f t="shared" si="82"/>
        <v>0</v>
      </c>
      <c r="U291" s="735">
        <f t="shared" si="83"/>
        <v>0</v>
      </c>
      <c r="V291" s="735">
        <f t="shared" si="84"/>
        <v>0</v>
      </c>
      <c r="W291" s="735">
        <f t="shared" si="85"/>
        <v>0</v>
      </c>
      <c r="X291" s="735">
        <f t="shared" si="86"/>
        <v>0</v>
      </c>
      <c r="Y291" s="735">
        <f t="shared" si="87"/>
        <v>0</v>
      </c>
      <c r="Z291" s="735">
        <f t="shared" si="88"/>
        <v>0</v>
      </c>
      <c r="AA291" s="735">
        <f t="shared" si="89"/>
        <v>0</v>
      </c>
      <c r="AB291" s="735">
        <f t="shared" si="90"/>
        <v>0</v>
      </c>
      <c r="AC291" s="735">
        <f t="shared" si="91"/>
        <v>0</v>
      </c>
      <c r="AD291" s="735">
        <f t="shared" si="92"/>
        <v>0</v>
      </c>
      <c r="AE291" s="735">
        <f t="shared" si="93"/>
        <v>0</v>
      </c>
      <c r="AF291" s="736">
        <f t="shared" si="94"/>
        <v>0</v>
      </c>
      <c r="AH291" s="646" t="str">
        <f t="shared" si="95"/>
        <v/>
      </c>
      <c r="AI291" s="646" t="str">
        <f t="shared" si="96"/>
        <v>助産師常勤</v>
      </c>
      <c r="AJ291" s="646">
        <f t="shared" si="97"/>
        <v>1</v>
      </c>
      <c r="AK291" s="646" t="str">
        <f t="shared" si="98"/>
        <v>助産師</v>
      </c>
      <c r="AL291" s="646" t="str">
        <f t="shared" si="99"/>
        <v>常勤</v>
      </c>
    </row>
    <row r="292" spans="1:38" ht="13.5" customHeight="1">
      <c r="A292" s="659" t="str">
        <f>IF(COUNTA(病棟!A290)&gt;=1,病棟!A290,"")</f>
        <v/>
      </c>
      <c r="B292" s="740" t="str">
        <f>IF(COUNTA(病棟!B290)&gt;=1,病棟!B290,"")</f>
        <v/>
      </c>
      <c r="C292" s="745" t="str">
        <f>IF(COUNTA(病棟!C290)&gt;=1,病棟!C290,"")</f>
        <v/>
      </c>
      <c r="D292" s="750" t="str">
        <f>IF(COUNTA(病棟!D290)&gt;=1,病棟!D290,"")</f>
        <v/>
      </c>
      <c r="E292" s="750" t="str">
        <f>IF(COUNTA(病棟!E290)&gt;=1,病棟!E290,"")</f>
        <v/>
      </c>
      <c r="F292" s="750" t="str">
        <f>IF(COUNTA(病棟!F290)&gt;=1,病棟!F290,"")</f>
        <v/>
      </c>
      <c r="G292" s="755" t="str">
        <f>IF(COUNTA(病棟!G290)&gt;=1,病棟!G290,"")</f>
        <v/>
      </c>
      <c r="H292" s="745" t="str">
        <f>IF(COUNTA(病棟!H290)&gt;=1,病棟!H290,"")</f>
        <v/>
      </c>
      <c r="I292" s="761" t="str">
        <f>IF(COUNTA(病棟!I290)&gt;=1,病棟!I290,"")</f>
        <v/>
      </c>
      <c r="J292" s="662" t="str">
        <f>IF(COUNTA(病棟!J290)&gt;=1,病棟!J290,"")</f>
        <v/>
      </c>
      <c r="K292" s="659" t="str">
        <f>IF(COUNTA(病棟!L290)&gt;=1,病棟!L290,"")</f>
        <v/>
      </c>
      <c r="L292" s="694" t="str">
        <f>IF(K292&lt;基本!$D$9,"非常勤","常勤")</f>
        <v>常勤</v>
      </c>
      <c r="M292" s="689">
        <f>IF(L292="非常勤",K292/基本!$D$9,1)</f>
        <v>1</v>
      </c>
      <c r="N292" s="694" t="e">
        <f>IF(DAYS360(P292,メイン!$N$3)&lt;500,"新"," ")</f>
        <v>#VALUE!</v>
      </c>
      <c r="O292" s="659"/>
      <c r="P292" s="773" t="str">
        <f>IF(COUNTA(病棟!K290)&gt;=1,病棟!K290,"")</f>
        <v/>
      </c>
      <c r="R292" s="735">
        <f t="shared" si="80"/>
        <v>0</v>
      </c>
      <c r="S292" s="735">
        <f t="shared" si="81"/>
        <v>0</v>
      </c>
      <c r="T292" s="735">
        <f t="shared" si="82"/>
        <v>0</v>
      </c>
      <c r="U292" s="735">
        <f t="shared" si="83"/>
        <v>0</v>
      </c>
      <c r="V292" s="735">
        <f t="shared" si="84"/>
        <v>0</v>
      </c>
      <c r="W292" s="735">
        <f t="shared" si="85"/>
        <v>0</v>
      </c>
      <c r="X292" s="735">
        <f t="shared" si="86"/>
        <v>0</v>
      </c>
      <c r="Y292" s="735">
        <f t="shared" si="87"/>
        <v>0</v>
      </c>
      <c r="Z292" s="735">
        <f t="shared" si="88"/>
        <v>0</v>
      </c>
      <c r="AA292" s="735">
        <f t="shared" si="89"/>
        <v>0</v>
      </c>
      <c r="AB292" s="735">
        <f t="shared" si="90"/>
        <v>0</v>
      </c>
      <c r="AC292" s="735">
        <f t="shared" si="91"/>
        <v>0</v>
      </c>
      <c r="AD292" s="735">
        <f t="shared" si="92"/>
        <v>0</v>
      </c>
      <c r="AE292" s="735">
        <f t="shared" si="93"/>
        <v>0</v>
      </c>
      <c r="AF292" s="736">
        <f t="shared" si="94"/>
        <v>0</v>
      </c>
      <c r="AH292" s="646" t="str">
        <f t="shared" si="95"/>
        <v/>
      </c>
      <c r="AI292" s="646" t="str">
        <f t="shared" si="96"/>
        <v>助産師常勤</v>
      </c>
      <c r="AJ292" s="646">
        <f t="shared" si="97"/>
        <v>1</v>
      </c>
      <c r="AK292" s="646" t="str">
        <f t="shared" si="98"/>
        <v>助産師</v>
      </c>
      <c r="AL292" s="646" t="str">
        <f t="shared" si="99"/>
        <v>常勤</v>
      </c>
    </row>
    <row r="293" spans="1:38" ht="13.5" customHeight="1">
      <c r="A293" s="659" t="str">
        <f>IF(COUNTA(病棟!A291)&gt;=1,病棟!A291,"")</f>
        <v/>
      </c>
      <c r="B293" s="740" t="str">
        <f>IF(COUNTA(病棟!B291)&gt;=1,病棟!B291,"")</f>
        <v/>
      </c>
      <c r="C293" s="745" t="str">
        <f>IF(COUNTA(病棟!C291)&gt;=1,病棟!C291,"")</f>
        <v/>
      </c>
      <c r="D293" s="750" t="str">
        <f>IF(COUNTA(病棟!D291)&gt;=1,病棟!D291,"")</f>
        <v/>
      </c>
      <c r="E293" s="750" t="str">
        <f>IF(COUNTA(病棟!E291)&gt;=1,病棟!E291,"")</f>
        <v/>
      </c>
      <c r="F293" s="750" t="str">
        <f>IF(COUNTA(病棟!F291)&gt;=1,病棟!F291,"")</f>
        <v/>
      </c>
      <c r="G293" s="755" t="str">
        <f>IF(COUNTA(病棟!G291)&gt;=1,病棟!G291,"")</f>
        <v/>
      </c>
      <c r="H293" s="745" t="str">
        <f>IF(COUNTA(病棟!H291)&gt;=1,病棟!H291,"")</f>
        <v/>
      </c>
      <c r="I293" s="761" t="str">
        <f>IF(COUNTA(病棟!I291)&gt;=1,病棟!I291,"")</f>
        <v/>
      </c>
      <c r="J293" s="662" t="str">
        <f>IF(COUNTA(病棟!J291)&gt;=1,病棟!J291,"")</f>
        <v/>
      </c>
      <c r="K293" s="659" t="str">
        <f>IF(COUNTA(病棟!L291)&gt;=1,病棟!L291,"")</f>
        <v/>
      </c>
      <c r="L293" s="694" t="str">
        <f>IF(K293&lt;基本!$D$9,"非常勤","常勤")</f>
        <v>常勤</v>
      </c>
      <c r="M293" s="689">
        <f>IF(L293="非常勤",K293/基本!$D$9,1)</f>
        <v>1</v>
      </c>
      <c r="N293" s="694" t="e">
        <f>IF(DAYS360(P293,メイン!$N$3)&lt;500,"新"," ")</f>
        <v>#VALUE!</v>
      </c>
      <c r="O293" s="659"/>
      <c r="P293" s="773" t="str">
        <f>IF(COUNTA(病棟!K291)&gt;=1,病棟!K291,"")</f>
        <v/>
      </c>
      <c r="R293" s="735">
        <f t="shared" si="80"/>
        <v>0</v>
      </c>
      <c r="S293" s="735">
        <f t="shared" si="81"/>
        <v>0</v>
      </c>
      <c r="T293" s="735">
        <f t="shared" si="82"/>
        <v>0</v>
      </c>
      <c r="U293" s="735">
        <f t="shared" si="83"/>
        <v>0</v>
      </c>
      <c r="V293" s="735">
        <f t="shared" si="84"/>
        <v>0</v>
      </c>
      <c r="W293" s="735">
        <f t="shared" si="85"/>
        <v>0</v>
      </c>
      <c r="X293" s="735">
        <f t="shared" si="86"/>
        <v>0</v>
      </c>
      <c r="Y293" s="735">
        <f t="shared" si="87"/>
        <v>0</v>
      </c>
      <c r="Z293" s="735">
        <f t="shared" si="88"/>
        <v>0</v>
      </c>
      <c r="AA293" s="735">
        <f t="shared" si="89"/>
        <v>0</v>
      </c>
      <c r="AB293" s="735">
        <f t="shared" si="90"/>
        <v>0</v>
      </c>
      <c r="AC293" s="735">
        <f t="shared" si="91"/>
        <v>0</v>
      </c>
      <c r="AD293" s="735">
        <f t="shared" si="92"/>
        <v>0</v>
      </c>
      <c r="AE293" s="735">
        <f t="shared" si="93"/>
        <v>0</v>
      </c>
      <c r="AF293" s="736">
        <f t="shared" si="94"/>
        <v>0</v>
      </c>
      <c r="AH293" s="646" t="str">
        <f t="shared" si="95"/>
        <v/>
      </c>
      <c r="AI293" s="646" t="str">
        <f t="shared" si="96"/>
        <v>助産師常勤</v>
      </c>
      <c r="AJ293" s="646">
        <f t="shared" si="97"/>
        <v>1</v>
      </c>
      <c r="AK293" s="646" t="str">
        <f t="shared" si="98"/>
        <v>助産師</v>
      </c>
      <c r="AL293" s="646" t="str">
        <f t="shared" si="99"/>
        <v>常勤</v>
      </c>
    </row>
    <row r="294" spans="1:38" ht="13.5" customHeight="1">
      <c r="A294" s="659" t="str">
        <f>IF(COUNTA(病棟!A292)&gt;=1,病棟!A292,"")</f>
        <v/>
      </c>
      <c r="B294" s="740" t="str">
        <f>IF(COUNTA(病棟!B292)&gt;=1,病棟!B292,"")</f>
        <v/>
      </c>
      <c r="C294" s="745" t="str">
        <f>IF(COUNTA(病棟!C292)&gt;=1,病棟!C292,"")</f>
        <v/>
      </c>
      <c r="D294" s="750" t="str">
        <f>IF(COUNTA(病棟!D292)&gt;=1,病棟!D292,"")</f>
        <v/>
      </c>
      <c r="E294" s="750" t="str">
        <f>IF(COUNTA(病棟!E292)&gt;=1,病棟!E292,"")</f>
        <v/>
      </c>
      <c r="F294" s="750" t="str">
        <f>IF(COUNTA(病棟!F292)&gt;=1,病棟!F292,"")</f>
        <v/>
      </c>
      <c r="G294" s="755" t="str">
        <f>IF(COUNTA(病棟!G292)&gt;=1,病棟!G292,"")</f>
        <v/>
      </c>
      <c r="H294" s="745" t="str">
        <f>IF(COUNTA(病棟!H292)&gt;=1,病棟!H292,"")</f>
        <v/>
      </c>
      <c r="I294" s="761" t="str">
        <f>IF(COUNTA(病棟!I292)&gt;=1,病棟!I292,"")</f>
        <v/>
      </c>
      <c r="J294" s="662" t="str">
        <f>IF(COUNTA(病棟!J292)&gt;=1,病棟!J292,"")</f>
        <v/>
      </c>
      <c r="K294" s="659" t="str">
        <f>IF(COUNTA(病棟!L292)&gt;=1,病棟!L292,"")</f>
        <v/>
      </c>
      <c r="L294" s="694" t="str">
        <f>IF(K294&lt;基本!$D$9,"非常勤","常勤")</f>
        <v>常勤</v>
      </c>
      <c r="M294" s="689">
        <f>IF(L294="非常勤",K294/基本!$D$9,1)</f>
        <v>1</v>
      </c>
      <c r="N294" s="694" t="e">
        <f>IF(DAYS360(P294,メイン!$N$3)&lt;500,"新"," ")</f>
        <v>#VALUE!</v>
      </c>
      <c r="O294" s="659"/>
      <c r="P294" s="773" t="str">
        <f>IF(COUNTA(病棟!K292)&gt;=1,病棟!K292,"")</f>
        <v/>
      </c>
      <c r="R294" s="735">
        <f t="shared" si="80"/>
        <v>0</v>
      </c>
      <c r="S294" s="735">
        <f t="shared" si="81"/>
        <v>0</v>
      </c>
      <c r="T294" s="735">
        <f t="shared" si="82"/>
        <v>0</v>
      </c>
      <c r="U294" s="735">
        <f t="shared" si="83"/>
        <v>0</v>
      </c>
      <c r="V294" s="735">
        <f t="shared" si="84"/>
        <v>0</v>
      </c>
      <c r="W294" s="735">
        <f t="shared" si="85"/>
        <v>0</v>
      </c>
      <c r="X294" s="735">
        <f t="shared" si="86"/>
        <v>0</v>
      </c>
      <c r="Y294" s="735">
        <f t="shared" si="87"/>
        <v>0</v>
      </c>
      <c r="Z294" s="735">
        <f t="shared" si="88"/>
        <v>0</v>
      </c>
      <c r="AA294" s="735">
        <f t="shared" si="89"/>
        <v>0</v>
      </c>
      <c r="AB294" s="735">
        <f t="shared" si="90"/>
        <v>0</v>
      </c>
      <c r="AC294" s="735">
        <f t="shared" si="91"/>
        <v>0</v>
      </c>
      <c r="AD294" s="735">
        <f t="shared" si="92"/>
        <v>0</v>
      </c>
      <c r="AE294" s="735">
        <f t="shared" si="93"/>
        <v>0</v>
      </c>
      <c r="AF294" s="736">
        <f t="shared" si="94"/>
        <v>0</v>
      </c>
      <c r="AH294" s="646" t="str">
        <f t="shared" si="95"/>
        <v/>
      </c>
      <c r="AI294" s="646" t="str">
        <f t="shared" si="96"/>
        <v>助産師常勤</v>
      </c>
      <c r="AJ294" s="646">
        <f t="shared" si="97"/>
        <v>1</v>
      </c>
      <c r="AK294" s="646" t="str">
        <f t="shared" si="98"/>
        <v>助産師</v>
      </c>
      <c r="AL294" s="646" t="str">
        <f t="shared" si="99"/>
        <v>常勤</v>
      </c>
    </row>
    <row r="295" spans="1:38" ht="13.5" customHeight="1">
      <c r="A295" s="659" t="str">
        <f>IF(COUNTA(病棟!A293)&gt;=1,病棟!A293,"")</f>
        <v/>
      </c>
      <c r="B295" s="740" t="str">
        <f>IF(COUNTA(病棟!B293)&gt;=1,病棟!B293,"")</f>
        <v/>
      </c>
      <c r="C295" s="745" t="str">
        <f>IF(COUNTA(病棟!C293)&gt;=1,病棟!C293,"")</f>
        <v/>
      </c>
      <c r="D295" s="750" t="str">
        <f>IF(COUNTA(病棟!D293)&gt;=1,病棟!D293,"")</f>
        <v/>
      </c>
      <c r="E295" s="750" t="str">
        <f>IF(COUNTA(病棟!E293)&gt;=1,病棟!E293,"")</f>
        <v/>
      </c>
      <c r="F295" s="750" t="str">
        <f>IF(COUNTA(病棟!F293)&gt;=1,病棟!F293,"")</f>
        <v/>
      </c>
      <c r="G295" s="755" t="str">
        <f>IF(COUNTA(病棟!G293)&gt;=1,病棟!G293,"")</f>
        <v/>
      </c>
      <c r="H295" s="745" t="str">
        <f>IF(COUNTA(病棟!H293)&gt;=1,病棟!H293,"")</f>
        <v/>
      </c>
      <c r="I295" s="761" t="str">
        <f>IF(COUNTA(病棟!I293)&gt;=1,病棟!I293,"")</f>
        <v/>
      </c>
      <c r="J295" s="662" t="str">
        <f>IF(COUNTA(病棟!J293)&gt;=1,病棟!J293,"")</f>
        <v/>
      </c>
      <c r="K295" s="659" t="str">
        <f>IF(COUNTA(病棟!L293)&gt;=1,病棟!L293,"")</f>
        <v/>
      </c>
      <c r="L295" s="694" t="str">
        <f>IF(K295&lt;基本!$D$9,"非常勤","常勤")</f>
        <v>常勤</v>
      </c>
      <c r="M295" s="689">
        <f>IF(L295="非常勤",K295/基本!$D$9,1)</f>
        <v>1</v>
      </c>
      <c r="N295" s="694" t="e">
        <f>IF(DAYS360(P295,メイン!$N$3)&lt;500,"新"," ")</f>
        <v>#VALUE!</v>
      </c>
      <c r="O295" s="659"/>
      <c r="P295" s="773" t="str">
        <f>IF(COUNTA(病棟!K293)&gt;=1,病棟!K293,"")</f>
        <v/>
      </c>
      <c r="R295" s="735">
        <f t="shared" si="80"/>
        <v>0</v>
      </c>
      <c r="S295" s="735">
        <f t="shared" si="81"/>
        <v>0</v>
      </c>
      <c r="T295" s="735">
        <f t="shared" si="82"/>
        <v>0</v>
      </c>
      <c r="U295" s="735">
        <f t="shared" si="83"/>
        <v>0</v>
      </c>
      <c r="V295" s="735">
        <f t="shared" si="84"/>
        <v>0</v>
      </c>
      <c r="W295" s="735">
        <f t="shared" si="85"/>
        <v>0</v>
      </c>
      <c r="X295" s="735">
        <f t="shared" si="86"/>
        <v>0</v>
      </c>
      <c r="Y295" s="735">
        <f t="shared" si="87"/>
        <v>0</v>
      </c>
      <c r="Z295" s="735">
        <f t="shared" si="88"/>
        <v>0</v>
      </c>
      <c r="AA295" s="735">
        <f t="shared" si="89"/>
        <v>0</v>
      </c>
      <c r="AB295" s="735">
        <f t="shared" si="90"/>
        <v>0</v>
      </c>
      <c r="AC295" s="735">
        <f t="shared" si="91"/>
        <v>0</v>
      </c>
      <c r="AD295" s="735">
        <f t="shared" si="92"/>
        <v>0</v>
      </c>
      <c r="AE295" s="735">
        <f t="shared" si="93"/>
        <v>0</v>
      </c>
      <c r="AF295" s="736">
        <f t="shared" si="94"/>
        <v>0</v>
      </c>
      <c r="AH295" s="646" t="str">
        <f t="shared" si="95"/>
        <v/>
      </c>
      <c r="AI295" s="646" t="str">
        <f t="shared" si="96"/>
        <v>助産師常勤</v>
      </c>
      <c r="AJ295" s="646">
        <f t="shared" si="97"/>
        <v>1</v>
      </c>
      <c r="AK295" s="646" t="str">
        <f t="shared" si="98"/>
        <v>助産師</v>
      </c>
      <c r="AL295" s="646" t="str">
        <f t="shared" si="99"/>
        <v>常勤</v>
      </c>
    </row>
    <row r="296" spans="1:38" ht="13.5" customHeight="1">
      <c r="A296" s="659" t="str">
        <f>IF(COUNTA(病棟!A294)&gt;=1,病棟!A294,"")</f>
        <v/>
      </c>
      <c r="B296" s="740" t="str">
        <f>IF(COUNTA(病棟!B294)&gt;=1,病棟!B294,"")</f>
        <v/>
      </c>
      <c r="C296" s="745" t="str">
        <f>IF(COUNTA(病棟!C294)&gt;=1,病棟!C294,"")</f>
        <v/>
      </c>
      <c r="D296" s="750" t="str">
        <f>IF(COUNTA(病棟!D294)&gt;=1,病棟!D294,"")</f>
        <v/>
      </c>
      <c r="E296" s="750" t="str">
        <f>IF(COUNTA(病棟!E294)&gt;=1,病棟!E294,"")</f>
        <v/>
      </c>
      <c r="F296" s="750" t="str">
        <f>IF(COUNTA(病棟!F294)&gt;=1,病棟!F294,"")</f>
        <v/>
      </c>
      <c r="G296" s="755" t="str">
        <f>IF(COUNTA(病棟!G294)&gt;=1,病棟!G294,"")</f>
        <v/>
      </c>
      <c r="H296" s="745" t="str">
        <f>IF(COUNTA(病棟!H294)&gt;=1,病棟!H294,"")</f>
        <v/>
      </c>
      <c r="I296" s="761" t="str">
        <f>IF(COUNTA(病棟!I294)&gt;=1,病棟!I294,"")</f>
        <v/>
      </c>
      <c r="J296" s="662" t="str">
        <f>IF(COUNTA(病棟!J294)&gt;=1,病棟!J294,"")</f>
        <v/>
      </c>
      <c r="K296" s="659" t="str">
        <f>IF(COUNTA(病棟!L294)&gt;=1,病棟!L294,"")</f>
        <v/>
      </c>
      <c r="L296" s="694" t="str">
        <f>IF(K296&lt;基本!$D$9,"非常勤","常勤")</f>
        <v>常勤</v>
      </c>
      <c r="M296" s="689">
        <f>IF(L296="非常勤",K296/基本!$D$9,1)</f>
        <v>1</v>
      </c>
      <c r="N296" s="694" t="e">
        <f>IF(DAYS360(P296,メイン!$N$3)&lt;500,"新"," ")</f>
        <v>#VALUE!</v>
      </c>
      <c r="O296" s="659"/>
      <c r="P296" s="773" t="str">
        <f>IF(COUNTA(病棟!K294)&gt;=1,病棟!K294,"")</f>
        <v/>
      </c>
      <c r="R296" s="735">
        <f t="shared" si="80"/>
        <v>0</v>
      </c>
      <c r="S296" s="735">
        <f t="shared" si="81"/>
        <v>0</v>
      </c>
      <c r="T296" s="735">
        <f t="shared" si="82"/>
        <v>0</v>
      </c>
      <c r="U296" s="735">
        <f t="shared" si="83"/>
        <v>0</v>
      </c>
      <c r="V296" s="735">
        <f t="shared" si="84"/>
        <v>0</v>
      </c>
      <c r="W296" s="735">
        <f t="shared" si="85"/>
        <v>0</v>
      </c>
      <c r="X296" s="735">
        <f t="shared" si="86"/>
        <v>0</v>
      </c>
      <c r="Y296" s="735">
        <f t="shared" si="87"/>
        <v>0</v>
      </c>
      <c r="Z296" s="735">
        <f t="shared" si="88"/>
        <v>0</v>
      </c>
      <c r="AA296" s="735">
        <f t="shared" si="89"/>
        <v>0</v>
      </c>
      <c r="AB296" s="735">
        <f t="shared" si="90"/>
        <v>0</v>
      </c>
      <c r="AC296" s="735">
        <f t="shared" si="91"/>
        <v>0</v>
      </c>
      <c r="AD296" s="735">
        <f t="shared" si="92"/>
        <v>0</v>
      </c>
      <c r="AE296" s="735">
        <f t="shared" si="93"/>
        <v>0</v>
      </c>
      <c r="AF296" s="736">
        <f t="shared" si="94"/>
        <v>0</v>
      </c>
      <c r="AH296" s="646" t="str">
        <f t="shared" si="95"/>
        <v/>
      </c>
      <c r="AI296" s="646" t="str">
        <f t="shared" si="96"/>
        <v>助産師常勤</v>
      </c>
      <c r="AJ296" s="646">
        <f t="shared" si="97"/>
        <v>1</v>
      </c>
      <c r="AK296" s="646" t="str">
        <f t="shared" si="98"/>
        <v>助産師</v>
      </c>
      <c r="AL296" s="646" t="str">
        <f t="shared" si="99"/>
        <v>常勤</v>
      </c>
    </row>
    <row r="297" spans="1:38" ht="13.5" customHeight="1">
      <c r="A297" s="659" t="str">
        <f>IF(COUNTA(病棟!A295)&gt;=1,病棟!A295,"")</f>
        <v/>
      </c>
      <c r="B297" s="740" t="str">
        <f>IF(COUNTA(病棟!B295)&gt;=1,病棟!B295,"")</f>
        <v/>
      </c>
      <c r="C297" s="745" t="str">
        <f>IF(COUNTA(病棟!C295)&gt;=1,病棟!C295,"")</f>
        <v/>
      </c>
      <c r="D297" s="750" t="str">
        <f>IF(COUNTA(病棟!D295)&gt;=1,病棟!D295,"")</f>
        <v/>
      </c>
      <c r="E297" s="750" t="str">
        <f>IF(COUNTA(病棟!E295)&gt;=1,病棟!E295,"")</f>
        <v/>
      </c>
      <c r="F297" s="750" t="str">
        <f>IF(COUNTA(病棟!F295)&gt;=1,病棟!F295,"")</f>
        <v/>
      </c>
      <c r="G297" s="755" t="str">
        <f>IF(COUNTA(病棟!G295)&gt;=1,病棟!G295,"")</f>
        <v/>
      </c>
      <c r="H297" s="745" t="str">
        <f>IF(COUNTA(病棟!H295)&gt;=1,病棟!H295,"")</f>
        <v/>
      </c>
      <c r="I297" s="761" t="str">
        <f>IF(COUNTA(病棟!I295)&gt;=1,病棟!I295,"")</f>
        <v/>
      </c>
      <c r="J297" s="662" t="str">
        <f>IF(COUNTA(病棟!J295)&gt;=1,病棟!J295,"")</f>
        <v/>
      </c>
      <c r="K297" s="659" t="str">
        <f>IF(COUNTA(病棟!L295)&gt;=1,病棟!L295,"")</f>
        <v/>
      </c>
      <c r="L297" s="694" t="str">
        <f>IF(K297&lt;基本!$D$9,"非常勤","常勤")</f>
        <v>常勤</v>
      </c>
      <c r="M297" s="689">
        <f>IF(L297="非常勤",K297/基本!$D$9,1)</f>
        <v>1</v>
      </c>
      <c r="N297" s="694" t="e">
        <f>IF(DAYS360(P297,メイン!$N$3)&lt;500,"新"," ")</f>
        <v>#VALUE!</v>
      </c>
      <c r="O297" s="659"/>
      <c r="P297" s="773" t="str">
        <f>IF(COUNTA(病棟!K295)&gt;=1,病棟!K295,"")</f>
        <v/>
      </c>
      <c r="R297" s="735">
        <f t="shared" si="80"/>
        <v>0</v>
      </c>
      <c r="S297" s="735">
        <f t="shared" si="81"/>
        <v>0</v>
      </c>
      <c r="T297" s="735">
        <f t="shared" si="82"/>
        <v>0</v>
      </c>
      <c r="U297" s="735">
        <f t="shared" si="83"/>
        <v>0</v>
      </c>
      <c r="V297" s="735">
        <f t="shared" si="84"/>
        <v>0</v>
      </c>
      <c r="W297" s="735">
        <f t="shared" si="85"/>
        <v>0</v>
      </c>
      <c r="X297" s="735">
        <f t="shared" si="86"/>
        <v>0</v>
      </c>
      <c r="Y297" s="735">
        <f t="shared" si="87"/>
        <v>0</v>
      </c>
      <c r="Z297" s="735">
        <f t="shared" si="88"/>
        <v>0</v>
      </c>
      <c r="AA297" s="735">
        <f t="shared" si="89"/>
        <v>0</v>
      </c>
      <c r="AB297" s="735">
        <f t="shared" si="90"/>
        <v>0</v>
      </c>
      <c r="AC297" s="735">
        <f t="shared" si="91"/>
        <v>0</v>
      </c>
      <c r="AD297" s="735">
        <f t="shared" si="92"/>
        <v>0</v>
      </c>
      <c r="AE297" s="735">
        <f t="shared" si="93"/>
        <v>0</v>
      </c>
      <c r="AF297" s="736">
        <f t="shared" si="94"/>
        <v>0</v>
      </c>
      <c r="AH297" s="646" t="str">
        <f t="shared" si="95"/>
        <v/>
      </c>
      <c r="AI297" s="646" t="str">
        <f t="shared" si="96"/>
        <v>助産師常勤</v>
      </c>
      <c r="AJ297" s="646">
        <f t="shared" si="97"/>
        <v>1</v>
      </c>
      <c r="AK297" s="646" t="str">
        <f t="shared" si="98"/>
        <v>助産師</v>
      </c>
      <c r="AL297" s="646" t="str">
        <f t="shared" si="99"/>
        <v>常勤</v>
      </c>
    </row>
    <row r="298" spans="1:38" ht="13.5" customHeight="1">
      <c r="A298" s="659" t="str">
        <f>IF(COUNTA(病棟!A296)&gt;=1,病棟!A296,"")</f>
        <v/>
      </c>
      <c r="B298" s="740" t="str">
        <f>IF(COUNTA(病棟!B296)&gt;=1,病棟!B296,"")</f>
        <v/>
      </c>
      <c r="C298" s="745" t="str">
        <f>IF(COUNTA(病棟!C296)&gt;=1,病棟!C296,"")</f>
        <v/>
      </c>
      <c r="D298" s="750" t="str">
        <f>IF(COUNTA(病棟!D296)&gt;=1,病棟!D296,"")</f>
        <v/>
      </c>
      <c r="E298" s="750" t="str">
        <f>IF(COUNTA(病棟!E296)&gt;=1,病棟!E296,"")</f>
        <v/>
      </c>
      <c r="F298" s="750" t="str">
        <f>IF(COUNTA(病棟!F296)&gt;=1,病棟!F296,"")</f>
        <v/>
      </c>
      <c r="G298" s="755" t="str">
        <f>IF(COUNTA(病棟!G296)&gt;=1,病棟!G296,"")</f>
        <v/>
      </c>
      <c r="H298" s="745" t="str">
        <f>IF(COUNTA(病棟!H296)&gt;=1,病棟!H296,"")</f>
        <v/>
      </c>
      <c r="I298" s="761" t="str">
        <f>IF(COUNTA(病棟!I296)&gt;=1,病棟!I296,"")</f>
        <v/>
      </c>
      <c r="J298" s="662" t="str">
        <f>IF(COUNTA(病棟!J296)&gt;=1,病棟!J296,"")</f>
        <v/>
      </c>
      <c r="K298" s="659" t="str">
        <f>IF(COUNTA(病棟!L296)&gt;=1,病棟!L296,"")</f>
        <v/>
      </c>
      <c r="L298" s="694" t="str">
        <f>IF(K298&lt;基本!$D$9,"非常勤","常勤")</f>
        <v>常勤</v>
      </c>
      <c r="M298" s="689">
        <f>IF(L298="非常勤",K298/基本!$D$9,1)</f>
        <v>1</v>
      </c>
      <c r="N298" s="694" t="e">
        <f>IF(DAYS360(P298,メイン!$N$3)&lt;500,"新"," ")</f>
        <v>#VALUE!</v>
      </c>
      <c r="O298" s="659"/>
      <c r="P298" s="773" t="str">
        <f>IF(COUNTA(病棟!K296)&gt;=1,病棟!K296,"")</f>
        <v/>
      </c>
      <c r="R298" s="735">
        <f t="shared" si="80"/>
        <v>0</v>
      </c>
      <c r="S298" s="735">
        <f t="shared" si="81"/>
        <v>0</v>
      </c>
      <c r="T298" s="735">
        <f t="shared" si="82"/>
        <v>0</v>
      </c>
      <c r="U298" s="735">
        <f t="shared" si="83"/>
        <v>0</v>
      </c>
      <c r="V298" s="735">
        <f t="shared" si="84"/>
        <v>0</v>
      </c>
      <c r="W298" s="735">
        <f t="shared" si="85"/>
        <v>0</v>
      </c>
      <c r="X298" s="735">
        <f t="shared" si="86"/>
        <v>0</v>
      </c>
      <c r="Y298" s="735">
        <f t="shared" si="87"/>
        <v>0</v>
      </c>
      <c r="Z298" s="735">
        <f t="shared" si="88"/>
        <v>0</v>
      </c>
      <c r="AA298" s="735">
        <f t="shared" si="89"/>
        <v>0</v>
      </c>
      <c r="AB298" s="735">
        <f t="shared" si="90"/>
        <v>0</v>
      </c>
      <c r="AC298" s="735">
        <f t="shared" si="91"/>
        <v>0</v>
      </c>
      <c r="AD298" s="735">
        <f t="shared" si="92"/>
        <v>0</v>
      </c>
      <c r="AE298" s="735">
        <f t="shared" si="93"/>
        <v>0</v>
      </c>
      <c r="AF298" s="736">
        <f t="shared" si="94"/>
        <v>0</v>
      </c>
      <c r="AH298" s="646" t="str">
        <f t="shared" si="95"/>
        <v/>
      </c>
      <c r="AI298" s="646" t="str">
        <f t="shared" si="96"/>
        <v>助産師常勤</v>
      </c>
      <c r="AJ298" s="646">
        <f t="shared" si="97"/>
        <v>1</v>
      </c>
      <c r="AK298" s="646" t="str">
        <f t="shared" si="98"/>
        <v>助産師</v>
      </c>
      <c r="AL298" s="646" t="str">
        <f t="shared" si="99"/>
        <v>常勤</v>
      </c>
    </row>
    <row r="299" spans="1:38" ht="13.5" customHeight="1">
      <c r="A299" s="659" t="str">
        <f>IF(COUNTA(病棟!A297)&gt;=1,病棟!A297,"")</f>
        <v/>
      </c>
      <c r="B299" s="740" t="str">
        <f>IF(COUNTA(病棟!B297)&gt;=1,病棟!B297,"")</f>
        <v/>
      </c>
      <c r="C299" s="745" t="str">
        <f>IF(COUNTA(病棟!C297)&gt;=1,病棟!C297,"")</f>
        <v/>
      </c>
      <c r="D299" s="750" t="str">
        <f>IF(COUNTA(病棟!D297)&gt;=1,病棟!D297,"")</f>
        <v/>
      </c>
      <c r="E299" s="750" t="str">
        <f>IF(COUNTA(病棟!E297)&gt;=1,病棟!E297,"")</f>
        <v/>
      </c>
      <c r="F299" s="750" t="str">
        <f>IF(COUNTA(病棟!F297)&gt;=1,病棟!F297,"")</f>
        <v/>
      </c>
      <c r="G299" s="755" t="str">
        <f>IF(COUNTA(病棟!G297)&gt;=1,病棟!G297,"")</f>
        <v/>
      </c>
      <c r="H299" s="745" t="str">
        <f>IF(COUNTA(病棟!H297)&gt;=1,病棟!H297,"")</f>
        <v/>
      </c>
      <c r="I299" s="761" t="str">
        <f>IF(COUNTA(病棟!I297)&gt;=1,病棟!I297,"")</f>
        <v/>
      </c>
      <c r="J299" s="662" t="str">
        <f>IF(COUNTA(病棟!J297)&gt;=1,病棟!J297,"")</f>
        <v/>
      </c>
      <c r="K299" s="659" t="str">
        <f>IF(COUNTA(病棟!L297)&gt;=1,病棟!L297,"")</f>
        <v/>
      </c>
      <c r="L299" s="694" t="str">
        <f>IF(K299&lt;基本!$D$9,"非常勤","常勤")</f>
        <v>常勤</v>
      </c>
      <c r="M299" s="689">
        <f>IF(L299="非常勤",K299/基本!$D$9,1)</f>
        <v>1</v>
      </c>
      <c r="N299" s="694" t="e">
        <f>IF(DAYS360(P299,メイン!$N$3)&lt;500,"新"," ")</f>
        <v>#VALUE!</v>
      </c>
      <c r="O299" s="659"/>
      <c r="P299" s="773" t="str">
        <f>IF(COUNTA(病棟!K297)&gt;=1,病棟!K297,"")</f>
        <v/>
      </c>
      <c r="R299" s="735">
        <f t="shared" si="80"/>
        <v>0</v>
      </c>
      <c r="S299" s="735">
        <f t="shared" si="81"/>
        <v>0</v>
      </c>
      <c r="T299" s="735">
        <f t="shared" si="82"/>
        <v>0</v>
      </c>
      <c r="U299" s="735">
        <f t="shared" si="83"/>
        <v>0</v>
      </c>
      <c r="V299" s="735">
        <f t="shared" si="84"/>
        <v>0</v>
      </c>
      <c r="W299" s="735">
        <f t="shared" si="85"/>
        <v>0</v>
      </c>
      <c r="X299" s="735">
        <f t="shared" si="86"/>
        <v>0</v>
      </c>
      <c r="Y299" s="735">
        <f t="shared" si="87"/>
        <v>0</v>
      </c>
      <c r="Z299" s="735">
        <f t="shared" si="88"/>
        <v>0</v>
      </c>
      <c r="AA299" s="735">
        <f t="shared" si="89"/>
        <v>0</v>
      </c>
      <c r="AB299" s="735">
        <f t="shared" si="90"/>
        <v>0</v>
      </c>
      <c r="AC299" s="735">
        <f t="shared" si="91"/>
        <v>0</v>
      </c>
      <c r="AD299" s="735">
        <f t="shared" si="92"/>
        <v>0</v>
      </c>
      <c r="AE299" s="735">
        <f t="shared" si="93"/>
        <v>0</v>
      </c>
      <c r="AF299" s="736">
        <f t="shared" si="94"/>
        <v>0</v>
      </c>
      <c r="AH299" s="646" t="str">
        <f t="shared" si="95"/>
        <v/>
      </c>
      <c r="AI299" s="646" t="str">
        <f t="shared" si="96"/>
        <v>助産師常勤</v>
      </c>
      <c r="AJ299" s="646">
        <f t="shared" si="97"/>
        <v>1</v>
      </c>
      <c r="AK299" s="646" t="str">
        <f t="shared" si="98"/>
        <v>助産師</v>
      </c>
      <c r="AL299" s="646" t="str">
        <f t="shared" si="99"/>
        <v>常勤</v>
      </c>
    </row>
    <row r="300" spans="1:38" ht="13.5" customHeight="1">
      <c r="A300" s="659" t="str">
        <f>IF(COUNTA(病棟!A298)&gt;=1,病棟!A298,"")</f>
        <v/>
      </c>
      <c r="B300" s="740" t="str">
        <f>IF(COUNTA(病棟!B298)&gt;=1,病棟!B298,"")</f>
        <v/>
      </c>
      <c r="C300" s="745" t="str">
        <f>IF(COUNTA(病棟!C298)&gt;=1,病棟!C298,"")</f>
        <v/>
      </c>
      <c r="D300" s="750" t="str">
        <f>IF(COUNTA(病棟!D298)&gt;=1,病棟!D298,"")</f>
        <v/>
      </c>
      <c r="E300" s="750" t="str">
        <f>IF(COUNTA(病棟!E298)&gt;=1,病棟!E298,"")</f>
        <v/>
      </c>
      <c r="F300" s="750" t="str">
        <f>IF(COUNTA(病棟!F298)&gt;=1,病棟!F298,"")</f>
        <v/>
      </c>
      <c r="G300" s="755" t="str">
        <f>IF(COUNTA(病棟!G298)&gt;=1,病棟!G298,"")</f>
        <v/>
      </c>
      <c r="H300" s="745" t="str">
        <f>IF(COUNTA(病棟!H298)&gt;=1,病棟!H298,"")</f>
        <v/>
      </c>
      <c r="I300" s="761" t="str">
        <f>IF(COUNTA(病棟!I298)&gt;=1,病棟!I298,"")</f>
        <v/>
      </c>
      <c r="J300" s="662" t="str">
        <f>IF(COUNTA(病棟!J298)&gt;=1,病棟!J298,"")</f>
        <v/>
      </c>
      <c r="K300" s="659" t="str">
        <f>IF(COUNTA(病棟!L298)&gt;=1,病棟!L298,"")</f>
        <v/>
      </c>
      <c r="L300" s="694" t="str">
        <f>IF(K300&lt;基本!$D$9,"非常勤","常勤")</f>
        <v>常勤</v>
      </c>
      <c r="M300" s="689">
        <f>IF(L300="非常勤",K300/基本!$D$9,1)</f>
        <v>1</v>
      </c>
      <c r="N300" s="694" t="e">
        <f>IF(DAYS360(P300,メイン!$N$3)&lt;500,"新"," ")</f>
        <v>#VALUE!</v>
      </c>
      <c r="O300" s="659"/>
      <c r="P300" s="773" t="str">
        <f>IF(COUNTA(病棟!K298)&gt;=1,病棟!K298,"")</f>
        <v/>
      </c>
      <c r="R300" s="735">
        <f t="shared" si="80"/>
        <v>0</v>
      </c>
      <c r="S300" s="735">
        <f t="shared" si="81"/>
        <v>0</v>
      </c>
      <c r="T300" s="735">
        <f t="shared" si="82"/>
        <v>0</v>
      </c>
      <c r="U300" s="735">
        <f t="shared" si="83"/>
        <v>0</v>
      </c>
      <c r="V300" s="735">
        <f t="shared" si="84"/>
        <v>0</v>
      </c>
      <c r="W300" s="735">
        <f t="shared" si="85"/>
        <v>0</v>
      </c>
      <c r="X300" s="735">
        <f t="shared" si="86"/>
        <v>0</v>
      </c>
      <c r="Y300" s="735">
        <f t="shared" si="87"/>
        <v>0</v>
      </c>
      <c r="Z300" s="735">
        <f t="shared" si="88"/>
        <v>0</v>
      </c>
      <c r="AA300" s="735">
        <f t="shared" si="89"/>
        <v>0</v>
      </c>
      <c r="AB300" s="735">
        <f t="shared" si="90"/>
        <v>0</v>
      </c>
      <c r="AC300" s="735">
        <f t="shared" si="91"/>
        <v>0</v>
      </c>
      <c r="AD300" s="735">
        <f t="shared" si="92"/>
        <v>0</v>
      </c>
      <c r="AE300" s="735">
        <f t="shared" si="93"/>
        <v>0</v>
      </c>
      <c r="AF300" s="736">
        <f t="shared" si="94"/>
        <v>0</v>
      </c>
      <c r="AH300" s="646" t="str">
        <f t="shared" si="95"/>
        <v/>
      </c>
      <c r="AI300" s="646" t="str">
        <f t="shared" si="96"/>
        <v>助産師常勤</v>
      </c>
      <c r="AJ300" s="646">
        <f t="shared" si="97"/>
        <v>1</v>
      </c>
      <c r="AK300" s="646" t="str">
        <f t="shared" si="98"/>
        <v>助産師</v>
      </c>
      <c r="AL300" s="646" t="str">
        <f t="shared" si="99"/>
        <v>常勤</v>
      </c>
    </row>
    <row r="301" spans="1:38" ht="13.5" customHeight="1">
      <c r="A301" s="659" t="str">
        <f>IF(COUNTA(病棟!A299)&gt;=1,病棟!A299,"")</f>
        <v/>
      </c>
      <c r="B301" s="740" t="str">
        <f>IF(COUNTA(病棟!B299)&gt;=1,病棟!B299,"")</f>
        <v/>
      </c>
      <c r="C301" s="745" t="str">
        <f>IF(COUNTA(病棟!C299)&gt;=1,病棟!C299,"")</f>
        <v/>
      </c>
      <c r="D301" s="750" t="str">
        <f>IF(COUNTA(病棟!D299)&gt;=1,病棟!D299,"")</f>
        <v/>
      </c>
      <c r="E301" s="750" t="str">
        <f>IF(COUNTA(病棟!E299)&gt;=1,病棟!E299,"")</f>
        <v/>
      </c>
      <c r="F301" s="750" t="str">
        <f>IF(COUNTA(病棟!F299)&gt;=1,病棟!F299,"")</f>
        <v/>
      </c>
      <c r="G301" s="755" t="str">
        <f>IF(COUNTA(病棟!G299)&gt;=1,病棟!G299,"")</f>
        <v/>
      </c>
      <c r="H301" s="745" t="str">
        <f>IF(COUNTA(病棟!H299)&gt;=1,病棟!H299,"")</f>
        <v/>
      </c>
      <c r="I301" s="761" t="str">
        <f>IF(COUNTA(病棟!I299)&gt;=1,病棟!I299,"")</f>
        <v/>
      </c>
      <c r="J301" s="662" t="str">
        <f>IF(COUNTA(病棟!J299)&gt;=1,病棟!J299,"")</f>
        <v/>
      </c>
      <c r="K301" s="659" t="str">
        <f>IF(COUNTA(病棟!L299)&gt;=1,病棟!L299,"")</f>
        <v/>
      </c>
      <c r="L301" s="694" t="str">
        <f>IF(K301&lt;基本!$D$9,"非常勤","常勤")</f>
        <v>常勤</v>
      </c>
      <c r="M301" s="689">
        <f>IF(L301="非常勤",K301/基本!$D$9,1)</f>
        <v>1</v>
      </c>
      <c r="N301" s="694" t="e">
        <f>IF(DAYS360(P301,メイン!$N$3)&lt;500,"新"," ")</f>
        <v>#VALUE!</v>
      </c>
      <c r="O301" s="659"/>
      <c r="P301" s="773" t="str">
        <f>IF(COUNTA(病棟!K299)&gt;=1,病棟!K299,"")</f>
        <v/>
      </c>
      <c r="R301" s="735">
        <f t="shared" si="80"/>
        <v>0</v>
      </c>
      <c r="S301" s="735">
        <f t="shared" si="81"/>
        <v>0</v>
      </c>
      <c r="T301" s="735">
        <f t="shared" si="82"/>
        <v>0</v>
      </c>
      <c r="U301" s="735">
        <f t="shared" si="83"/>
        <v>0</v>
      </c>
      <c r="V301" s="735">
        <f t="shared" si="84"/>
        <v>0</v>
      </c>
      <c r="W301" s="735">
        <f t="shared" si="85"/>
        <v>0</v>
      </c>
      <c r="X301" s="735">
        <f t="shared" si="86"/>
        <v>0</v>
      </c>
      <c r="Y301" s="735">
        <f t="shared" si="87"/>
        <v>0</v>
      </c>
      <c r="Z301" s="735">
        <f t="shared" si="88"/>
        <v>0</v>
      </c>
      <c r="AA301" s="735">
        <f t="shared" si="89"/>
        <v>0</v>
      </c>
      <c r="AB301" s="735">
        <f t="shared" si="90"/>
        <v>0</v>
      </c>
      <c r="AC301" s="735">
        <f t="shared" si="91"/>
        <v>0</v>
      </c>
      <c r="AD301" s="735">
        <f t="shared" si="92"/>
        <v>0</v>
      </c>
      <c r="AE301" s="735">
        <f t="shared" si="93"/>
        <v>0</v>
      </c>
      <c r="AF301" s="736">
        <f t="shared" si="94"/>
        <v>0</v>
      </c>
      <c r="AH301" s="646" t="str">
        <f t="shared" si="95"/>
        <v/>
      </c>
      <c r="AI301" s="646" t="str">
        <f t="shared" si="96"/>
        <v>助産師常勤</v>
      </c>
      <c r="AJ301" s="646">
        <f t="shared" si="97"/>
        <v>1</v>
      </c>
      <c r="AK301" s="646" t="str">
        <f t="shared" si="98"/>
        <v>助産師</v>
      </c>
      <c r="AL301" s="646" t="str">
        <f t="shared" si="99"/>
        <v>常勤</v>
      </c>
    </row>
    <row r="302" spans="1:38" ht="13.5" customHeight="1">
      <c r="A302" s="659" t="str">
        <f>IF(COUNTA(病棟!A300)&gt;=1,病棟!A300,"")</f>
        <v/>
      </c>
      <c r="B302" s="740" t="str">
        <f>IF(COUNTA(病棟!B300)&gt;=1,病棟!B300,"")</f>
        <v/>
      </c>
      <c r="C302" s="745" t="str">
        <f>IF(COUNTA(病棟!C300)&gt;=1,病棟!C300,"")</f>
        <v/>
      </c>
      <c r="D302" s="750" t="str">
        <f>IF(COUNTA(病棟!D300)&gt;=1,病棟!D300,"")</f>
        <v/>
      </c>
      <c r="E302" s="750" t="str">
        <f>IF(COUNTA(病棟!E300)&gt;=1,病棟!E300,"")</f>
        <v/>
      </c>
      <c r="F302" s="750" t="str">
        <f>IF(COUNTA(病棟!F300)&gt;=1,病棟!F300,"")</f>
        <v/>
      </c>
      <c r="G302" s="755" t="str">
        <f>IF(COUNTA(病棟!G300)&gt;=1,病棟!G300,"")</f>
        <v/>
      </c>
      <c r="H302" s="745" t="str">
        <f>IF(COUNTA(病棟!H300)&gt;=1,病棟!H300,"")</f>
        <v/>
      </c>
      <c r="I302" s="761" t="str">
        <f>IF(COUNTA(病棟!I300)&gt;=1,病棟!I300,"")</f>
        <v/>
      </c>
      <c r="J302" s="662" t="str">
        <f>IF(COUNTA(病棟!J300)&gt;=1,病棟!J300,"")</f>
        <v/>
      </c>
      <c r="K302" s="659" t="str">
        <f>IF(COUNTA(病棟!L300)&gt;=1,病棟!L300,"")</f>
        <v/>
      </c>
      <c r="L302" s="694" t="str">
        <f>IF(K302&lt;基本!$D$9,"非常勤","常勤")</f>
        <v>常勤</v>
      </c>
      <c r="M302" s="689">
        <f>IF(L302="非常勤",K302/基本!$D$9,1)</f>
        <v>1</v>
      </c>
      <c r="N302" s="694" t="e">
        <f>IF(DAYS360(P302,メイン!$N$3)&lt;500,"新"," ")</f>
        <v>#VALUE!</v>
      </c>
      <c r="O302" s="659"/>
      <c r="P302" s="773" t="str">
        <f>IF(COUNTA(病棟!K300)&gt;=1,病棟!K300,"")</f>
        <v/>
      </c>
      <c r="R302" s="735">
        <f t="shared" si="80"/>
        <v>0</v>
      </c>
      <c r="S302" s="735">
        <f t="shared" si="81"/>
        <v>0</v>
      </c>
      <c r="T302" s="735">
        <f t="shared" si="82"/>
        <v>0</v>
      </c>
      <c r="U302" s="735">
        <f t="shared" si="83"/>
        <v>0</v>
      </c>
      <c r="V302" s="735">
        <f t="shared" si="84"/>
        <v>0</v>
      </c>
      <c r="W302" s="735">
        <f t="shared" si="85"/>
        <v>0</v>
      </c>
      <c r="X302" s="735">
        <f t="shared" si="86"/>
        <v>0</v>
      </c>
      <c r="Y302" s="735">
        <f t="shared" si="87"/>
        <v>0</v>
      </c>
      <c r="Z302" s="735">
        <f t="shared" si="88"/>
        <v>0</v>
      </c>
      <c r="AA302" s="735">
        <f t="shared" si="89"/>
        <v>0</v>
      </c>
      <c r="AB302" s="735">
        <f t="shared" si="90"/>
        <v>0</v>
      </c>
      <c r="AC302" s="735">
        <f t="shared" si="91"/>
        <v>0</v>
      </c>
      <c r="AD302" s="735">
        <f t="shared" si="92"/>
        <v>0</v>
      </c>
      <c r="AE302" s="735">
        <f t="shared" si="93"/>
        <v>0</v>
      </c>
      <c r="AF302" s="736">
        <f t="shared" si="94"/>
        <v>0</v>
      </c>
      <c r="AH302" s="646" t="str">
        <f t="shared" si="95"/>
        <v/>
      </c>
      <c r="AI302" s="646" t="str">
        <f t="shared" si="96"/>
        <v>助産師常勤</v>
      </c>
      <c r="AJ302" s="646">
        <f t="shared" si="97"/>
        <v>1</v>
      </c>
      <c r="AK302" s="646" t="str">
        <f t="shared" si="98"/>
        <v>助産師</v>
      </c>
      <c r="AL302" s="646" t="str">
        <f t="shared" si="99"/>
        <v>常勤</v>
      </c>
    </row>
    <row r="303" spans="1:38" ht="13.5" customHeight="1">
      <c r="A303" s="659" t="str">
        <f>IF(COUNTA(病棟!A301)&gt;=1,病棟!A301,"")</f>
        <v/>
      </c>
      <c r="B303" s="740" t="str">
        <f>IF(COUNTA(病棟!B301)&gt;=1,病棟!B301,"")</f>
        <v/>
      </c>
      <c r="C303" s="745" t="str">
        <f>IF(COUNTA(病棟!C301)&gt;=1,病棟!C301,"")</f>
        <v/>
      </c>
      <c r="D303" s="750" t="str">
        <f>IF(COUNTA(病棟!D301)&gt;=1,病棟!D301,"")</f>
        <v/>
      </c>
      <c r="E303" s="750" t="str">
        <f>IF(COUNTA(病棟!E301)&gt;=1,病棟!E301,"")</f>
        <v/>
      </c>
      <c r="F303" s="750" t="str">
        <f>IF(COUNTA(病棟!F301)&gt;=1,病棟!F301,"")</f>
        <v/>
      </c>
      <c r="G303" s="755" t="str">
        <f>IF(COUNTA(病棟!G301)&gt;=1,病棟!G301,"")</f>
        <v/>
      </c>
      <c r="H303" s="745" t="str">
        <f>IF(COUNTA(病棟!H301)&gt;=1,病棟!H301,"")</f>
        <v/>
      </c>
      <c r="I303" s="761" t="str">
        <f>IF(COUNTA(病棟!I301)&gt;=1,病棟!I301,"")</f>
        <v/>
      </c>
      <c r="J303" s="662" t="str">
        <f>IF(COUNTA(病棟!J301)&gt;=1,病棟!J301,"")</f>
        <v/>
      </c>
      <c r="K303" s="659" t="str">
        <f>IF(COUNTA(病棟!L301)&gt;=1,病棟!L301,"")</f>
        <v/>
      </c>
      <c r="L303" s="694" t="str">
        <f>IF(K303&lt;基本!$D$9,"非常勤","常勤")</f>
        <v>常勤</v>
      </c>
      <c r="M303" s="689">
        <f>IF(L303="非常勤",K303/基本!$D$9,1)</f>
        <v>1</v>
      </c>
      <c r="N303" s="694" t="e">
        <f>IF(DAYS360(P303,メイン!$N$3)&lt;500,"新"," ")</f>
        <v>#VALUE!</v>
      </c>
      <c r="O303" s="659"/>
      <c r="P303" s="773" t="str">
        <f>IF(COUNTA(病棟!K301)&gt;=1,病棟!K301,"")</f>
        <v/>
      </c>
      <c r="R303" s="735">
        <f t="shared" si="80"/>
        <v>0</v>
      </c>
      <c r="S303" s="735">
        <f t="shared" si="81"/>
        <v>0</v>
      </c>
      <c r="T303" s="735">
        <f t="shared" si="82"/>
        <v>0</v>
      </c>
      <c r="U303" s="735">
        <f t="shared" si="83"/>
        <v>0</v>
      </c>
      <c r="V303" s="735">
        <f t="shared" si="84"/>
        <v>0</v>
      </c>
      <c r="W303" s="735">
        <f t="shared" si="85"/>
        <v>0</v>
      </c>
      <c r="X303" s="735">
        <f t="shared" si="86"/>
        <v>0</v>
      </c>
      <c r="Y303" s="735">
        <f t="shared" si="87"/>
        <v>0</v>
      </c>
      <c r="Z303" s="735">
        <f t="shared" si="88"/>
        <v>0</v>
      </c>
      <c r="AA303" s="735">
        <f t="shared" si="89"/>
        <v>0</v>
      </c>
      <c r="AB303" s="735">
        <f t="shared" si="90"/>
        <v>0</v>
      </c>
      <c r="AC303" s="735">
        <f t="shared" si="91"/>
        <v>0</v>
      </c>
      <c r="AD303" s="735">
        <f t="shared" si="92"/>
        <v>0</v>
      </c>
      <c r="AE303" s="735">
        <f t="shared" si="93"/>
        <v>0</v>
      </c>
      <c r="AF303" s="736">
        <f t="shared" si="94"/>
        <v>0</v>
      </c>
      <c r="AH303" s="646" t="str">
        <f t="shared" si="95"/>
        <v/>
      </c>
      <c r="AI303" s="646" t="str">
        <f t="shared" si="96"/>
        <v>助産師常勤</v>
      </c>
      <c r="AJ303" s="646">
        <f t="shared" si="97"/>
        <v>1</v>
      </c>
      <c r="AK303" s="646" t="str">
        <f t="shared" si="98"/>
        <v>助産師</v>
      </c>
      <c r="AL303" s="646" t="str">
        <f t="shared" si="99"/>
        <v>常勤</v>
      </c>
    </row>
    <row r="304" spans="1:38" ht="13.5" customHeight="1">
      <c r="A304" s="659" t="str">
        <f>IF(COUNTA(病棟!A302)&gt;=1,病棟!A302,"")</f>
        <v/>
      </c>
      <c r="B304" s="740" t="str">
        <f>IF(COUNTA(病棟!B302)&gt;=1,病棟!B302,"")</f>
        <v/>
      </c>
      <c r="C304" s="745" t="str">
        <f>IF(COUNTA(病棟!C302)&gt;=1,病棟!C302,"")</f>
        <v/>
      </c>
      <c r="D304" s="750" t="str">
        <f>IF(COUNTA(病棟!D302)&gt;=1,病棟!D302,"")</f>
        <v/>
      </c>
      <c r="E304" s="750" t="str">
        <f>IF(COUNTA(病棟!E302)&gt;=1,病棟!E302,"")</f>
        <v/>
      </c>
      <c r="F304" s="750" t="str">
        <f>IF(COUNTA(病棟!F302)&gt;=1,病棟!F302,"")</f>
        <v/>
      </c>
      <c r="G304" s="755" t="str">
        <f>IF(COUNTA(病棟!G302)&gt;=1,病棟!G302,"")</f>
        <v/>
      </c>
      <c r="H304" s="745" t="str">
        <f>IF(COUNTA(病棟!H302)&gt;=1,病棟!H302,"")</f>
        <v/>
      </c>
      <c r="I304" s="761" t="str">
        <f>IF(COUNTA(病棟!I302)&gt;=1,病棟!I302,"")</f>
        <v/>
      </c>
      <c r="J304" s="662" t="str">
        <f>IF(COUNTA(病棟!J302)&gt;=1,病棟!J302,"")</f>
        <v/>
      </c>
      <c r="K304" s="659" t="str">
        <f>IF(COUNTA(病棟!L302)&gt;=1,病棟!L302,"")</f>
        <v/>
      </c>
      <c r="L304" s="694" t="str">
        <f>IF(K304&lt;基本!$D$9,"非常勤","常勤")</f>
        <v>常勤</v>
      </c>
      <c r="M304" s="689">
        <f>IF(L304="非常勤",K304/基本!$D$9,1)</f>
        <v>1</v>
      </c>
      <c r="N304" s="694" t="e">
        <f>IF(DAYS360(P304,メイン!$N$3)&lt;500,"新"," ")</f>
        <v>#VALUE!</v>
      </c>
      <c r="O304" s="659"/>
      <c r="P304" s="773" t="str">
        <f>IF(COUNTA(病棟!K302)&gt;=1,病棟!K302,"")</f>
        <v/>
      </c>
      <c r="R304" s="735">
        <f t="shared" si="80"/>
        <v>0</v>
      </c>
      <c r="S304" s="735">
        <f t="shared" si="81"/>
        <v>0</v>
      </c>
      <c r="T304" s="735">
        <f t="shared" si="82"/>
        <v>0</v>
      </c>
      <c r="U304" s="735">
        <f t="shared" si="83"/>
        <v>0</v>
      </c>
      <c r="V304" s="735">
        <f t="shared" si="84"/>
        <v>0</v>
      </c>
      <c r="W304" s="735">
        <f t="shared" si="85"/>
        <v>0</v>
      </c>
      <c r="X304" s="735">
        <f t="shared" si="86"/>
        <v>0</v>
      </c>
      <c r="Y304" s="735">
        <f t="shared" si="87"/>
        <v>0</v>
      </c>
      <c r="Z304" s="735">
        <f t="shared" si="88"/>
        <v>0</v>
      </c>
      <c r="AA304" s="735">
        <f t="shared" si="89"/>
        <v>0</v>
      </c>
      <c r="AB304" s="735">
        <f t="shared" si="90"/>
        <v>0</v>
      </c>
      <c r="AC304" s="735">
        <f t="shared" si="91"/>
        <v>0</v>
      </c>
      <c r="AD304" s="735">
        <f t="shared" si="92"/>
        <v>0</v>
      </c>
      <c r="AE304" s="735">
        <f t="shared" si="93"/>
        <v>0</v>
      </c>
      <c r="AF304" s="736">
        <f t="shared" si="94"/>
        <v>0</v>
      </c>
      <c r="AH304" s="646" t="str">
        <f t="shared" si="95"/>
        <v/>
      </c>
      <c r="AI304" s="646" t="str">
        <f t="shared" si="96"/>
        <v>助産師常勤</v>
      </c>
      <c r="AJ304" s="646">
        <f t="shared" si="97"/>
        <v>1</v>
      </c>
      <c r="AK304" s="646" t="str">
        <f t="shared" si="98"/>
        <v>助産師</v>
      </c>
      <c r="AL304" s="646" t="str">
        <f t="shared" si="99"/>
        <v>常勤</v>
      </c>
    </row>
    <row r="305" spans="1:38" ht="13.5" customHeight="1">
      <c r="A305" s="659" t="str">
        <f>IF(COUNTA(病棟!A303)&gt;=1,病棟!A303,"")</f>
        <v/>
      </c>
      <c r="B305" s="740" t="str">
        <f>IF(COUNTA(病棟!B303)&gt;=1,病棟!B303,"")</f>
        <v/>
      </c>
      <c r="C305" s="745" t="str">
        <f>IF(COUNTA(病棟!C303)&gt;=1,病棟!C303,"")</f>
        <v/>
      </c>
      <c r="D305" s="750" t="str">
        <f>IF(COUNTA(病棟!D303)&gt;=1,病棟!D303,"")</f>
        <v/>
      </c>
      <c r="E305" s="750" t="str">
        <f>IF(COUNTA(病棟!E303)&gt;=1,病棟!E303,"")</f>
        <v/>
      </c>
      <c r="F305" s="750" t="str">
        <f>IF(COUNTA(病棟!F303)&gt;=1,病棟!F303,"")</f>
        <v/>
      </c>
      <c r="G305" s="755" t="str">
        <f>IF(COUNTA(病棟!G303)&gt;=1,病棟!G303,"")</f>
        <v/>
      </c>
      <c r="H305" s="745" t="str">
        <f>IF(COUNTA(病棟!H303)&gt;=1,病棟!H303,"")</f>
        <v/>
      </c>
      <c r="I305" s="761" t="str">
        <f>IF(COUNTA(病棟!I303)&gt;=1,病棟!I303,"")</f>
        <v/>
      </c>
      <c r="J305" s="662" t="str">
        <f>IF(COUNTA(病棟!J303)&gt;=1,病棟!J303,"")</f>
        <v/>
      </c>
      <c r="K305" s="659" t="str">
        <f>IF(COUNTA(病棟!L303)&gt;=1,病棟!L303,"")</f>
        <v/>
      </c>
      <c r="L305" s="694" t="str">
        <f>IF(K305&lt;基本!$D$9,"非常勤","常勤")</f>
        <v>常勤</v>
      </c>
      <c r="M305" s="689">
        <f>IF(L305="非常勤",K305/基本!$D$9,1)</f>
        <v>1</v>
      </c>
      <c r="N305" s="694" t="e">
        <f>IF(DAYS360(P305,メイン!$N$3)&lt;500,"新"," ")</f>
        <v>#VALUE!</v>
      </c>
      <c r="O305" s="659"/>
      <c r="P305" s="773" t="str">
        <f>IF(COUNTA(病棟!K303)&gt;=1,病棟!K303,"")</f>
        <v/>
      </c>
      <c r="R305" s="735">
        <f t="shared" si="80"/>
        <v>0</v>
      </c>
      <c r="S305" s="735">
        <f t="shared" si="81"/>
        <v>0</v>
      </c>
      <c r="T305" s="735">
        <f t="shared" si="82"/>
        <v>0</v>
      </c>
      <c r="U305" s="735">
        <f t="shared" si="83"/>
        <v>0</v>
      </c>
      <c r="V305" s="735">
        <f t="shared" si="84"/>
        <v>0</v>
      </c>
      <c r="W305" s="735">
        <f t="shared" si="85"/>
        <v>0</v>
      </c>
      <c r="X305" s="735">
        <f t="shared" si="86"/>
        <v>0</v>
      </c>
      <c r="Y305" s="735">
        <f t="shared" si="87"/>
        <v>0</v>
      </c>
      <c r="Z305" s="735">
        <f t="shared" si="88"/>
        <v>0</v>
      </c>
      <c r="AA305" s="735">
        <f t="shared" si="89"/>
        <v>0</v>
      </c>
      <c r="AB305" s="735">
        <f t="shared" si="90"/>
        <v>0</v>
      </c>
      <c r="AC305" s="735">
        <f t="shared" si="91"/>
        <v>0</v>
      </c>
      <c r="AD305" s="735">
        <f t="shared" si="92"/>
        <v>0</v>
      </c>
      <c r="AE305" s="735">
        <f t="shared" si="93"/>
        <v>0</v>
      </c>
      <c r="AF305" s="736">
        <f t="shared" si="94"/>
        <v>0</v>
      </c>
      <c r="AH305" s="646" t="str">
        <f t="shared" si="95"/>
        <v/>
      </c>
      <c r="AI305" s="646" t="str">
        <f t="shared" si="96"/>
        <v>助産師常勤</v>
      </c>
      <c r="AJ305" s="646">
        <f t="shared" si="97"/>
        <v>1</v>
      </c>
      <c r="AK305" s="646" t="str">
        <f t="shared" si="98"/>
        <v>助産師</v>
      </c>
      <c r="AL305" s="646" t="str">
        <f t="shared" si="99"/>
        <v>常勤</v>
      </c>
    </row>
    <row r="306" spans="1:38" ht="13.5" customHeight="1">
      <c r="A306" s="659" t="str">
        <f>IF(COUNTA(病棟!A304)&gt;=1,病棟!A304,"")</f>
        <v/>
      </c>
      <c r="B306" s="740" t="str">
        <f>IF(COUNTA(病棟!B304)&gt;=1,病棟!B304,"")</f>
        <v/>
      </c>
      <c r="C306" s="745" t="str">
        <f>IF(COUNTA(病棟!C304)&gt;=1,病棟!C304,"")</f>
        <v/>
      </c>
      <c r="D306" s="750" t="str">
        <f>IF(COUNTA(病棟!D304)&gt;=1,病棟!D304,"")</f>
        <v/>
      </c>
      <c r="E306" s="750" t="str">
        <f>IF(COUNTA(病棟!E304)&gt;=1,病棟!E304,"")</f>
        <v/>
      </c>
      <c r="F306" s="750" t="str">
        <f>IF(COUNTA(病棟!F304)&gt;=1,病棟!F304,"")</f>
        <v/>
      </c>
      <c r="G306" s="755" t="str">
        <f>IF(COUNTA(病棟!G304)&gt;=1,病棟!G304,"")</f>
        <v/>
      </c>
      <c r="H306" s="745" t="str">
        <f>IF(COUNTA(病棟!H304)&gt;=1,病棟!H304,"")</f>
        <v/>
      </c>
      <c r="I306" s="761" t="str">
        <f>IF(COUNTA(病棟!I304)&gt;=1,病棟!I304,"")</f>
        <v/>
      </c>
      <c r="J306" s="662" t="str">
        <f>IF(COUNTA(病棟!J304)&gt;=1,病棟!J304,"")</f>
        <v/>
      </c>
      <c r="K306" s="659" t="str">
        <f>IF(COUNTA(病棟!L304)&gt;=1,病棟!L304,"")</f>
        <v/>
      </c>
      <c r="L306" s="694" t="str">
        <f>IF(K306&lt;基本!$D$9,"非常勤","常勤")</f>
        <v>常勤</v>
      </c>
      <c r="M306" s="689">
        <f>IF(L306="非常勤",K306/基本!$D$9,1)</f>
        <v>1</v>
      </c>
      <c r="N306" s="694" t="e">
        <f>IF(DAYS360(P306,メイン!$N$3)&lt;500,"新"," ")</f>
        <v>#VALUE!</v>
      </c>
      <c r="O306" s="659"/>
      <c r="P306" s="773" t="str">
        <f>IF(COUNTA(病棟!K304)&gt;=1,病棟!K304,"")</f>
        <v/>
      </c>
      <c r="R306" s="735">
        <f t="shared" si="80"/>
        <v>0</v>
      </c>
      <c r="S306" s="735">
        <f t="shared" si="81"/>
        <v>0</v>
      </c>
      <c r="T306" s="735">
        <f t="shared" si="82"/>
        <v>0</v>
      </c>
      <c r="U306" s="735">
        <f t="shared" si="83"/>
        <v>0</v>
      </c>
      <c r="V306" s="735">
        <f t="shared" si="84"/>
        <v>0</v>
      </c>
      <c r="W306" s="735">
        <f t="shared" si="85"/>
        <v>0</v>
      </c>
      <c r="X306" s="735">
        <f t="shared" si="86"/>
        <v>0</v>
      </c>
      <c r="Y306" s="735">
        <f t="shared" si="87"/>
        <v>0</v>
      </c>
      <c r="Z306" s="735">
        <f t="shared" si="88"/>
        <v>0</v>
      </c>
      <c r="AA306" s="735">
        <f t="shared" si="89"/>
        <v>0</v>
      </c>
      <c r="AB306" s="735">
        <f t="shared" si="90"/>
        <v>0</v>
      </c>
      <c r="AC306" s="735">
        <f t="shared" si="91"/>
        <v>0</v>
      </c>
      <c r="AD306" s="735">
        <f t="shared" si="92"/>
        <v>0</v>
      </c>
      <c r="AE306" s="735">
        <f t="shared" si="93"/>
        <v>0</v>
      </c>
      <c r="AF306" s="736">
        <f t="shared" si="94"/>
        <v>0</v>
      </c>
      <c r="AH306" s="646" t="str">
        <f t="shared" si="95"/>
        <v/>
      </c>
      <c r="AI306" s="646" t="str">
        <f t="shared" si="96"/>
        <v>助産師常勤</v>
      </c>
      <c r="AJ306" s="646">
        <f t="shared" si="97"/>
        <v>1</v>
      </c>
      <c r="AK306" s="646" t="str">
        <f t="shared" si="98"/>
        <v>助産師</v>
      </c>
      <c r="AL306" s="646" t="str">
        <f t="shared" si="99"/>
        <v>常勤</v>
      </c>
    </row>
    <row r="307" spans="1:38" ht="13.5" customHeight="1">
      <c r="A307" s="659" t="str">
        <f>IF(COUNTA(病棟!A305)&gt;=1,病棟!A305,"")</f>
        <v/>
      </c>
      <c r="B307" s="740" t="str">
        <f>IF(COUNTA(病棟!B305)&gt;=1,病棟!B305,"")</f>
        <v/>
      </c>
      <c r="C307" s="745" t="str">
        <f>IF(COUNTA(病棟!C305)&gt;=1,病棟!C305,"")</f>
        <v/>
      </c>
      <c r="D307" s="750" t="str">
        <f>IF(COUNTA(病棟!D305)&gt;=1,病棟!D305,"")</f>
        <v/>
      </c>
      <c r="E307" s="750" t="str">
        <f>IF(COUNTA(病棟!E305)&gt;=1,病棟!E305,"")</f>
        <v/>
      </c>
      <c r="F307" s="750" t="str">
        <f>IF(COUNTA(病棟!F305)&gt;=1,病棟!F305,"")</f>
        <v/>
      </c>
      <c r="G307" s="755" t="str">
        <f>IF(COUNTA(病棟!G305)&gt;=1,病棟!G305,"")</f>
        <v/>
      </c>
      <c r="H307" s="745" t="str">
        <f>IF(COUNTA(病棟!H305)&gt;=1,病棟!H305,"")</f>
        <v/>
      </c>
      <c r="I307" s="761" t="str">
        <f>IF(COUNTA(病棟!I305)&gt;=1,病棟!I305,"")</f>
        <v/>
      </c>
      <c r="J307" s="662" t="str">
        <f>IF(COUNTA(病棟!J305)&gt;=1,病棟!J305,"")</f>
        <v/>
      </c>
      <c r="K307" s="659" t="str">
        <f>IF(COUNTA(病棟!L305)&gt;=1,病棟!L305,"")</f>
        <v/>
      </c>
      <c r="L307" s="694" t="str">
        <f>IF(K307&lt;基本!$D$9,"非常勤","常勤")</f>
        <v>常勤</v>
      </c>
      <c r="M307" s="689">
        <f>IF(L307="非常勤",K307/基本!$D$9,1)</f>
        <v>1</v>
      </c>
      <c r="N307" s="694" t="e">
        <f>IF(DAYS360(P307,メイン!$N$3)&lt;500,"新"," ")</f>
        <v>#VALUE!</v>
      </c>
      <c r="O307" s="659"/>
      <c r="P307" s="773" t="str">
        <f>IF(COUNTA(病棟!K305)&gt;=1,病棟!K305,"")</f>
        <v/>
      </c>
      <c r="R307" s="735">
        <f t="shared" si="80"/>
        <v>0</v>
      </c>
      <c r="S307" s="735">
        <f t="shared" si="81"/>
        <v>0</v>
      </c>
      <c r="T307" s="735">
        <f t="shared" si="82"/>
        <v>0</v>
      </c>
      <c r="U307" s="735">
        <f t="shared" si="83"/>
        <v>0</v>
      </c>
      <c r="V307" s="735">
        <f t="shared" si="84"/>
        <v>0</v>
      </c>
      <c r="W307" s="735">
        <f t="shared" si="85"/>
        <v>0</v>
      </c>
      <c r="X307" s="735">
        <f t="shared" si="86"/>
        <v>0</v>
      </c>
      <c r="Y307" s="735">
        <f t="shared" si="87"/>
        <v>0</v>
      </c>
      <c r="Z307" s="735">
        <f t="shared" si="88"/>
        <v>0</v>
      </c>
      <c r="AA307" s="735">
        <f t="shared" si="89"/>
        <v>0</v>
      </c>
      <c r="AB307" s="735">
        <f t="shared" si="90"/>
        <v>0</v>
      </c>
      <c r="AC307" s="735">
        <f t="shared" si="91"/>
        <v>0</v>
      </c>
      <c r="AD307" s="735">
        <f t="shared" si="92"/>
        <v>0</v>
      </c>
      <c r="AE307" s="735">
        <f t="shared" si="93"/>
        <v>0</v>
      </c>
      <c r="AF307" s="736">
        <f t="shared" si="94"/>
        <v>0</v>
      </c>
      <c r="AH307" s="646" t="str">
        <f t="shared" si="95"/>
        <v/>
      </c>
      <c r="AI307" s="646" t="str">
        <f t="shared" si="96"/>
        <v>助産師常勤</v>
      </c>
      <c r="AJ307" s="646">
        <f t="shared" si="97"/>
        <v>1</v>
      </c>
      <c r="AK307" s="646" t="str">
        <f t="shared" si="98"/>
        <v>助産師</v>
      </c>
      <c r="AL307" s="646" t="str">
        <f t="shared" si="99"/>
        <v>常勤</v>
      </c>
    </row>
    <row r="308" spans="1:38" ht="13.5" customHeight="1">
      <c r="A308" s="659" t="str">
        <f>IF(COUNTA(病棟!A306)&gt;=1,病棟!A306,"")</f>
        <v/>
      </c>
      <c r="B308" s="740" t="str">
        <f>IF(COUNTA(病棟!B306)&gt;=1,病棟!B306,"")</f>
        <v/>
      </c>
      <c r="C308" s="745" t="str">
        <f>IF(COUNTA(病棟!C306)&gt;=1,病棟!C306,"")</f>
        <v/>
      </c>
      <c r="D308" s="750" t="str">
        <f>IF(COUNTA(病棟!D306)&gt;=1,病棟!D306,"")</f>
        <v/>
      </c>
      <c r="E308" s="750" t="str">
        <f>IF(COUNTA(病棟!E306)&gt;=1,病棟!E306,"")</f>
        <v/>
      </c>
      <c r="F308" s="750" t="str">
        <f>IF(COUNTA(病棟!F306)&gt;=1,病棟!F306,"")</f>
        <v/>
      </c>
      <c r="G308" s="755" t="str">
        <f>IF(COUNTA(病棟!G306)&gt;=1,病棟!G306,"")</f>
        <v/>
      </c>
      <c r="H308" s="745" t="str">
        <f>IF(COUNTA(病棟!H306)&gt;=1,病棟!H306,"")</f>
        <v/>
      </c>
      <c r="I308" s="761" t="str">
        <f>IF(COUNTA(病棟!I306)&gt;=1,病棟!I306,"")</f>
        <v/>
      </c>
      <c r="J308" s="662" t="str">
        <f>IF(COUNTA(病棟!J306)&gt;=1,病棟!J306,"")</f>
        <v/>
      </c>
      <c r="K308" s="659" t="str">
        <f>IF(COUNTA(病棟!L306)&gt;=1,病棟!L306,"")</f>
        <v/>
      </c>
      <c r="L308" s="694" t="str">
        <f>IF(K308&lt;基本!$D$9,"非常勤","常勤")</f>
        <v>常勤</v>
      </c>
      <c r="M308" s="689">
        <f>IF(L308="非常勤",K308/基本!$D$9,1)</f>
        <v>1</v>
      </c>
      <c r="N308" s="694" t="e">
        <f>IF(DAYS360(P308,メイン!$N$3)&lt;500,"新"," ")</f>
        <v>#VALUE!</v>
      </c>
      <c r="O308" s="659"/>
      <c r="P308" s="773" t="str">
        <f>IF(COUNTA(病棟!K306)&gt;=1,病棟!K306,"")</f>
        <v/>
      </c>
      <c r="R308" s="735">
        <f t="shared" si="80"/>
        <v>0</v>
      </c>
      <c r="S308" s="735">
        <f t="shared" si="81"/>
        <v>0</v>
      </c>
      <c r="T308" s="735">
        <f t="shared" si="82"/>
        <v>0</v>
      </c>
      <c r="U308" s="735">
        <f t="shared" si="83"/>
        <v>0</v>
      </c>
      <c r="V308" s="735">
        <f t="shared" si="84"/>
        <v>0</v>
      </c>
      <c r="W308" s="735">
        <f t="shared" si="85"/>
        <v>0</v>
      </c>
      <c r="X308" s="735">
        <f t="shared" si="86"/>
        <v>0</v>
      </c>
      <c r="Y308" s="735">
        <f t="shared" si="87"/>
        <v>0</v>
      </c>
      <c r="Z308" s="735">
        <f t="shared" si="88"/>
        <v>0</v>
      </c>
      <c r="AA308" s="735">
        <f t="shared" si="89"/>
        <v>0</v>
      </c>
      <c r="AB308" s="735">
        <f t="shared" si="90"/>
        <v>0</v>
      </c>
      <c r="AC308" s="735">
        <f t="shared" si="91"/>
        <v>0</v>
      </c>
      <c r="AD308" s="735">
        <f t="shared" si="92"/>
        <v>0</v>
      </c>
      <c r="AE308" s="735">
        <f t="shared" si="93"/>
        <v>0</v>
      </c>
      <c r="AF308" s="736">
        <f t="shared" si="94"/>
        <v>0</v>
      </c>
      <c r="AH308" s="646" t="str">
        <f t="shared" si="95"/>
        <v/>
      </c>
      <c r="AI308" s="646" t="str">
        <f t="shared" si="96"/>
        <v>助産師常勤</v>
      </c>
      <c r="AJ308" s="646">
        <f t="shared" si="97"/>
        <v>1</v>
      </c>
      <c r="AK308" s="646" t="str">
        <f t="shared" si="98"/>
        <v>助産師</v>
      </c>
      <c r="AL308" s="646" t="str">
        <f t="shared" si="99"/>
        <v>常勤</v>
      </c>
    </row>
    <row r="309" spans="1:38" ht="13.5" customHeight="1">
      <c r="A309" s="659" t="str">
        <f>IF(COUNTA(病棟!A307)&gt;=1,病棟!A307,"")</f>
        <v/>
      </c>
      <c r="B309" s="740" t="str">
        <f>IF(COUNTA(病棟!B307)&gt;=1,病棟!B307,"")</f>
        <v/>
      </c>
      <c r="C309" s="745" t="str">
        <f>IF(COUNTA(病棟!C307)&gt;=1,病棟!C307,"")</f>
        <v/>
      </c>
      <c r="D309" s="750" t="str">
        <f>IF(COUNTA(病棟!D307)&gt;=1,病棟!D307,"")</f>
        <v/>
      </c>
      <c r="E309" s="750" t="str">
        <f>IF(COUNTA(病棟!E307)&gt;=1,病棟!E307,"")</f>
        <v/>
      </c>
      <c r="F309" s="750" t="str">
        <f>IF(COUNTA(病棟!F307)&gt;=1,病棟!F307,"")</f>
        <v/>
      </c>
      <c r="G309" s="755" t="str">
        <f>IF(COUNTA(病棟!G307)&gt;=1,病棟!G307,"")</f>
        <v/>
      </c>
      <c r="H309" s="745" t="str">
        <f>IF(COUNTA(病棟!H307)&gt;=1,病棟!H307,"")</f>
        <v/>
      </c>
      <c r="I309" s="761" t="str">
        <f>IF(COUNTA(病棟!I307)&gt;=1,病棟!I307,"")</f>
        <v/>
      </c>
      <c r="J309" s="662" t="str">
        <f>IF(COUNTA(病棟!J307)&gt;=1,病棟!J307,"")</f>
        <v/>
      </c>
      <c r="K309" s="659" t="str">
        <f>IF(COUNTA(病棟!L307)&gt;=1,病棟!L307,"")</f>
        <v/>
      </c>
      <c r="L309" s="694" t="str">
        <f>IF(K309&lt;基本!$D$9,"非常勤","常勤")</f>
        <v>常勤</v>
      </c>
      <c r="M309" s="689">
        <f>IF(L309="非常勤",K309/基本!$D$9,1)</f>
        <v>1</v>
      </c>
      <c r="N309" s="694" t="e">
        <f>IF(DAYS360(P309,メイン!$N$3)&lt;500,"新"," ")</f>
        <v>#VALUE!</v>
      </c>
      <c r="O309" s="659"/>
      <c r="P309" s="773" t="str">
        <f>IF(COUNTA(病棟!K307)&gt;=1,病棟!K307,"")</f>
        <v/>
      </c>
      <c r="R309" s="735">
        <f t="shared" si="80"/>
        <v>0</v>
      </c>
      <c r="S309" s="735">
        <f t="shared" si="81"/>
        <v>0</v>
      </c>
      <c r="T309" s="735">
        <f t="shared" si="82"/>
        <v>0</v>
      </c>
      <c r="U309" s="735">
        <f t="shared" si="83"/>
        <v>0</v>
      </c>
      <c r="V309" s="735">
        <f t="shared" si="84"/>
        <v>0</v>
      </c>
      <c r="W309" s="735">
        <f t="shared" si="85"/>
        <v>0</v>
      </c>
      <c r="X309" s="735">
        <f t="shared" si="86"/>
        <v>0</v>
      </c>
      <c r="Y309" s="735">
        <f t="shared" si="87"/>
        <v>0</v>
      </c>
      <c r="Z309" s="735">
        <f t="shared" si="88"/>
        <v>0</v>
      </c>
      <c r="AA309" s="735">
        <f t="shared" si="89"/>
        <v>0</v>
      </c>
      <c r="AB309" s="735">
        <f t="shared" si="90"/>
        <v>0</v>
      </c>
      <c r="AC309" s="735">
        <f t="shared" si="91"/>
        <v>0</v>
      </c>
      <c r="AD309" s="735">
        <f t="shared" si="92"/>
        <v>0</v>
      </c>
      <c r="AE309" s="735">
        <f t="shared" si="93"/>
        <v>0</v>
      </c>
      <c r="AF309" s="736">
        <f t="shared" si="94"/>
        <v>0</v>
      </c>
      <c r="AH309" s="646" t="str">
        <f t="shared" si="95"/>
        <v/>
      </c>
      <c r="AI309" s="646" t="str">
        <f t="shared" si="96"/>
        <v>助産師常勤</v>
      </c>
      <c r="AJ309" s="646">
        <f t="shared" si="97"/>
        <v>1</v>
      </c>
      <c r="AK309" s="646" t="str">
        <f t="shared" si="98"/>
        <v>助産師</v>
      </c>
      <c r="AL309" s="646" t="str">
        <f t="shared" si="99"/>
        <v>常勤</v>
      </c>
    </row>
    <row r="310" spans="1:38" ht="13.5" customHeight="1">
      <c r="A310" s="659" t="str">
        <f>IF(COUNTA(病棟!A308)&gt;=1,病棟!A308,"")</f>
        <v/>
      </c>
      <c r="B310" s="740" t="str">
        <f>IF(COUNTA(病棟!B308)&gt;=1,病棟!B308,"")</f>
        <v/>
      </c>
      <c r="C310" s="745" t="str">
        <f>IF(COUNTA(病棟!C308)&gt;=1,病棟!C308,"")</f>
        <v/>
      </c>
      <c r="D310" s="750" t="str">
        <f>IF(COUNTA(病棟!D308)&gt;=1,病棟!D308,"")</f>
        <v/>
      </c>
      <c r="E310" s="750" t="str">
        <f>IF(COUNTA(病棟!E308)&gt;=1,病棟!E308,"")</f>
        <v/>
      </c>
      <c r="F310" s="750" t="str">
        <f>IF(COUNTA(病棟!F308)&gt;=1,病棟!F308,"")</f>
        <v/>
      </c>
      <c r="G310" s="755" t="str">
        <f>IF(COUNTA(病棟!G308)&gt;=1,病棟!G308,"")</f>
        <v/>
      </c>
      <c r="H310" s="745" t="str">
        <f>IF(COUNTA(病棟!H308)&gt;=1,病棟!H308,"")</f>
        <v/>
      </c>
      <c r="I310" s="761" t="str">
        <f>IF(COUNTA(病棟!I308)&gt;=1,病棟!I308,"")</f>
        <v/>
      </c>
      <c r="J310" s="662" t="str">
        <f>IF(COUNTA(病棟!J308)&gt;=1,病棟!J308,"")</f>
        <v/>
      </c>
      <c r="K310" s="659" t="str">
        <f>IF(COUNTA(病棟!L308)&gt;=1,病棟!L308,"")</f>
        <v/>
      </c>
      <c r="L310" s="694" t="str">
        <f>IF(K310&lt;基本!$D$9,"非常勤","常勤")</f>
        <v>常勤</v>
      </c>
      <c r="M310" s="689">
        <f>IF(L310="非常勤",K310/基本!$D$9,1)</f>
        <v>1</v>
      </c>
      <c r="N310" s="694" t="e">
        <f>IF(DAYS360(P310,メイン!$N$3)&lt;500,"新"," ")</f>
        <v>#VALUE!</v>
      </c>
      <c r="O310" s="659"/>
      <c r="P310" s="773" t="str">
        <f>IF(COUNTA(病棟!K308)&gt;=1,病棟!K308,"")</f>
        <v/>
      </c>
      <c r="R310" s="735">
        <f t="shared" si="80"/>
        <v>0</v>
      </c>
      <c r="S310" s="735">
        <f t="shared" si="81"/>
        <v>0</v>
      </c>
      <c r="T310" s="735">
        <f t="shared" si="82"/>
        <v>0</v>
      </c>
      <c r="U310" s="735">
        <f t="shared" si="83"/>
        <v>0</v>
      </c>
      <c r="V310" s="735">
        <f t="shared" si="84"/>
        <v>0</v>
      </c>
      <c r="W310" s="735">
        <f t="shared" si="85"/>
        <v>0</v>
      </c>
      <c r="X310" s="735">
        <f t="shared" si="86"/>
        <v>0</v>
      </c>
      <c r="Y310" s="735">
        <f t="shared" si="87"/>
        <v>0</v>
      </c>
      <c r="Z310" s="735">
        <f t="shared" si="88"/>
        <v>0</v>
      </c>
      <c r="AA310" s="735">
        <f t="shared" si="89"/>
        <v>0</v>
      </c>
      <c r="AB310" s="735">
        <f t="shared" si="90"/>
        <v>0</v>
      </c>
      <c r="AC310" s="735">
        <f t="shared" si="91"/>
        <v>0</v>
      </c>
      <c r="AD310" s="735">
        <f t="shared" si="92"/>
        <v>0</v>
      </c>
      <c r="AE310" s="735">
        <f t="shared" si="93"/>
        <v>0</v>
      </c>
      <c r="AF310" s="736">
        <f t="shared" si="94"/>
        <v>0</v>
      </c>
      <c r="AH310" s="646" t="str">
        <f t="shared" si="95"/>
        <v/>
      </c>
      <c r="AI310" s="646" t="str">
        <f t="shared" si="96"/>
        <v>助産師常勤</v>
      </c>
      <c r="AJ310" s="646">
        <f t="shared" si="97"/>
        <v>1</v>
      </c>
      <c r="AK310" s="646" t="str">
        <f t="shared" si="98"/>
        <v>助産師</v>
      </c>
      <c r="AL310" s="646" t="str">
        <f t="shared" si="99"/>
        <v>常勤</v>
      </c>
    </row>
    <row r="311" spans="1:38" ht="13.5" customHeight="1">
      <c r="A311" s="659" t="str">
        <f>IF(COUNTA(病棟!A309)&gt;=1,病棟!A309,"")</f>
        <v/>
      </c>
      <c r="B311" s="740" t="str">
        <f>IF(COUNTA(病棟!B309)&gt;=1,病棟!B309,"")</f>
        <v/>
      </c>
      <c r="C311" s="745" t="str">
        <f>IF(COUNTA(病棟!C309)&gt;=1,病棟!C309,"")</f>
        <v/>
      </c>
      <c r="D311" s="750" t="str">
        <f>IF(COUNTA(病棟!D309)&gt;=1,病棟!D309,"")</f>
        <v/>
      </c>
      <c r="E311" s="750" t="str">
        <f>IF(COUNTA(病棟!E309)&gt;=1,病棟!E309,"")</f>
        <v/>
      </c>
      <c r="F311" s="750" t="str">
        <f>IF(COUNTA(病棟!F309)&gt;=1,病棟!F309,"")</f>
        <v/>
      </c>
      <c r="G311" s="755" t="str">
        <f>IF(COUNTA(病棟!G309)&gt;=1,病棟!G309,"")</f>
        <v/>
      </c>
      <c r="H311" s="745" t="str">
        <f>IF(COUNTA(病棟!H309)&gt;=1,病棟!H309,"")</f>
        <v/>
      </c>
      <c r="I311" s="761" t="str">
        <f>IF(COUNTA(病棟!I309)&gt;=1,病棟!I309,"")</f>
        <v/>
      </c>
      <c r="J311" s="662" t="str">
        <f>IF(COUNTA(病棟!J309)&gt;=1,病棟!J309,"")</f>
        <v/>
      </c>
      <c r="K311" s="659" t="str">
        <f>IF(COUNTA(病棟!L309)&gt;=1,病棟!L309,"")</f>
        <v/>
      </c>
      <c r="L311" s="694" t="str">
        <f>IF(K311&lt;基本!$D$9,"非常勤","常勤")</f>
        <v>常勤</v>
      </c>
      <c r="M311" s="689">
        <f>IF(L311="非常勤",K311/基本!$D$9,1)</f>
        <v>1</v>
      </c>
      <c r="N311" s="694" t="e">
        <f>IF(DAYS360(P311,メイン!$N$3)&lt;500,"新"," ")</f>
        <v>#VALUE!</v>
      </c>
      <c r="O311" s="659"/>
      <c r="P311" s="773" t="str">
        <f>IF(COUNTA(病棟!K309)&gt;=1,病棟!K309,"")</f>
        <v/>
      </c>
      <c r="R311" s="735">
        <f t="shared" si="80"/>
        <v>0</v>
      </c>
      <c r="S311" s="735">
        <f t="shared" si="81"/>
        <v>0</v>
      </c>
      <c r="T311" s="735">
        <f t="shared" si="82"/>
        <v>0</v>
      </c>
      <c r="U311" s="735">
        <f t="shared" si="83"/>
        <v>0</v>
      </c>
      <c r="V311" s="735">
        <f t="shared" si="84"/>
        <v>0</v>
      </c>
      <c r="W311" s="735">
        <f t="shared" si="85"/>
        <v>0</v>
      </c>
      <c r="X311" s="735">
        <f t="shared" si="86"/>
        <v>0</v>
      </c>
      <c r="Y311" s="735">
        <f t="shared" si="87"/>
        <v>0</v>
      </c>
      <c r="Z311" s="735">
        <f t="shared" si="88"/>
        <v>0</v>
      </c>
      <c r="AA311" s="735">
        <f t="shared" si="89"/>
        <v>0</v>
      </c>
      <c r="AB311" s="735">
        <f t="shared" si="90"/>
        <v>0</v>
      </c>
      <c r="AC311" s="735">
        <f t="shared" si="91"/>
        <v>0</v>
      </c>
      <c r="AD311" s="735">
        <f t="shared" si="92"/>
        <v>0</v>
      </c>
      <c r="AE311" s="735">
        <f t="shared" si="93"/>
        <v>0</v>
      </c>
      <c r="AF311" s="736">
        <f t="shared" si="94"/>
        <v>0</v>
      </c>
      <c r="AH311" s="646" t="str">
        <f t="shared" si="95"/>
        <v/>
      </c>
      <c r="AI311" s="646" t="str">
        <f t="shared" si="96"/>
        <v>助産師常勤</v>
      </c>
      <c r="AJ311" s="646">
        <f t="shared" si="97"/>
        <v>1</v>
      </c>
      <c r="AK311" s="646" t="str">
        <f t="shared" si="98"/>
        <v>助産師</v>
      </c>
      <c r="AL311" s="646" t="str">
        <f t="shared" si="99"/>
        <v>常勤</v>
      </c>
    </row>
    <row r="312" spans="1:38" ht="13.5" customHeight="1">
      <c r="A312" s="659" t="str">
        <f>IF(COUNTA(病棟!A310)&gt;=1,病棟!A310,"")</f>
        <v/>
      </c>
      <c r="B312" s="740" t="str">
        <f>IF(COUNTA(病棟!B310)&gt;=1,病棟!B310,"")</f>
        <v/>
      </c>
      <c r="C312" s="745" t="str">
        <f>IF(COUNTA(病棟!C310)&gt;=1,病棟!C310,"")</f>
        <v/>
      </c>
      <c r="D312" s="750" t="str">
        <f>IF(COUNTA(病棟!D310)&gt;=1,病棟!D310,"")</f>
        <v/>
      </c>
      <c r="E312" s="750" t="str">
        <f>IF(COUNTA(病棟!E310)&gt;=1,病棟!E310,"")</f>
        <v/>
      </c>
      <c r="F312" s="750" t="str">
        <f>IF(COUNTA(病棟!F310)&gt;=1,病棟!F310,"")</f>
        <v/>
      </c>
      <c r="G312" s="755" t="str">
        <f>IF(COUNTA(病棟!G310)&gt;=1,病棟!G310,"")</f>
        <v/>
      </c>
      <c r="H312" s="745" t="str">
        <f>IF(COUNTA(病棟!H310)&gt;=1,病棟!H310,"")</f>
        <v/>
      </c>
      <c r="I312" s="761" t="str">
        <f>IF(COUNTA(病棟!I310)&gt;=1,病棟!I310,"")</f>
        <v/>
      </c>
      <c r="J312" s="662" t="str">
        <f>IF(COUNTA(病棟!J310)&gt;=1,病棟!J310,"")</f>
        <v/>
      </c>
      <c r="K312" s="659" t="str">
        <f>IF(COUNTA(病棟!L310)&gt;=1,病棟!L310,"")</f>
        <v/>
      </c>
      <c r="L312" s="694" t="str">
        <f>IF(K312&lt;基本!$D$9,"非常勤","常勤")</f>
        <v>常勤</v>
      </c>
      <c r="M312" s="689">
        <f>IF(L312="非常勤",K312/基本!$D$9,1)</f>
        <v>1</v>
      </c>
      <c r="N312" s="694" t="e">
        <f>IF(DAYS360(P312,メイン!$N$3)&lt;500,"新"," ")</f>
        <v>#VALUE!</v>
      </c>
      <c r="O312" s="659"/>
      <c r="P312" s="773" t="str">
        <f>IF(COUNTA(病棟!K310)&gt;=1,病棟!K310,"")</f>
        <v/>
      </c>
      <c r="R312" s="735">
        <f t="shared" si="80"/>
        <v>0</v>
      </c>
      <c r="S312" s="735">
        <f t="shared" si="81"/>
        <v>0</v>
      </c>
      <c r="T312" s="735">
        <f t="shared" si="82"/>
        <v>0</v>
      </c>
      <c r="U312" s="735">
        <f t="shared" si="83"/>
        <v>0</v>
      </c>
      <c r="V312" s="735">
        <f t="shared" si="84"/>
        <v>0</v>
      </c>
      <c r="W312" s="735">
        <f t="shared" si="85"/>
        <v>0</v>
      </c>
      <c r="X312" s="735">
        <f t="shared" si="86"/>
        <v>0</v>
      </c>
      <c r="Y312" s="735">
        <f t="shared" si="87"/>
        <v>0</v>
      </c>
      <c r="Z312" s="735">
        <f t="shared" si="88"/>
        <v>0</v>
      </c>
      <c r="AA312" s="735">
        <f t="shared" si="89"/>
        <v>0</v>
      </c>
      <c r="AB312" s="735">
        <f t="shared" si="90"/>
        <v>0</v>
      </c>
      <c r="AC312" s="735">
        <f t="shared" si="91"/>
        <v>0</v>
      </c>
      <c r="AD312" s="735">
        <f t="shared" si="92"/>
        <v>0</v>
      </c>
      <c r="AE312" s="735">
        <f t="shared" si="93"/>
        <v>0</v>
      </c>
      <c r="AF312" s="736">
        <f t="shared" si="94"/>
        <v>0</v>
      </c>
      <c r="AH312" s="646" t="str">
        <f t="shared" si="95"/>
        <v/>
      </c>
      <c r="AI312" s="646" t="str">
        <f t="shared" si="96"/>
        <v>助産師常勤</v>
      </c>
      <c r="AJ312" s="646">
        <f t="shared" si="97"/>
        <v>1</v>
      </c>
      <c r="AK312" s="646" t="str">
        <f t="shared" si="98"/>
        <v>助産師</v>
      </c>
      <c r="AL312" s="646" t="str">
        <f t="shared" si="99"/>
        <v>常勤</v>
      </c>
    </row>
    <row r="313" spans="1:38" ht="13.5" customHeight="1">
      <c r="A313" s="659" t="str">
        <f>IF(COUNTA(病棟!A311)&gt;=1,病棟!A311,"")</f>
        <v/>
      </c>
      <c r="B313" s="740" t="str">
        <f>IF(COUNTA(病棟!B311)&gt;=1,病棟!B311,"")</f>
        <v/>
      </c>
      <c r="C313" s="745" t="str">
        <f>IF(COUNTA(病棟!C311)&gt;=1,病棟!C311,"")</f>
        <v/>
      </c>
      <c r="D313" s="750" t="str">
        <f>IF(COUNTA(病棟!D311)&gt;=1,病棟!D311,"")</f>
        <v/>
      </c>
      <c r="E313" s="750" t="str">
        <f>IF(COUNTA(病棟!E311)&gt;=1,病棟!E311,"")</f>
        <v/>
      </c>
      <c r="F313" s="750" t="str">
        <f>IF(COUNTA(病棟!F311)&gt;=1,病棟!F311,"")</f>
        <v/>
      </c>
      <c r="G313" s="755" t="str">
        <f>IF(COUNTA(病棟!G311)&gt;=1,病棟!G311,"")</f>
        <v/>
      </c>
      <c r="H313" s="745" t="str">
        <f>IF(COUNTA(病棟!H311)&gt;=1,病棟!H311,"")</f>
        <v/>
      </c>
      <c r="I313" s="761" t="str">
        <f>IF(COUNTA(病棟!I311)&gt;=1,病棟!I311,"")</f>
        <v/>
      </c>
      <c r="J313" s="662" t="str">
        <f>IF(COUNTA(病棟!J311)&gt;=1,病棟!J311,"")</f>
        <v/>
      </c>
      <c r="K313" s="659" t="str">
        <f>IF(COUNTA(病棟!L311)&gt;=1,病棟!L311,"")</f>
        <v/>
      </c>
      <c r="L313" s="694" t="str">
        <f>IF(K313&lt;基本!$D$9,"非常勤","常勤")</f>
        <v>常勤</v>
      </c>
      <c r="M313" s="689">
        <f>IF(L313="非常勤",K313/基本!$D$9,1)</f>
        <v>1</v>
      </c>
      <c r="N313" s="694" t="e">
        <f>IF(DAYS360(P313,メイン!$N$3)&lt;500,"新"," ")</f>
        <v>#VALUE!</v>
      </c>
      <c r="O313" s="659"/>
      <c r="P313" s="773" t="str">
        <f>IF(COUNTA(病棟!K311)&gt;=1,病棟!K311,"")</f>
        <v/>
      </c>
      <c r="R313" s="735">
        <f t="shared" si="80"/>
        <v>0</v>
      </c>
      <c r="S313" s="735">
        <f t="shared" si="81"/>
        <v>0</v>
      </c>
      <c r="T313" s="735">
        <f t="shared" si="82"/>
        <v>0</v>
      </c>
      <c r="U313" s="735">
        <f t="shared" si="83"/>
        <v>0</v>
      </c>
      <c r="V313" s="735">
        <f t="shared" si="84"/>
        <v>0</v>
      </c>
      <c r="W313" s="735">
        <f t="shared" si="85"/>
        <v>0</v>
      </c>
      <c r="X313" s="735">
        <f t="shared" si="86"/>
        <v>0</v>
      </c>
      <c r="Y313" s="735">
        <f t="shared" si="87"/>
        <v>0</v>
      </c>
      <c r="Z313" s="735">
        <f t="shared" si="88"/>
        <v>0</v>
      </c>
      <c r="AA313" s="735">
        <f t="shared" si="89"/>
        <v>0</v>
      </c>
      <c r="AB313" s="735">
        <f t="shared" si="90"/>
        <v>0</v>
      </c>
      <c r="AC313" s="735">
        <f t="shared" si="91"/>
        <v>0</v>
      </c>
      <c r="AD313" s="735">
        <f t="shared" si="92"/>
        <v>0</v>
      </c>
      <c r="AE313" s="735">
        <f t="shared" si="93"/>
        <v>0</v>
      </c>
      <c r="AF313" s="736">
        <f t="shared" si="94"/>
        <v>0</v>
      </c>
      <c r="AH313" s="646" t="str">
        <f t="shared" si="95"/>
        <v/>
      </c>
      <c r="AI313" s="646" t="str">
        <f t="shared" si="96"/>
        <v>助産師常勤</v>
      </c>
      <c r="AJ313" s="646">
        <f t="shared" si="97"/>
        <v>1</v>
      </c>
      <c r="AK313" s="646" t="str">
        <f t="shared" si="98"/>
        <v>助産師</v>
      </c>
      <c r="AL313" s="646" t="str">
        <f t="shared" si="99"/>
        <v>常勤</v>
      </c>
    </row>
    <row r="314" spans="1:38" ht="13.5" customHeight="1">
      <c r="A314" s="659" t="str">
        <f>IF(COUNTA(病棟!A312)&gt;=1,病棟!A312,"")</f>
        <v/>
      </c>
      <c r="B314" s="740" t="str">
        <f>IF(COUNTA(病棟!B312)&gt;=1,病棟!B312,"")</f>
        <v/>
      </c>
      <c r="C314" s="745" t="str">
        <f>IF(COUNTA(病棟!C312)&gt;=1,病棟!C312,"")</f>
        <v/>
      </c>
      <c r="D314" s="750" t="str">
        <f>IF(COUNTA(病棟!D312)&gt;=1,病棟!D312,"")</f>
        <v/>
      </c>
      <c r="E314" s="750" t="str">
        <f>IF(COUNTA(病棟!E312)&gt;=1,病棟!E312,"")</f>
        <v/>
      </c>
      <c r="F314" s="750" t="str">
        <f>IF(COUNTA(病棟!F312)&gt;=1,病棟!F312,"")</f>
        <v/>
      </c>
      <c r="G314" s="755" t="str">
        <f>IF(COUNTA(病棟!G312)&gt;=1,病棟!G312,"")</f>
        <v/>
      </c>
      <c r="H314" s="745" t="str">
        <f>IF(COUNTA(病棟!H312)&gt;=1,病棟!H312,"")</f>
        <v/>
      </c>
      <c r="I314" s="761" t="str">
        <f>IF(COUNTA(病棟!I312)&gt;=1,病棟!I312,"")</f>
        <v/>
      </c>
      <c r="J314" s="662" t="str">
        <f>IF(COUNTA(病棟!J312)&gt;=1,病棟!J312,"")</f>
        <v/>
      </c>
      <c r="K314" s="659" t="str">
        <f>IF(COUNTA(病棟!L312)&gt;=1,病棟!L312,"")</f>
        <v/>
      </c>
      <c r="L314" s="694" t="str">
        <f>IF(K314&lt;基本!$D$9,"非常勤","常勤")</f>
        <v>常勤</v>
      </c>
      <c r="M314" s="689">
        <f>IF(L314="非常勤",K314/基本!$D$9,1)</f>
        <v>1</v>
      </c>
      <c r="N314" s="694" t="e">
        <f>IF(DAYS360(P314,メイン!$N$3)&lt;500,"新"," ")</f>
        <v>#VALUE!</v>
      </c>
      <c r="O314" s="659"/>
      <c r="P314" s="773" t="str">
        <f>IF(COUNTA(病棟!K312)&gt;=1,病棟!K312,"")</f>
        <v/>
      </c>
      <c r="R314" s="735">
        <f t="shared" si="80"/>
        <v>0</v>
      </c>
      <c r="S314" s="735">
        <f t="shared" si="81"/>
        <v>0</v>
      </c>
      <c r="T314" s="735">
        <f t="shared" si="82"/>
        <v>0</v>
      </c>
      <c r="U314" s="735">
        <f t="shared" si="83"/>
        <v>0</v>
      </c>
      <c r="V314" s="735">
        <f t="shared" si="84"/>
        <v>0</v>
      </c>
      <c r="W314" s="735">
        <f t="shared" si="85"/>
        <v>0</v>
      </c>
      <c r="X314" s="735">
        <f t="shared" si="86"/>
        <v>0</v>
      </c>
      <c r="Y314" s="735">
        <f t="shared" si="87"/>
        <v>0</v>
      </c>
      <c r="Z314" s="735">
        <f t="shared" si="88"/>
        <v>0</v>
      </c>
      <c r="AA314" s="735">
        <f t="shared" si="89"/>
        <v>0</v>
      </c>
      <c r="AB314" s="735">
        <f t="shared" si="90"/>
        <v>0</v>
      </c>
      <c r="AC314" s="735">
        <f t="shared" si="91"/>
        <v>0</v>
      </c>
      <c r="AD314" s="735">
        <f t="shared" si="92"/>
        <v>0</v>
      </c>
      <c r="AE314" s="735">
        <f t="shared" si="93"/>
        <v>0</v>
      </c>
      <c r="AF314" s="736">
        <f t="shared" si="94"/>
        <v>0</v>
      </c>
      <c r="AH314" s="646" t="str">
        <f t="shared" si="95"/>
        <v/>
      </c>
      <c r="AI314" s="646" t="str">
        <f t="shared" si="96"/>
        <v>助産師常勤</v>
      </c>
      <c r="AJ314" s="646">
        <f t="shared" si="97"/>
        <v>1</v>
      </c>
      <c r="AK314" s="646" t="str">
        <f t="shared" si="98"/>
        <v>助産師</v>
      </c>
      <c r="AL314" s="646" t="str">
        <f t="shared" si="99"/>
        <v>常勤</v>
      </c>
    </row>
    <row r="315" spans="1:38" ht="13.5" customHeight="1">
      <c r="A315" s="659" t="str">
        <f>IF(COUNTA(病棟!A313)&gt;=1,病棟!A313,"")</f>
        <v/>
      </c>
      <c r="B315" s="740" t="str">
        <f>IF(COUNTA(病棟!B313)&gt;=1,病棟!B313,"")</f>
        <v/>
      </c>
      <c r="C315" s="745" t="str">
        <f>IF(COUNTA(病棟!C313)&gt;=1,病棟!C313,"")</f>
        <v/>
      </c>
      <c r="D315" s="750" t="str">
        <f>IF(COUNTA(病棟!D313)&gt;=1,病棟!D313,"")</f>
        <v/>
      </c>
      <c r="E315" s="750" t="str">
        <f>IF(COUNTA(病棟!E313)&gt;=1,病棟!E313,"")</f>
        <v/>
      </c>
      <c r="F315" s="750" t="str">
        <f>IF(COUNTA(病棟!F313)&gt;=1,病棟!F313,"")</f>
        <v/>
      </c>
      <c r="G315" s="755" t="str">
        <f>IF(COUNTA(病棟!G313)&gt;=1,病棟!G313,"")</f>
        <v/>
      </c>
      <c r="H315" s="745" t="str">
        <f>IF(COUNTA(病棟!H313)&gt;=1,病棟!H313,"")</f>
        <v/>
      </c>
      <c r="I315" s="761" t="str">
        <f>IF(COUNTA(病棟!I313)&gt;=1,病棟!I313,"")</f>
        <v/>
      </c>
      <c r="J315" s="662" t="str">
        <f>IF(COUNTA(病棟!J313)&gt;=1,病棟!J313,"")</f>
        <v/>
      </c>
      <c r="K315" s="659" t="str">
        <f>IF(COUNTA(病棟!L313)&gt;=1,病棟!L313,"")</f>
        <v/>
      </c>
      <c r="L315" s="694" t="str">
        <f>IF(K315&lt;基本!$D$9,"非常勤","常勤")</f>
        <v>常勤</v>
      </c>
      <c r="M315" s="689">
        <f>IF(L315="非常勤",K315/基本!$D$9,1)</f>
        <v>1</v>
      </c>
      <c r="N315" s="694" t="e">
        <f>IF(DAYS360(P315,メイン!$N$3)&lt;500,"新"," ")</f>
        <v>#VALUE!</v>
      </c>
      <c r="O315" s="659"/>
      <c r="P315" s="773" t="str">
        <f>IF(COUNTA(病棟!K313)&gt;=1,病棟!K313,"")</f>
        <v/>
      </c>
      <c r="R315" s="735">
        <f t="shared" si="80"/>
        <v>0</v>
      </c>
      <c r="S315" s="735">
        <f t="shared" si="81"/>
        <v>0</v>
      </c>
      <c r="T315" s="735">
        <f t="shared" si="82"/>
        <v>0</v>
      </c>
      <c r="U315" s="735">
        <f t="shared" si="83"/>
        <v>0</v>
      </c>
      <c r="V315" s="735">
        <f t="shared" si="84"/>
        <v>0</v>
      </c>
      <c r="W315" s="735">
        <f t="shared" si="85"/>
        <v>0</v>
      </c>
      <c r="X315" s="735">
        <f t="shared" si="86"/>
        <v>0</v>
      </c>
      <c r="Y315" s="735">
        <f t="shared" si="87"/>
        <v>0</v>
      </c>
      <c r="Z315" s="735">
        <f t="shared" si="88"/>
        <v>0</v>
      </c>
      <c r="AA315" s="735">
        <f t="shared" si="89"/>
        <v>0</v>
      </c>
      <c r="AB315" s="735">
        <f t="shared" si="90"/>
        <v>0</v>
      </c>
      <c r="AC315" s="735">
        <f t="shared" si="91"/>
        <v>0</v>
      </c>
      <c r="AD315" s="735">
        <f t="shared" si="92"/>
        <v>0</v>
      </c>
      <c r="AE315" s="735">
        <f t="shared" si="93"/>
        <v>0</v>
      </c>
      <c r="AF315" s="736">
        <f t="shared" si="94"/>
        <v>0</v>
      </c>
      <c r="AH315" s="646" t="str">
        <f t="shared" si="95"/>
        <v/>
      </c>
      <c r="AI315" s="646" t="str">
        <f t="shared" si="96"/>
        <v>助産師常勤</v>
      </c>
      <c r="AJ315" s="646">
        <f t="shared" si="97"/>
        <v>1</v>
      </c>
      <c r="AK315" s="646" t="str">
        <f t="shared" si="98"/>
        <v>助産師</v>
      </c>
      <c r="AL315" s="646" t="str">
        <f t="shared" si="99"/>
        <v>常勤</v>
      </c>
    </row>
    <row r="316" spans="1:38" ht="13.5" customHeight="1">
      <c r="A316" s="659" t="str">
        <f>IF(COUNTA(病棟!A314)&gt;=1,病棟!A314,"")</f>
        <v/>
      </c>
      <c r="B316" s="740" t="str">
        <f>IF(COUNTA(病棟!B314)&gt;=1,病棟!B314,"")</f>
        <v/>
      </c>
      <c r="C316" s="745" t="str">
        <f>IF(COUNTA(病棟!C314)&gt;=1,病棟!C314,"")</f>
        <v/>
      </c>
      <c r="D316" s="750" t="str">
        <f>IF(COUNTA(病棟!D314)&gt;=1,病棟!D314,"")</f>
        <v/>
      </c>
      <c r="E316" s="750" t="str">
        <f>IF(COUNTA(病棟!E314)&gt;=1,病棟!E314,"")</f>
        <v/>
      </c>
      <c r="F316" s="750" t="str">
        <f>IF(COUNTA(病棟!F314)&gt;=1,病棟!F314,"")</f>
        <v/>
      </c>
      <c r="G316" s="755" t="str">
        <f>IF(COUNTA(病棟!G314)&gt;=1,病棟!G314,"")</f>
        <v/>
      </c>
      <c r="H316" s="745" t="str">
        <f>IF(COUNTA(病棟!H314)&gt;=1,病棟!H314,"")</f>
        <v/>
      </c>
      <c r="I316" s="761" t="str">
        <f>IF(COUNTA(病棟!I314)&gt;=1,病棟!I314,"")</f>
        <v/>
      </c>
      <c r="J316" s="662" t="str">
        <f>IF(COUNTA(病棟!J314)&gt;=1,病棟!J314,"")</f>
        <v/>
      </c>
      <c r="K316" s="659" t="str">
        <f>IF(COUNTA(病棟!L314)&gt;=1,病棟!L314,"")</f>
        <v/>
      </c>
      <c r="L316" s="694" t="str">
        <f>IF(K316&lt;基本!$D$9,"非常勤","常勤")</f>
        <v>常勤</v>
      </c>
      <c r="M316" s="689">
        <f>IF(L316="非常勤",K316/基本!$D$9,1)</f>
        <v>1</v>
      </c>
      <c r="N316" s="694" t="e">
        <f>IF(DAYS360(P316,メイン!$N$3)&lt;500,"新"," ")</f>
        <v>#VALUE!</v>
      </c>
      <c r="O316" s="659"/>
      <c r="P316" s="773" t="str">
        <f>IF(COUNTA(病棟!K314)&gt;=1,病棟!K314,"")</f>
        <v/>
      </c>
      <c r="R316" s="735">
        <f t="shared" si="80"/>
        <v>0</v>
      </c>
      <c r="S316" s="735">
        <f t="shared" si="81"/>
        <v>0</v>
      </c>
      <c r="T316" s="735">
        <f t="shared" si="82"/>
        <v>0</v>
      </c>
      <c r="U316" s="735">
        <f t="shared" si="83"/>
        <v>0</v>
      </c>
      <c r="V316" s="735">
        <f t="shared" si="84"/>
        <v>0</v>
      </c>
      <c r="W316" s="735">
        <f t="shared" si="85"/>
        <v>0</v>
      </c>
      <c r="X316" s="735">
        <f t="shared" si="86"/>
        <v>0</v>
      </c>
      <c r="Y316" s="735">
        <f t="shared" si="87"/>
        <v>0</v>
      </c>
      <c r="Z316" s="735">
        <f t="shared" si="88"/>
        <v>0</v>
      </c>
      <c r="AA316" s="735">
        <f t="shared" si="89"/>
        <v>0</v>
      </c>
      <c r="AB316" s="735">
        <f t="shared" si="90"/>
        <v>0</v>
      </c>
      <c r="AC316" s="735">
        <f t="shared" si="91"/>
        <v>0</v>
      </c>
      <c r="AD316" s="735">
        <f t="shared" si="92"/>
        <v>0</v>
      </c>
      <c r="AE316" s="735">
        <f t="shared" si="93"/>
        <v>0</v>
      </c>
      <c r="AF316" s="736">
        <f t="shared" si="94"/>
        <v>0</v>
      </c>
      <c r="AH316" s="646" t="str">
        <f t="shared" si="95"/>
        <v/>
      </c>
      <c r="AI316" s="646" t="str">
        <f t="shared" si="96"/>
        <v>助産師常勤</v>
      </c>
      <c r="AJ316" s="646">
        <f t="shared" si="97"/>
        <v>1</v>
      </c>
      <c r="AK316" s="646" t="str">
        <f t="shared" si="98"/>
        <v>助産師</v>
      </c>
      <c r="AL316" s="646" t="str">
        <f t="shared" si="99"/>
        <v>常勤</v>
      </c>
    </row>
    <row r="317" spans="1:38" ht="13.5" customHeight="1">
      <c r="A317" s="659" t="str">
        <f>IF(COUNTA(病棟!A315)&gt;=1,病棟!A315,"")</f>
        <v/>
      </c>
      <c r="B317" s="740" t="str">
        <f>IF(COUNTA(病棟!B315)&gt;=1,病棟!B315,"")</f>
        <v/>
      </c>
      <c r="C317" s="745" t="str">
        <f>IF(COUNTA(病棟!C315)&gt;=1,病棟!C315,"")</f>
        <v/>
      </c>
      <c r="D317" s="750" t="str">
        <f>IF(COUNTA(病棟!D315)&gt;=1,病棟!D315,"")</f>
        <v/>
      </c>
      <c r="E317" s="750" t="str">
        <f>IF(COUNTA(病棟!E315)&gt;=1,病棟!E315,"")</f>
        <v/>
      </c>
      <c r="F317" s="750" t="str">
        <f>IF(COUNTA(病棟!F315)&gt;=1,病棟!F315,"")</f>
        <v/>
      </c>
      <c r="G317" s="755" t="str">
        <f>IF(COUNTA(病棟!G315)&gt;=1,病棟!G315,"")</f>
        <v/>
      </c>
      <c r="H317" s="745" t="str">
        <f>IF(COUNTA(病棟!H315)&gt;=1,病棟!H315,"")</f>
        <v/>
      </c>
      <c r="I317" s="761" t="str">
        <f>IF(COUNTA(病棟!I315)&gt;=1,病棟!I315,"")</f>
        <v/>
      </c>
      <c r="J317" s="662" t="str">
        <f>IF(COUNTA(病棟!J315)&gt;=1,病棟!J315,"")</f>
        <v/>
      </c>
      <c r="K317" s="659" t="str">
        <f>IF(COUNTA(病棟!L315)&gt;=1,病棟!L315,"")</f>
        <v/>
      </c>
      <c r="L317" s="694" t="str">
        <f>IF(K317&lt;基本!$D$9,"非常勤","常勤")</f>
        <v>常勤</v>
      </c>
      <c r="M317" s="689">
        <f>IF(L317="非常勤",K317/基本!$D$9,1)</f>
        <v>1</v>
      </c>
      <c r="N317" s="694" t="e">
        <f>IF(DAYS360(P317,メイン!$N$3)&lt;500,"新"," ")</f>
        <v>#VALUE!</v>
      </c>
      <c r="O317" s="659"/>
      <c r="P317" s="773" t="str">
        <f>IF(COUNTA(病棟!K315)&gt;=1,病棟!K315,"")</f>
        <v/>
      </c>
      <c r="R317" s="735">
        <f t="shared" si="80"/>
        <v>0</v>
      </c>
      <c r="S317" s="735">
        <f t="shared" si="81"/>
        <v>0</v>
      </c>
      <c r="T317" s="735">
        <f t="shared" si="82"/>
        <v>0</v>
      </c>
      <c r="U317" s="735">
        <f t="shared" si="83"/>
        <v>0</v>
      </c>
      <c r="V317" s="735">
        <f t="shared" si="84"/>
        <v>0</v>
      </c>
      <c r="W317" s="735">
        <f t="shared" si="85"/>
        <v>0</v>
      </c>
      <c r="X317" s="735">
        <f t="shared" si="86"/>
        <v>0</v>
      </c>
      <c r="Y317" s="735">
        <f t="shared" si="87"/>
        <v>0</v>
      </c>
      <c r="Z317" s="735">
        <f t="shared" si="88"/>
        <v>0</v>
      </c>
      <c r="AA317" s="735">
        <f t="shared" si="89"/>
        <v>0</v>
      </c>
      <c r="AB317" s="735">
        <f t="shared" si="90"/>
        <v>0</v>
      </c>
      <c r="AC317" s="735">
        <f t="shared" si="91"/>
        <v>0</v>
      </c>
      <c r="AD317" s="735">
        <f t="shared" si="92"/>
        <v>0</v>
      </c>
      <c r="AE317" s="735">
        <f t="shared" si="93"/>
        <v>0</v>
      </c>
      <c r="AF317" s="736">
        <f t="shared" si="94"/>
        <v>0</v>
      </c>
      <c r="AH317" s="646" t="str">
        <f t="shared" si="95"/>
        <v/>
      </c>
      <c r="AI317" s="646" t="str">
        <f t="shared" si="96"/>
        <v>助産師常勤</v>
      </c>
      <c r="AJ317" s="646">
        <f t="shared" si="97"/>
        <v>1</v>
      </c>
      <c r="AK317" s="646" t="str">
        <f t="shared" si="98"/>
        <v>助産師</v>
      </c>
      <c r="AL317" s="646" t="str">
        <f t="shared" si="99"/>
        <v>常勤</v>
      </c>
    </row>
    <row r="318" spans="1:38" ht="13.5" customHeight="1">
      <c r="A318" s="659" t="str">
        <f>IF(COUNTA(病棟!A316)&gt;=1,病棟!A316,"")</f>
        <v/>
      </c>
      <c r="B318" s="740" t="str">
        <f>IF(COUNTA(病棟!B316)&gt;=1,病棟!B316,"")</f>
        <v/>
      </c>
      <c r="C318" s="745" t="str">
        <f>IF(COUNTA(病棟!C316)&gt;=1,病棟!C316,"")</f>
        <v/>
      </c>
      <c r="D318" s="750" t="str">
        <f>IF(COUNTA(病棟!D316)&gt;=1,病棟!D316,"")</f>
        <v/>
      </c>
      <c r="E318" s="750" t="str">
        <f>IF(COUNTA(病棟!E316)&gt;=1,病棟!E316,"")</f>
        <v/>
      </c>
      <c r="F318" s="750" t="str">
        <f>IF(COUNTA(病棟!F316)&gt;=1,病棟!F316,"")</f>
        <v/>
      </c>
      <c r="G318" s="755" t="str">
        <f>IF(COUNTA(病棟!G316)&gt;=1,病棟!G316,"")</f>
        <v/>
      </c>
      <c r="H318" s="745" t="str">
        <f>IF(COUNTA(病棟!H316)&gt;=1,病棟!H316,"")</f>
        <v/>
      </c>
      <c r="I318" s="761" t="str">
        <f>IF(COUNTA(病棟!I316)&gt;=1,病棟!I316,"")</f>
        <v/>
      </c>
      <c r="J318" s="662" t="str">
        <f>IF(COUNTA(病棟!J316)&gt;=1,病棟!J316,"")</f>
        <v/>
      </c>
      <c r="K318" s="659" t="str">
        <f>IF(COUNTA(病棟!L316)&gt;=1,病棟!L316,"")</f>
        <v/>
      </c>
      <c r="L318" s="694" t="str">
        <f>IF(K318&lt;基本!$D$9,"非常勤","常勤")</f>
        <v>常勤</v>
      </c>
      <c r="M318" s="689">
        <f>IF(L318="非常勤",K318/基本!$D$9,1)</f>
        <v>1</v>
      </c>
      <c r="N318" s="694" t="e">
        <f>IF(DAYS360(P318,メイン!$N$3)&lt;500,"新"," ")</f>
        <v>#VALUE!</v>
      </c>
      <c r="O318" s="659"/>
      <c r="P318" s="773" t="str">
        <f>IF(COUNTA(病棟!K316)&gt;=1,病棟!K316,"")</f>
        <v/>
      </c>
      <c r="R318" s="735">
        <f t="shared" si="80"/>
        <v>0</v>
      </c>
      <c r="S318" s="735">
        <f t="shared" si="81"/>
        <v>0</v>
      </c>
      <c r="T318" s="735">
        <f t="shared" si="82"/>
        <v>0</v>
      </c>
      <c r="U318" s="735">
        <f t="shared" si="83"/>
        <v>0</v>
      </c>
      <c r="V318" s="735">
        <f t="shared" si="84"/>
        <v>0</v>
      </c>
      <c r="W318" s="735">
        <f t="shared" si="85"/>
        <v>0</v>
      </c>
      <c r="X318" s="735">
        <f t="shared" si="86"/>
        <v>0</v>
      </c>
      <c r="Y318" s="735">
        <f t="shared" si="87"/>
        <v>0</v>
      </c>
      <c r="Z318" s="735">
        <f t="shared" si="88"/>
        <v>0</v>
      </c>
      <c r="AA318" s="735">
        <f t="shared" si="89"/>
        <v>0</v>
      </c>
      <c r="AB318" s="735">
        <f t="shared" si="90"/>
        <v>0</v>
      </c>
      <c r="AC318" s="735">
        <f t="shared" si="91"/>
        <v>0</v>
      </c>
      <c r="AD318" s="735">
        <f t="shared" si="92"/>
        <v>0</v>
      </c>
      <c r="AE318" s="735">
        <f t="shared" si="93"/>
        <v>0</v>
      </c>
      <c r="AF318" s="736">
        <f t="shared" si="94"/>
        <v>0</v>
      </c>
      <c r="AH318" s="646" t="str">
        <f t="shared" si="95"/>
        <v/>
      </c>
      <c r="AI318" s="646" t="str">
        <f t="shared" si="96"/>
        <v>助産師常勤</v>
      </c>
      <c r="AJ318" s="646">
        <f t="shared" si="97"/>
        <v>1</v>
      </c>
      <c r="AK318" s="646" t="str">
        <f t="shared" si="98"/>
        <v>助産師</v>
      </c>
      <c r="AL318" s="646" t="str">
        <f t="shared" si="99"/>
        <v>常勤</v>
      </c>
    </row>
    <row r="319" spans="1:38" ht="13.5" customHeight="1">
      <c r="A319" s="659" t="str">
        <f>IF(COUNTA(病棟!A317)&gt;=1,病棟!A317,"")</f>
        <v/>
      </c>
      <c r="B319" s="740" t="str">
        <f>IF(COUNTA(病棟!B317)&gt;=1,病棟!B317,"")</f>
        <v/>
      </c>
      <c r="C319" s="745" t="str">
        <f>IF(COUNTA(病棟!C317)&gt;=1,病棟!C317,"")</f>
        <v/>
      </c>
      <c r="D319" s="750" t="str">
        <f>IF(COUNTA(病棟!D317)&gt;=1,病棟!D317,"")</f>
        <v/>
      </c>
      <c r="E319" s="750" t="str">
        <f>IF(COUNTA(病棟!E317)&gt;=1,病棟!E317,"")</f>
        <v/>
      </c>
      <c r="F319" s="750" t="str">
        <f>IF(COUNTA(病棟!F317)&gt;=1,病棟!F317,"")</f>
        <v/>
      </c>
      <c r="G319" s="755" t="str">
        <f>IF(COUNTA(病棟!G317)&gt;=1,病棟!G317,"")</f>
        <v/>
      </c>
      <c r="H319" s="745" t="str">
        <f>IF(COUNTA(病棟!H317)&gt;=1,病棟!H317,"")</f>
        <v/>
      </c>
      <c r="I319" s="761" t="str">
        <f>IF(COUNTA(病棟!I317)&gt;=1,病棟!I317,"")</f>
        <v/>
      </c>
      <c r="J319" s="662" t="str">
        <f>IF(COUNTA(病棟!J317)&gt;=1,病棟!J317,"")</f>
        <v/>
      </c>
      <c r="K319" s="659" t="str">
        <f>IF(COUNTA(病棟!L317)&gt;=1,病棟!L317,"")</f>
        <v/>
      </c>
      <c r="L319" s="694" t="str">
        <f>IF(K319&lt;基本!$D$9,"非常勤","常勤")</f>
        <v>常勤</v>
      </c>
      <c r="M319" s="689">
        <f>IF(L319="非常勤",K319/基本!$D$9,1)</f>
        <v>1</v>
      </c>
      <c r="N319" s="694" t="e">
        <f>IF(DAYS360(P319,メイン!$N$3)&lt;500,"新"," ")</f>
        <v>#VALUE!</v>
      </c>
      <c r="O319" s="659"/>
      <c r="P319" s="773" t="str">
        <f>IF(COUNTA(病棟!K317)&gt;=1,病棟!K317,"")</f>
        <v/>
      </c>
      <c r="R319" s="735">
        <f t="shared" si="80"/>
        <v>0</v>
      </c>
      <c r="S319" s="735">
        <f t="shared" si="81"/>
        <v>0</v>
      </c>
      <c r="T319" s="735">
        <f t="shared" si="82"/>
        <v>0</v>
      </c>
      <c r="U319" s="735">
        <f t="shared" si="83"/>
        <v>0</v>
      </c>
      <c r="V319" s="735">
        <f t="shared" si="84"/>
        <v>0</v>
      </c>
      <c r="W319" s="735">
        <f t="shared" si="85"/>
        <v>0</v>
      </c>
      <c r="X319" s="735">
        <f t="shared" si="86"/>
        <v>0</v>
      </c>
      <c r="Y319" s="735">
        <f t="shared" si="87"/>
        <v>0</v>
      </c>
      <c r="Z319" s="735">
        <f t="shared" si="88"/>
        <v>0</v>
      </c>
      <c r="AA319" s="735">
        <f t="shared" si="89"/>
        <v>0</v>
      </c>
      <c r="AB319" s="735">
        <f t="shared" si="90"/>
        <v>0</v>
      </c>
      <c r="AC319" s="735">
        <f t="shared" si="91"/>
        <v>0</v>
      </c>
      <c r="AD319" s="735">
        <f t="shared" si="92"/>
        <v>0</v>
      </c>
      <c r="AE319" s="735">
        <f t="shared" si="93"/>
        <v>0</v>
      </c>
      <c r="AF319" s="736">
        <f t="shared" si="94"/>
        <v>0</v>
      </c>
      <c r="AH319" s="646" t="str">
        <f t="shared" si="95"/>
        <v/>
      </c>
      <c r="AI319" s="646" t="str">
        <f t="shared" si="96"/>
        <v>助産師常勤</v>
      </c>
      <c r="AJ319" s="646">
        <f t="shared" si="97"/>
        <v>1</v>
      </c>
      <c r="AK319" s="646" t="str">
        <f t="shared" si="98"/>
        <v>助産師</v>
      </c>
      <c r="AL319" s="646" t="str">
        <f t="shared" si="99"/>
        <v>常勤</v>
      </c>
    </row>
    <row r="320" spans="1:38" ht="13.5" customHeight="1">
      <c r="A320" s="659" t="str">
        <f>IF(COUNTA(病棟!A318)&gt;=1,病棟!A318,"")</f>
        <v/>
      </c>
      <c r="B320" s="740" t="str">
        <f>IF(COUNTA(病棟!B318)&gt;=1,病棟!B318,"")</f>
        <v/>
      </c>
      <c r="C320" s="745" t="str">
        <f>IF(COUNTA(病棟!C318)&gt;=1,病棟!C318,"")</f>
        <v/>
      </c>
      <c r="D320" s="750" t="str">
        <f>IF(COUNTA(病棟!D318)&gt;=1,病棟!D318,"")</f>
        <v/>
      </c>
      <c r="E320" s="750" t="str">
        <f>IF(COUNTA(病棟!E318)&gt;=1,病棟!E318,"")</f>
        <v/>
      </c>
      <c r="F320" s="750" t="str">
        <f>IF(COUNTA(病棟!F318)&gt;=1,病棟!F318,"")</f>
        <v/>
      </c>
      <c r="G320" s="755" t="str">
        <f>IF(COUNTA(病棟!G318)&gt;=1,病棟!G318,"")</f>
        <v/>
      </c>
      <c r="H320" s="745" t="str">
        <f>IF(COUNTA(病棟!H318)&gt;=1,病棟!H318,"")</f>
        <v/>
      </c>
      <c r="I320" s="761" t="str">
        <f>IF(COUNTA(病棟!I318)&gt;=1,病棟!I318,"")</f>
        <v/>
      </c>
      <c r="J320" s="662" t="str">
        <f>IF(COUNTA(病棟!J318)&gt;=1,病棟!J318,"")</f>
        <v/>
      </c>
      <c r="K320" s="659" t="str">
        <f>IF(COUNTA(病棟!L318)&gt;=1,病棟!L318,"")</f>
        <v/>
      </c>
      <c r="L320" s="694" t="str">
        <f>IF(K320&lt;基本!$D$9,"非常勤","常勤")</f>
        <v>常勤</v>
      </c>
      <c r="M320" s="689">
        <f>IF(L320="非常勤",K320/基本!$D$9,1)</f>
        <v>1</v>
      </c>
      <c r="N320" s="694" t="e">
        <f>IF(DAYS360(P320,メイン!$N$3)&lt;500,"新"," ")</f>
        <v>#VALUE!</v>
      </c>
      <c r="O320" s="659"/>
      <c r="P320" s="773" t="str">
        <f>IF(COUNTA(病棟!K318)&gt;=1,病棟!K318,"")</f>
        <v/>
      </c>
      <c r="R320" s="735">
        <f t="shared" si="80"/>
        <v>0</v>
      </c>
      <c r="S320" s="735">
        <f t="shared" si="81"/>
        <v>0</v>
      </c>
      <c r="T320" s="735">
        <f t="shared" si="82"/>
        <v>0</v>
      </c>
      <c r="U320" s="735">
        <f t="shared" si="83"/>
        <v>0</v>
      </c>
      <c r="V320" s="735">
        <f t="shared" si="84"/>
        <v>0</v>
      </c>
      <c r="W320" s="735">
        <f t="shared" si="85"/>
        <v>0</v>
      </c>
      <c r="X320" s="735">
        <f t="shared" si="86"/>
        <v>0</v>
      </c>
      <c r="Y320" s="735">
        <f t="shared" si="87"/>
        <v>0</v>
      </c>
      <c r="Z320" s="735">
        <f t="shared" si="88"/>
        <v>0</v>
      </c>
      <c r="AA320" s="735">
        <f t="shared" si="89"/>
        <v>0</v>
      </c>
      <c r="AB320" s="735">
        <f t="shared" si="90"/>
        <v>0</v>
      </c>
      <c r="AC320" s="735">
        <f t="shared" si="91"/>
        <v>0</v>
      </c>
      <c r="AD320" s="735">
        <f t="shared" si="92"/>
        <v>0</v>
      </c>
      <c r="AE320" s="735">
        <f t="shared" si="93"/>
        <v>0</v>
      </c>
      <c r="AF320" s="736">
        <f t="shared" si="94"/>
        <v>0</v>
      </c>
      <c r="AH320" s="646" t="str">
        <f t="shared" si="95"/>
        <v/>
      </c>
      <c r="AI320" s="646" t="str">
        <f t="shared" si="96"/>
        <v>助産師常勤</v>
      </c>
      <c r="AJ320" s="646">
        <f t="shared" si="97"/>
        <v>1</v>
      </c>
      <c r="AK320" s="646" t="str">
        <f t="shared" si="98"/>
        <v>助産師</v>
      </c>
      <c r="AL320" s="646" t="str">
        <f t="shared" si="99"/>
        <v>常勤</v>
      </c>
    </row>
    <row r="321" spans="1:38" ht="13.5" customHeight="1">
      <c r="A321" s="659" t="str">
        <f>IF(COUNTA(病棟!A319)&gt;=1,病棟!A319,"")</f>
        <v/>
      </c>
      <c r="B321" s="740" t="str">
        <f>IF(COUNTA(病棟!B319)&gt;=1,病棟!B319,"")</f>
        <v/>
      </c>
      <c r="C321" s="745" t="str">
        <f>IF(COUNTA(病棟!C319)&gt;=1,病棟!C319,"")</f>
        <v/>
      </c>
      <c r="D321" s="750" t="str">
        <f>IF(COUNTA(病棟!D319)&gt;=1,病棟!D319,"")</f>
        <v/>
      </c>
      <c r="E321" s="750" t="str">
        <f>IF(COUNTA(病棟!E319)&gt;=1,病棟!E319,"")</f>
        <v/>
      </c>
      <c r="F321" s="750" t="str">
        <f>IF(COUNTA(病棟!F319)&gt;=1,病棟!F319,"")</f>
        <v/>
      </c>
      <c r="G321" s="755" t="str">
        <f>IF(COUNTA(病棟!G319)&gt;=1,病棟!G319,"")</f>
        <v/>
      </c>
      <c r="H321" s="745" t="str">
        <f>IF(COUNTA(病棟!H319)&gt;=1,病棟!H319,"")</f>
        <v/>
      </c>
      <c r="I321" s="761" t="str">
        <f>IF(COUNTA(病棟!I319)&gt;=1,病棟!I319,"")</f>
        <v/>
      </c>
      <c r="J321" s="662" t="str">
        <f>IF(COUNTA(病棟!J319)&gt;=1,病棟!J319,"")</f>
        <v/>
      </c>
      <c r="K321" s="659" t="str">
        <f>IF(COUNTA(病棟!L319)&gt;=1,病棟!L319,"")</f>
        <v/>
      </c>
      <c r="L321" s="694" t="str">
        <f>IF(K321&lt;基本!$D$9,"非常勤","常勤")</f>
        <v>常勤</v>
      </c>
      <c r="M321" s="689">
        <f>IF(L321="非常勤",K321/基本!$D$9,1)</f>
        <v>1</v>
      </c>
      <c r="N321" s="694" t="e">
        <f>IF(DAYS360(P321,メイン!$N$3)&lt;500,"新"," ")</f>
        <v>#VALUE!</v>
      </c>
      <c r="O321" s="659"/>
      <c r="P321" s="773" t="str">
        <f>IF(COUNTA(病棟!K319)&gt;=1,病棟!K319,"")</f>
        <v/>
      </c>
      <c r="R321" s="735">
        <f t="shared" si="80"/>
        <v>0</v>
      </c>
      <c r="S321" s="735">
        <f t="shared" si="81"/>
        <v>0</v>
      </c>
      <c r="T321" s="735">
        <f t="shared" si="82"/>
        <v>0</v>
      </c>
      <c r="U321" s="735">
        <f t="shared" si="83"/>
        <v>0</v>
      </c>
      <c r="V321" s="735">
        <f t="shared" si="84"/>
        <v>0</v>
      </c>
      <c r="W321" s="735">
        <f t="shared" si="85"/>
        <v>0</v>
      </c>
      <c r="X321" s="735">
        <f t="shared" si="86"/>
        <v>0</v>
      </c>
      <c r="Y321" s="735">
        <f t="shared" si="87"/>
        <v>0</v>
      </c>
      <c r="Z321" s="735">
        <f t="shared" si="88"/>
        <v>0</v>
      </c>
      <c r="AA321" s="735">
        <f t="shared" si="89"/>
        <v>0</v>
      </c>
      <c r="AB321" s="735">
        <f t="shared" si="90"/>
        <v>0</v>
      </c>
      <c r="AC321" s="735">
        <f t="shared" si="91"/>
        <v>0</v>
      </c>
      <c r="AD321" s="735">
        <f t="shared" si="92"/>
        <v>0</v>
      </c>
      <c r="AE321" s="735">
        <f t="shared" si="93"/>
        <v>0</v>
      </c>
      <c r="AF321" s="736">
        <f t="shared" si="94"/>
        <v>0</v>
      </c>
      <c r="AH321" s="646" t="str">
        <f t="shared" si="95"/>
        <v/>
      </c>
      <c r="AI321" s="646" t="str">
        <f t="shared" si="96"/>
        <v>助産師常勤</v>
      </c>
      <c r="AJ321" s="646">
        <f t="shared" si="97"/>
        <v>1</v>
      </c>
      <c r="AK321" s="646" t="str">
        <f t="shared" si="98"/>
        <v>助産師</v>
      </c>
      <c r="AL321" s="646" t="str">
        <f t="shared" si="99"/>
        <v>常勤</v>
      </c>
    </row>
    <row r="322" spans="1:38" ht="13.5" customHeight="1">
      <c r="A322" s="659" t="str">
        <f>IF(COUNTA(病棟!A320)&gt;=1,病棟!A320,"")</f>
        <v/>
      </c>
      <c r="B322" s="740" t="str">
        <f>IF(COUNTA(病棟!B320)&gt;=1,病棟!B320,"")</f>
        <v/>
      </c>
      <c r="C322" s="745" t="str">
        <f>IF(COUNTA(病棟!C320)&gt;=1,病棟!C320,"")</f>
        <v/>
      </c>
      <c r="D322" s="750" t="str">
        <f>IF(COUNTA(病棟!D320)&gt;=1,病棟!D320,"")</f>
        <v/>
      </c>
      <c r="E322" s="750" t="str">
        <f>IF(COUNTA(病棟!E320)&gt;=1,病棟!E320,"")</f>
        <v/>
      </c>
      <c r="F322" s="750" t="str">
        <f>IF(COUNTA(病棟!F320)&gt;=1,病棟!F320,"")</f>
        <v/>
      </c>
      <c r="G322" s="755" t="str">
        <f>IF(COUNTA(病棟!G320)&gt;=1,病棟!G320,"")</f>
        <v/>
      </c>
      <c r="H322" s="745" t="str">
        <f>IF(COUNTA(病棟!H320)&gt;=1,病棟!H320,"")</f>
        <v/>
      </c>
      <c r="I322" s="761" t="str">
        <f>IF(COUNTA(病棟!I320)&gt;=1,病棟!I320,"")</f>
        <v/>
      </c>
      <c r="J322" s="662" t="str">
        <f>IF(COUNTA(病棟!J320)&gt;=1,病棟!J320,"")</f>
        <v/>
      </c>
      <c r="K322" s="659" t="str">
        <f>IF(COUNTA(病棟!L320)&gt;=1,病棟!L320,"")</f>
        <v/>
      </c>
      <c r="L322" s="694" t="str">
        <f>IF(K322&lt;基本!$D$9,"非常勤","常勤")</f>
        <v>常勤</v>
      </c>
      <c r="M322" s="689">
        <f>IF(L322="非常勤",K322/基本!$D$9,1)</f>
        <v>1</v>
      </c>
      <c r="N322" s="694" t="e">
        <f>IF(DAYS360(P322,メイン!$N$3)&lt;500,"新"," ")</f>
        <v>#VALUE!</v>
      </c>
      <c r="O322" s="659"/>
      <c r="P322" s="773" t="str">
        <f>IF(COUNTA(病棟!K320)&gt;=1,病棟!K320,"")</f>
        <v/>
      </c>
      <c r="R322" s="735">
        <f t="shared" si="80"/>
        <v>0</v>
      </c>
      <c r="S322" s="735">
        <f t="shared" si="81"/>
        <v>0</v>
      </c>
      <c r="T322" s="735">
        <f t="shared" si="82"/>
        <v>0</v>
      </c>
      <c r="U322" s="735">
        <f t="shared" si="83"/>
        <v>0</v>
      </c>
      <c r="V322" s="735">
        <f t="shared" si="84"/>
        <v>0</v>
      </c>
      <c r="W322" s="735">
        <f t="shared" si="85"/>
        <v>0</v>
      </c>
      <c r="X322" s="735">
        <f t="shared" si="86"/>
        <v>0</v>
      </c>
      <c r="Y322" s="735">
        <f t="shared" si="87"/>
        <v>0</v>
      </c>
      <c r="Z322" s="735">
        <f t="shared" si="88"/>
        <v>0</v>
      </c>
      <c r="AA322" s="735">
        <f t="shared" si="89"/>
        <v>0</v>
      </c>
      <c r="AB322" s="735">
        <f t="shared" si="90"/>
        <v>0</v>
      </c>
      <c r="AC322" s="735">
        <f t="shared" si="91"/>
        <v>0</v>
      </c>
      <c r="AD322" s="735">
        <f t="shared" si="92"/>
        <v>0</v>
      </c>
      <c r="AE322" s="735">
        <f t="shared" si="93"/>
        <v>0</v>
      </c>
      <c r="AF322" s="736">
        <f t="shared" si="94"/>
        <v>0</v>
      </c>
      <c r="AH322" s="646" t="str">
        <f t="shared" si="95"/>
        <v/>
      </c>
      <c r="AI322" s="646" t="str">
        <f t="shared" si="96"/>
        <v>助産師常勤</v>
      </c>
      <c r="AJ322" s="646">
        <f t="shared" si="97"/>
        <v>1</v>
      </c>
      <c r="AK322" s="646" t="str">
        <f t="shared" si="98"/>
        <v>助産師</v>
      </c>
      <c r="AL322" s="646" t="str">
        <f t="shared" si="99"/>
        <v>常勤</v>
      </c>
    </row>
    <row r="323" spans="1:38" ht="13.5" customHeight="1">
      <c r="A323" s="659" t="str">
        <f>IF(COUNTA(病棟!A321)&gt;=1,病棟!A321,"")</f>
        <v/>
      </c>
      <c r="B323" s="740" t="str">
        <f>IF(COUNTA(病棟!B321)&gt;=1,病棟!B321,"")</f>
        <v/>
      </c>
      <c r="C323" s="745" t="str">
        <f>IF(COUNTA(病棟!C321)&gt;=1,病棟!C321,"")</f>
        <v/>
      </c>
      <c r="D323" s="750" t="str">
        <f>IF(COUNTA(病棟!D321)&gt;=1,病棟!D321,"")</f>
        <v/>
      </c>
      <c r="E323" s="750" t="str">
        <f>IF(COUNTA(病棟!E321)&gt;=1,病棟!E321,"")</f>
        <v/>
      </c>
      <c r="F323" s="750" t="str">
        <f>IF(COUNTA(病棟!F321)&gt;=1,病棟!F321,"")</f>
        <v/>
      </c>
      <c r="G323" s="755" t="str">
        <f>IF(COUNTA(病棟!G321)&gt;=1,病棟!G321,"")</f>
        <v/>
      </c>
      <c r="H323" s="745" t="str">
        <f>IF(COUNTA(病棟!H321)&gt;=1,病棟!H321,"")</f>
        <v/>
      </c>
      <c r="I323" s="761" t="str">
        <f>IF(COUNTA(病棟!I321)&gt;=1,病棟!I321,"")</f>
        <v/>
      </c>
      <c r="J323" s="662" t="str">
        <f>IF(COUNTA(病棟!J321)&gt;=1,病棟!J321,"")</f>
        <v/>
      </c>
      <c r="K323" s="659" t="str">
        <f>IF(COUNTA(病棟!L321)&gt;=1,病棟!L321,"")</f>
        <v/>
      </c>
      <c r="L323" s="694" t="str">
        <f>IF(K323&lt;基本!$D$9,"非常勤","常勤")</f>
        <v>常勤</v>
      </c>
      <c r="M323" s="689">
        <f>IF(L323="非常勤",K323/基本!$D$9,1)</f>
        <v>1</v>
      </c>
      <c r="N323" s="694" t="e">
        <f>IF(DAYS360(P323,メイン!$N$3)&lt;500,"新"," ")</f>
        <v>#VALUE!</v>
      </c>
      <c r="O323" s="659"/>
      <c r="P323" s="773" t="str">
        <f>IF(COUNTA(病棟!K321)&gt;=1,病棟!K321,"")</f>
        <v/>
      </c>
      <c r="R323" s="735">
        <f t="shared" si="80"/>
        <v>0</v>
      </c>
      <c r="S323" s="735">
        <f t="shared" si="81"/>
        <v>0</v>
      </c>
      <c r="T323" s="735">
        <f t="shared" si="82"/>
        <v>0</v>
      </c>
      <c r="U323" s="735">
        <f t="shared" si="83"/>
        <v>0</v>
      </c>
      <c r="V323" s="735">
        <f t="shared" si="84"/>
        <v>0</v>
      </c>
      <c r="W323" s="735">
        <f t="shared" si="85"/>
        <v>0</v>
      </c>
      <c r="X323" s="735">
        <f t="shared" si="86"/>
        <v>0</v>
      </c>
      <c r="Y323" s="735">
        <f t="shared" si="87"/>
        <v>0</v>
      </c>
      <c r="Z323" s="735">
        <f t="shared" si="88"/>
        <v>0</v>
      </c>
      <c r="AA323" s="735">
        <f t="shared" si="89"/>
        <v>0</v>
      </c>
      <c r="AB323" s="735">
        <f t="shared" si="90"/>
        <v>0</v>
      </c>
      <c r="AC323" s="735">
        <f t="shared" si="91"/>
        <v>0</v>
      </c>
      <c r="AD323" s="735">
        <f t="shared" si="92"/>
        <v>0</v>
      </c>
      <c r="AE323" s="735">
        <f t="shared" si="93"/>
        <v>0</v>
      </c>
      <c r="AF323" s="736">
        <f t="shared" si="94"/>
        <v>0</v>
      </c>
      <c r="AH323" s="646" t="str">
        <f t="shared" si="95"/>
        <v/>
      </c>
      <c r="AI323" s="646" t="str">
        <f t="shared" si="96"/>
        <v>助産師常勤</v>
      </c>
      <c r="AJ323" s="646">
        <f t="shared" si="97"/>
        <v>1</v>
      </c>
      <c r="AK323" s="646" t="str">
        <f t="shared" si="98"/>
        <v>助産師</v>
      </c>
      <c r="AL323" s="646" t="str">
        <f t="shared" si="99"/>
        <v>常勤</v>
      </c>
    </row>
    <row r="324" spans="1:38" ht="13.5" customHeight="1">
      <c r="A324" s="659" t="str">
        <f>IF(COUNTA(病棟!A322)&gt;=1,病棟!A322,"")</f>
        <v/>
      </c>
      <c r="B324" s="740" t="str">
        <f>IF(COUNTA(病棟!B322)&gt;=1,病棟!B322,"")</f>
        <v/>
      </c>
      <c r="C324" s="745" t="str">
        <f>IF(COUNTA(病棟!C322)&gt;=1,病棟!C322,"")</f>
        <v/>
      </c>
      <c r="D324" s="750" t="str">
        <f>IF(COUNTA(病棟!D322)&gt;=1,病棟!D322,"")</f>
        <v/>
      </c>
      <c r="E324" s="750" t="str">
        <f>IF(COUNTA(病棟!E322)&gt;=1,病棟!E322,"")</f>
        <v/>
      </c>
      <c r="F324" s="750" t="str">
        <f>IF(COUNTA(病棟!F322)&gt;=1,病棟!F322,"")</f>
        <v/>
      </c>
      <c r="G324" s="755" t="str">
        <f>IF(COUNTA(病棟!G322)&gt;=1,病棟!G322,"")</f>
        <v/>
      </c>
      <c r="H324" s="745" t="str">
        <f>IF(COUNTA(病棟!H322)&gt;=1,病棟!H322,"")</f>
        <v/>
      </c>
      <c r="I324" s="761" t="str">
        <f>IF(COUNTA(病棟!I322)&gt;=1,病棟!I322,"")</f>
        <v/>
      </c>
      <c r="J324" s="662" t="str">
        <f>IF(COUNTA(病棟!J322)&gt;=1,病棟!J322,"")</f>
        <v/>
      </c>
      <c r="K324" s="659" t="str">
        <f>IF(COUNTA(病棟!L322)&gt;=1,病棟!L322,"")</f>
        <v/>
      </c>
      <c r="L324" s="694" t="str">
        <f>IF(K324&lt;基本!$D$9,"非常勤","常勤")</f>
        <v>常勤</v>
      </c>
      <c r="M324" s="689">
        <f>IF(L324="非常勤",K324/基本!$D$9,1)</f>
        <v>1</v>
      </c>
      <c r="N324" s="694" t="e">
        <f>IF(DAYS360(P324,メイン!$N$3)&lt;500,"新"," ")</f>
        <v>#VALUE!</v>
      </c>
      <c r="O324" s="659"/>
      <c r="P324" s="773" t="str">
        <f>IF(COUNTA(病棟!K322)&gt;=1,病棟!K322,"")</f>
        <v/>
      </c>
      <c r="R324" s="735">
        <f t="shared" si="80"/>
        <v>0</v>
      </c>
      <c r="S324" s="735">
        <f t="shared" si="81"/>
        <v>0</v>
      </c>
      <c r="T324" s="735">
        <f t="shared" si="82"/>
        <v>0</v>
      </c>
      <c r="U324" s="735">
        <f t="shared" si="83"/>
        <v>0</v>
      </c>
      <c r="V324" s="735">
        <f t="shared" si="84"/>
        <v>0</v>
      </c>
      <c r="W324" s="735">
        <f t="shared" si="85"/>
        <v>0</v>
      </c>
      <c r="X324" s="735">
        <f t="shared" si="86"/>
        <v>0</v>
      </c>
      <c r="Y324" s="735">
        <f t="shared" si="87"/>
        <v>0</v>
      </c>
      <c r="Z324" s="735">
        <f t="shared" si="88"/>
        <v>0</v>
      </c>
      <c r="AA324" s="735">
        <f t="shared" si="89"/>
        <v>0</v>
      </c>
      <c r="AB324" s="735">
        <f t="shared" si="90"/>
        <v>0</v>
      </c>
      <c r="AC324" s="735">
        <f t="shared" si="91"/>
        <v>0</v>
      </c>
      <c r="AD324" s="735">
        <f t="shared" si="92"/>
        <v>0</v>
      </c>
      <c r="AE324" s="735">
        <f t="shared" si="93"/>
        <v>0</v>
      </c>
      <c r="AF324" s="736">
        <f t="shared" si="94"/>
        <v>0</v>
      </c>
      <c r="AH324" s="646" t="str">
        <f t="shared" si="95"/>
        <v/>
      </c>
      <c r="AI324" s="646" t="str">
        <f t="shared" si="96"/>
        <v>助産師常勤</v>
      </c>
      <c r="AJ324" s="646">
        <f t="shared" si="97"/>
        <v>1</v>
      </c>
      <c r="AK324" s="646" t="str">
        <f t="shared" si="98"/>
        <v>助産師</v>
      </c>
      <c r="AL324" s="646" t="str">
        <f t="shared" si="99"/>
        <v>常勤</v>
      </c>
    </row>
    <row r="325" spans="1:38" ht="13.5" customHeight="1">
      <c r="A325" s="659" t="str">
        <f>IF(COUNTA(病棟!A323)&gt;=1,病棟!A323,"")</f>
        <v/>
      </c>
      <c r="B325" s="740" t="str">
        <f>IF(COUNTA(病棟!B323)&gt;=1,病棟!B323,"")</f>
        <v/>
      </c>
      <c r="C325" s="745" t="str">
        <f>IF(COUNTA(病棟!C323)&gt;=1,病棟!C323,"")</f>
        <v/>
      </c>
      <c r="D325" s="750" t="str">
        <f>IF(COUNTA(病棟!D323)&gt;=1,病棟!D323,"")</f>
        <v/>
      </c>
      <c r="E325" s="750" t="str">
        <f>IF(COUNTA(病棟!E323)&gt;=1,病棟!E323,"")</f>
        <v/>
      </c>
      <c r="F325" s="750" t="str">
        <f>IF(COUNTA(病棟!F323)&gt;=1,病棟!F323,"")</f>
        <v/>
      </c>
      <c r="G325" s="755" t="str">
        <f>IF(COUNTA(病棟!G323)&gt;=1,病棟!G323,"")</f>
        <v/>
      </c>
      <c r="H325" s="745" t="str">
        <f>IF(COUNTA(病棟!H323)&gt;=1,病棟!H323,"")</f>
        <v/>
      </c>
      <c r="I325" s="761" t="str">
        <f>IF(COUNTA(病棟!I323)&gt;=1,病棟!I323,"")</f>
        <v/>
      </c>
      <c r="J325" s="662" t="str">
        <f>IF(COUNTA(病棟!J323)&gt;=1,病棟!J323,"")</f>
        <v/>
      </c>
      <c r="K325" s="659" t="str">
        <f>IF(COUNTA(病棟!L323)&gt;=1,病棟!L323,"")</f>
        <v/>
      </c>
      <c r="L325" s="694" t="str">
        <f>IF(K325&lt;基本!$D$9,"非常勤","常勤")</f>
        <v>常勤</v>
      </c>
      <c r="M325" s="689">
        <f>IF(L325="非常勤",K325/基本!$D$9,1)</f>
        <v>1</v>
      </c>
      <c r="N325" s="694" t="e">
        <f>IF(DAYS360(P325,メイン!$N$3)&lt;500,"新"," ")</f>
        <v>#VALUE!</v>
      </c>
      <c r="O325" s="659"/>
      <c r="P325" s="773" t="str">
        <f>IF(COUNTA(病棟!K323)&gt;=1,病棟!K323,"")</f>
        <v/>
      </c>
      <c r="R325" s="735">
        <f t="shared" si="80"/>
        <v>0</v>
      </c>
      <c r="S325" s="735">
        <f t="shared" si="81"/>
        <v>0</v>
      </c>
      <c r="T325" s="735">
        <f t="shared" si="82"/>
        <v>0</v>
      </c>
      <c r="U325" s="735">
        <f t="shared" si="83"/>
        <v>0</v>
      </c>
      <c r="V325" s="735">
        <f t="shared" si="84"/>
        <v>0</v>
      </c>
      <c r="W325" s="735">
        <f t="shared" si="85"/>
        <v>0</v>
      </c>
      <c r="X325" s="735">
        <f t="shared" si="86"/>
        <v>0</v>
      </c>
      <c r="Y325" s="735">
        <f t="shared" si="87"/>
        <v>0</v>
      </c>
      <c r="Z325" s="735">
        <f t="shared" si="88"/>
        <v>0</v>
      </c>
      <c r="AA325" s="735">
        <f t="shared" si="89"/>
        <v>0</v>
      </c>
      <c r="AB325" s="735">
        <f t="shared" si="90"/>
        <v>0</v>
      </c>
      <c r="AC325" s="735">
        <f t="shared" si="91"/>
        <v>0</v>
      </c>
      <c r="AD325" s="735">
        <f t="shared" si="92"/>
        <v>0</v>
      </c>
      <c r="AE325" s="735">
        <f t="shared" si="93"/>
        <v>0</v>
      </c>
      <c r="AF325" s="736">
        <f t="shared" si="94"/>
        <v>0</v>
      </c>
      <c r="AH325" s="646" t="str">
        <f t="shared" si="95"/>
        <v/>
      </c>
      <c r="AI325" s="646" t="str">
        <f t="shared" si="96"/>
        <v>助産師常勤</v>
      </c>
      <c r="AJ325" s="646">
        <f t="shared" si="97"/>
        <v>1</v>
      </c>
      <c r="AK325" s="646" t="str">
        <f t="shared" si="98"/>
        <v>助産師</v>
      </c>
      <c r="AL325" s="646" t="str">
        <f t="shared" si="99"/>
        <v>常勤</v>
      </c>
    </row>
    <row r="326" spans="1:38" ht="13.5" customHeight="1">
      <c r="A326" s="659" t="str">
        <f>IF(COUNTA(病棟!A324)&gt;=1,病棟!A324,"")</f>
        <v/>
      </c>
      <c r="B326" s="740" t="str">
        <f>IF(COUNTA(病棟!B324)&gt;=1,病棟!B324,"")</f>
        <v/>
      </c>
      <c r="C326" s="745" t="str">
        <f>IF(COUNTA(病棟!C324)&gt;=1,病棟!C324,"")</f>
        <v/>
      </c>
      <c r="D326" s="750" t="str">
        <f>IF(COUNTA(病棟!D324)&gt;=1,病棟!D324,"")</f>
        <v/>
      </c>
      <c r="E326" s="750" t="str">
        <f>IF(COUNTA(病棟!E324)&gt;=1,病棟!E324,"")</f>
        <v/>
      </c>
      <c r="F326" s="750" t="str">
        <f>IF(COUNTA(病棟!F324)&gt;=1,病棟!F324,"")</f>
        <v/>
      </c>
      <c r="G326" s="755" t="str">
        <f>IF(COUNTA(病棟!G324)&gt;=1,病棟!G324,"")</f>
        <v/>
      </c>
      <c r="H326" s="745" t="str">
        <f>IF(COUNTA(病棟!H324)&gt;=1,病棟!H324,"")</f>
        <v/>
      </c>
      <c r="I326" s="761" t="str">
        <f>IF(COUNTA(病棟!I324)&gt;=1,病棟!I324,"")</f>
        <v/>
      </c>
      <c r="J326" s="662" t="str">
        <f>IF(COUNTA(病棟!J324)&gt;=1,病棟!J324,"")</f>
        <v/>
      </c>
      <c r="K326" s="659" t="str">
        <f>IF(COUNTA(病棟!L324)&gt;=1,病棟!L324,"")</f>
        <v/>
      </c>
      <c r="L326" s="694" t="str">
        <f>IF(K326&lt;基本!$D$9,"非常勤","常勤")</f>
        <v>常勤</v>
      </c>
      <c r="M326" s="689">
        <f>IF(L326="非常勤",K326/基本!$D$9,1)</f>
        <v>1</v>
      </c>
      <c r="N326" s="694" t="e">
        <f>IF(DAYS360(P326,メイン!$N$3)&lt;500,"新"," ")</f>
        <v>#VALUE!</v>
      </c>
      <c r="O326" s="659"/>
      <c r="P326" s="773" t="str">
        <f>IF(COUNTA(病棟!K324)&gt;=1,病棟!K324,"")</f>
        <v/>
      </c>
      <c r="R326" s="735">
        <f t="shared" ref="R326:R389" si="100">IF(AND(COUNTBLANK($C326)=0,$L326="常勤"),1,0)</f>
        <v>0</v>
      </c>
      <c r="S326" s="735">
        <f t="shared" ref="S326:S389" si="101">IF(T326&gt;0,1,0)</f>
        <v>0</v>
      </c>
      <c r="T326" s="735">
        <f t="shared" ref="T326:T389" si="102">IF(AND(COUNTBLANK($C326)=0,$L326="非常勤"),M326,0)</f>
        <v>0</v>
      </c>
      <c r="U326" s="735">
        <f t="shared" ref="U326:U389" si="103">IF(AND(COUNTBLANK($D326)=0,$L326="常勤"),1,0)</f>
        <v>0</v>
      </c>
      <c r="V326" s="735">
        <f t="shared" ref="V326:V389" si="104">IF(W326&gt;0,1,0)</f>
        <v>0</v>
      </c>
      <c r="W326" s="735">
        <f t="shared" ref="W326:W389" si="105">IF(AND(COUNTBLANK($D326)=0,$L326="非常勤"),M326,0)</f>
        <v>0</v>
      </c>
      <c r="X326" s="735">
        <f t="shared" ref="X326:X389" si="106">IF(AND(COUNTBLANK($E326)=0,$L326="常勤"),1,0)</f>
        <v>0</v>
      </c>
      <c r="Y326" s="735">
        <f t="shared" ref="Y326:Y389" si="107">IF(Z326&gt;0,1,0)</f>
        <v>0</v>
      </c>
      <c r="Z326" s="735">
        <f t="shared" ref="Z326:Z389" si="108">IF(AND(COUNTBLANK($E326)=0,$L326="非常勤"),M326,0)</f>
        <v>0</v>
      </c>
      <c r="AA326" s="735">
        <f t="shared" ref="AA326:AA389" si="109">IF(AND(COUNTBLANK($F326)=0,$L326="常勤"),1,0)</f>
        <v>0</v>
      </c>
      <c r="AB326" s="735">
        <f t="shared" ref="AB326:AB389" si="110">IF(AC326&gt;0,1,0)</f>
        <v>0</v>
      </c>
      <c r="AC326" s="735">
        <f t="shared" ref="AC326:AC389" si="111">IF(AND(COUNTBLANK($F326)=0,$L326="非常勤"),M326,0)</f>
        <v>0</v>
      </c>
      <c r="AD326" s="735">
        <f t="shared" ref="AD326:AD389" si="112">IF(AND(COUNTBLANK($G326)=0,$L326="常勤"),1,0)</f>
        <v>0</v>
      </c>
      <c r="AE326" s="735">
        <f t="shared" ref="AE326:AE389" si="113">IF(AF326&gt;0,1,0)</f>
        <v>0</v>
      </c>
      <c r="AF326" s="736">
        <f t="shared" ref="AF326:AF389" si="114">IF(AND(COUNTBLANK($G326)=0,$L326="非常勤"),M326,0)</f>
        <v>0</v>
      </c>
      <c r="AH326" s="646" t="str">
        <f t="shared" ref="AH326:AH389" si="115">A326</f>
        <v/>
      </c>
      <c r="AI326" s="646" t="str">
        <f t="shared" ref="AI326:AI389" si="116">CONCATENATE(AK326,AL326)</f>
        <v>助産師常勤</v>
      </c>
      <c r="AJ326" s="646">
        <f t="shared" ref="AJ326:AJ389" si="117">M326</f>
        <v>1</v>
      </c>
      <c r="AK326" s="646" t="str">
        <f t="shared" ref="AK326:AK389" si="118">IF(COUNTA(C326)=1,"助産師",IF(COUNTA(E326)=1,"看護師",IF(COUNTA(F326)=1,"准看護師",IF(COUNTA(G326)=1,"看護補助者",""))))</f>
        <v>助産師</v>
      </c>
      <c r="AL326" s="646" t="str">
        <f t="shared" ref="AL326:AL389" si="119">IF(L326="常勤","常勤",IF(M326&gt;0,"非常勤",""))</f>
        <v>常勤</v>
      </c>
    </row>
    <row r="327" spans="1:38" ht="13.5" customHeight="1">
      <c r="A327" s="659" t="str">
        <f>IF(COUNTA(病棟!A325)&gt;=1,病棟!A325,"")</f>
        <v/>
      </c>
      <c r="B327" s="740" t="str">
        <f>IF(COUNTA(病棟!B325)&gt;=1,病棟!B325,"")</f>
        <v/>
      </c>
      <c r="C327" s="745" t="str">
        <f>IF(COUNTA(病棟!C325)&gt;=1,病棟!C325,"")</f>
        <v/>
      </c>
      <c r="D327" s="750" t="str">
        <f>IF(COUNTA(病棟!D325)&gt;=1,病棟!D325,"")</f>
        <v/>
      </c>
      <c r="E327" s="750" t="str">
        <f>IF(COUNTA(病棟!E325)&gt;=1,病棟!E325,"")</f>
        <v/>
      </c>
      <c r="F327" s="750" t="str">
        <f>IF(COUNTA(病棟!F325)&gt;=1,病棟!F325,"")</f>
        <v/>
      </c>
      <c r="G327" s="755" t="str">
        <f>IF(COUNTA(病棟!G325)&gt;=1,病棟!G325,"")</f>
        <v/>
      </c>
      <c r="H327" s="745" t="str">
        <f>IF(COUNTA(病棟!H325)&gt;=1,病棟!H325,"")</f>
        <v/>
      </c>
      <c r="I327" s="761" t="str">
        <f>IF(COUNTA(病棟!I325)&gt;=1,病棟!I325,"")</f>
        <v/>
      </c>
      <c r="J327" s="662" t="str">
        <f>IF(COUNTA(病棟!J325)&gt;=1,病棟!J325,"")</f>
        <v/>
      </c>
      <c r="K327" s="659" t="str">
        <f>IF(COUNTA(病棟!L325)&gt;=1,病棟!L325,"")</f>
        <v/>
      </c>
      <c r="L327" s="694" t="str">
        <f>IF(K327&lt;基本!$D$9,"非常勤","常勤")</f>
        <v>常勤</v>
      </c>
      <c r="M327" s="689">
        <f>IF(L327="非常勤",K327/基本!$D$9,1)</f>
        <v>1</v>
      </c>
      <c r="N327" s="694" t="e">
        <f>IF(DAYS360(P327,メイン!$N$3)&lt;500,"新"," ")</f>
        <v>#VALUE!</v>
      </c>
      <c r="O327" s="659"/>
      <c r="P327" s="773" t="str">
        <f>IF(COUNTA(病棟!K325)&gt;=1,病棟!K325,"")</f>
        <v/>
      </c>
      <c r="R327" s="735">
        <f t="shared" si="100"/>
        <v>0</v>
      </c>
      <c r="S327" s="735">
        <f t="shared" si="101"/>
        <v>0</v>
      </c>
      <c r="T327" s="735">
        <f t="shared" si="102"/>
        <v>0</v>
      </c>
      <c r="U327" s="735">
        <f t="shared" si="103"/>
        <v>0</v>
      </c>
      <c r="V327" s="735">
        <f t="shared" si="104"/>
        <v>0</v>
      </c>
      <c r="W327" s="735">
        <f t="shared" si="105"/>
        <v>0</v>
      </c>
      <c r="X327" s="735">
        <f t="shared" si="106"/>
        <v>0</v>
      </c>
      <c r="Y327" s="735">
        <f t="shared" si="107"/>
        <v>0</v>
      </c>
      <c r="Z327" s="735">
        <f t="shared" si="108"/>
        <v>0</v>
      </c>
      <c r="AA327" s="735">
        <f t="shared" si="109"/>
        <v>0</v>
      </c>
      <c r="AB327" s="735">
        <f t="shared" si="110"/>
        <v>0</v>
      </c>
      <c r="AC327" s="735">
        <f t="shared" si="111"/>
        <v>0</v>
      </c>
      <c r="AD327" s="735">
        <f t="shared" si="112"/>
        <v>0</v>
      </c>
      <c r="AE327" s="735">
        <f t="shared" si="113"/>
        <v>0</v>
      </c>
      <c r="AF327" s="736">
        <f t="shared" si="114"/>
        <v>0</v>
      </c>
      <c r="AH327" s="646" t="str">
        <f t="shared" si="115"/>
        <v/>
      </c>
      <c r="AI327" s="646" t="str">
        <f t="shared" si="116"/>
        <v>助産師常勤</v>
      </c>
      <c r="AJ327" s="646">
        <f t="shared" si="117"/>
        <v>1</v>
      </c>
      <c r="AK327" s="646" t="str">
        <f t="shared" si="118"/>
        <v>助産師</v>
      </c>
      <c r="AL327" s="646" t="str">
        <f t="shared" si="119"/>
        <v>常勤</v>
      </c>
    </row>
    <row r="328" spans="1:38" ht="13.5" customHeight="1">
      <c r="A328" s="659" t="str">
        <f>IF(COUNTA(病棟!A326)&gt;=1,病棟!A326,"")</f>
        <v/>
      </c>
      <c r="B328" s="740" t="str">
        <f>IF(COUNTA(病棟!B326)&gt;=1,病棟!B326,"")</f>
        <v/>
      </c>
      <c r="C328" s="745" t="str">
        <f>IF(COUNTA(病棟!C326)&gt;=1,病棟!C326,"")</f>
        <v/>
      </c>
      <c r="D328" s="750" t="str">
        <f>IF(COUNTA(病棟!D326)&gt;=1,病棟!D326,"")</f>
        <v/>
      </c>
      <c r="E328" s="750" t="str">
        <f>IF(COUNTA(病棟!E326)&gt;=1,病棟!E326,"")</f>
        <v/>
      </c>
      <c r="F328" s="750" t="str">
        <f>IF(COUNTA(病棟!F326)&gt;=1,病棟!F326,"")</f>
        <v/>
      </c>
      <c r="G328" s="755" t="str">
        <f>IF(COUNTA(病棟!G326)&gt;=1,病棟!G326,"")</f>
        <v/>
      </c>
      <c r="H328" s="745" t="str">
        <f>IF(COUNTA(病棟!H326)&gt;=1,病棟!H326,"")</f>
        <v/>
      </c>
      <c r="I328" s="761" t="str">
        <f>IF(COUNTA(病棟!I326)&gt;=1,病棟!I326,"")</f>
        <v/>
      </c>
      <c r="J328" s="662" t="str">
        <f>IF(COUNTA(病棟!J326)&gt;=1,病棟!J326,"")</f>
        <v/>
      </c>
      <c r="K328" s="659" t="str">
        <f>IF(COUNTA(病棟!L326)&gt;=1,病棟!L326,"")</f>
        <v/>
      </c>
      <c r="L328" s="694" t="str">
        <f>IF(K328&lt;基本!$D$9,"非常勤","常勤")</f>
        <v>常勤</v>
      </c>
      <c r="M328" s="689">
        <f>IF(L328="非常勤",K328/基本!$D$9,1)</f>
        <v>1</v>
      </c>
      <c r="N328" s="694" t="e">
        <f>IF(DAYS360(P328,メイン!$N$3)&lt;500,"新"," ")</f>
        <v>#VALUE!</v>
      </c>
      <c r="O328" s="659"/>
      <c r="P328" s="773" t="str">
        <f>IF(COUNTA(病棟!K326)&gt;=1,病棟!K326,"")</f>
        <v/>
      </c>
      <c r="R328" s="735">
        <f t="shared" si="100"/>
        <v>0</v>
      </c>
      <c r="S328" s="735">
        <f t="shared" si="101"/>
        <v>0</v>
      </c>
      <c r="T328" s="735">
        <f t="shared" si="102"/>
        <v>0</v>
      </c>
      <c r="U328" s="735">
        <f t="shared" si="103"/>
        <v>0</v>
      </c>
      <c r="V328" s="735">
        <f t="shared" si="104"/>
        <v>0</v>
      </c>
      <c r="W328" s="735">
        <f t="shared" si="105"/>
        <v>0</v>
      </c>
      <c r="X328" s="735">
        <f t="shared" si="106"/>
        <v>0</v>
      </c>
      <c r="Y328" s="735">
        <f t="shared" si="107"/>
        <v>0</v>
      </c>
      <c r="Z328" s="735">
        <f t="shared" si="108"/>
        <v>0</v>
      </c>
      <c r="AA328" s="735">
        <f t="shared" si="109"/>
        <v>0</v>
      </c>
      <c r="AB328" s="735">
        <f t="shared" si="110"/>
        <v>0</v>
      </c>
      <c r="AC328" s="735">
        <f t="shared" si="111"/>
        <v>0</v>
      </c>
      <c r="AD328" s="735">
        <f t="shared" si="112"/>
        <v>0</v>
      </c>
      <c r="AE328" s="735">
        <f t="shared" si="113"/>
        <v>0</v>
      </c>
      <c r="AF328" s="736">
        <f t="shared" si="114"/>
        <v>0</v>
      </c>
      <c r="AH328" s="646" t="str">
        <f t="shared" si="115"/>
        <v/>
      </c>
      <c r="AI328" s="646" t="str">
        <f t="shared" si="116"/>
        <v>助産師常勤</v>
      </c>
      <c r="AJ328" s="646">
        <f t="shared" si="117"/>
        <v>1</v>
      </c>
      <c r="AK328" s="646" t="str">
        <f t="shared" si="118"/>
        <v>助産師</v>
      </c>
      <c r="AL328" s="646" t="str">
        <f t="shared" si="119"/>
        <v>常勤</v>
      </c>
    </row>
    <row r="329" spans="1:38" ht="13.5" customHeight="1">
      <c r="A329" s="659" t="str">
        <f>IF(COUNTA(病棟!A327)&gt;=1,病棟!A327,"")</f>
        <v/>
      </c>
      <c r="B329" s="740" t="str">
        <f>IF(COUNTA(病棟!B327)&gt;=1,病棟!B327,"")</f>
        <v/>
      </c>
      <c r="C329" s="745" t="str">
        <f>IF(COUNTA(病棟!C327)&gt;=1,病棟!C327,"")</f>
        <v/>
      </c>
      <c r="D329" s="750" t="str">
        <f>IF(COUNTA(病棟!D327)&gt;=1,病棟!D327,"")</f>
        <v/>
      </c>
      <c r="E329" s="750" t="str">
        <f>IF(COUNTA(病棟!E327)&gt;=1,病棟!E327,"")</f>
        <v/>
      </c>
      <c r="F329" s="750" t="str">
        <f>IF(COUNTA(病棟!F327)&gt;=1,病棟!F327,"")</f>
        <v/>
      </c>
      <c r="G329" s="755" t="str">
        <f>IF(COUNTA(病棟!G327)&gt;=1,病棟!G327,"")</f>
        <v/>
      </c>
      <c r="H329" s="745" t="str">
        <f>IF(COUNTA(病棟!H327)&gt;=1,病棟!H327,"")</f>
        <v/>
      </c>
      <c r="I329" s="761" t="str">
        <f>IF(COUNTA(病棟!I327)&gt;=1,病棟!I327,"")</f>
        <v/>
      </c>
      <c r="J329" s="662" t="str">
        <f>IF(COUNTA(病棟!J327)&gt;=1,病棟!J327,"")</f>
        <v/>
      </c>
      <c r="K329" s="659" t="str">
        <f>IF(COUNTA(病棟!L327)&gt;=1,病棟!L327,"")</f>
        <v/>
      </c>
      <c r="L329" s="694" t="str">
        <f>IF(K329&lt;基本!$D$9,"非常勤","常勤")</f>
        <v>常勤</v>
      </c>
      <c r="M329" s="689">
        <f>IF(L329="非常勤",K329/基本!$D$9,1)</f>
        <v>1</v>
      </c>
      <c r="N329" s="694" t="e">
        <f>IF(DAYS360(P329,メイン!$N$3)&lt;500,"新"," ")</f>
        <v>#VALUE!</v>
      </c>
      <c r="O329" s="659"/>
      <c r="P329" s="773" t="str">
        <f>IF(COUNTA(病棟!K327)&gt;=1,病棟!K327,"")</f>
        <v/>
      </c>
      <c r="R329" s="735">
        <f t="shared" si="100"/>
        <v>0</v>
      </c>
      <c r="S329" s="735">
        <f t="shared" si="101"/>
        <v>0</v>
      </c>
      <c r="T329" s="735">
        <f t="shared" si="102"/>
        <v>0</v>
      </c>
      <c r="U329" s="735">
        <f t="shared" si="103"/>
        <v>0</v>
      </c>
      <c r="V329" s="735">
        <f t="shared" si="104"/>
        <v>0</v>
      </c>
      <c r="W329" s="735">
        <f t="shared" si="105"/>
        <v>0</v>
      </c>
      <c r="X329" s="735">
        <f t="shared" si="106"/>
        <v>0</v>
      </c>
      <c r="Y329" s="735">
        <f t="shared" si="107"/>
        <v>0</v>
      </c>
      <c r="Z329" s="735">
        <f t="shared" si="108"/>
        <v>0</v>
      </c>
      <c r="AA329" s="735">
        <f t="shared" si="109"/>
        <v>0</v>
      </c>
      <c r="AB329" s="735">
        <f t="shared" si="110"/>
        <v>0</v>
      </c>
      <c r="AC329" s="735">
        <f t="shared" si="111"/>
        <v>0</v>
      </c>
      <c r="AD329" s="735">
        <f t="shared" si="112"/>
        <v>0</v>
      </c>
      <c r="AE329" s="735">
        <f t="shared" si="113"/>
        <v>0</v>
      </c>
      <c r="AF329" s="736">
        <f t="shared" si="114"/>
        <v>0</v>
      </c>
      <c r="AH329" s="646" t="str">
        <f t="shared" si="115"/>
        <v/>
      </c>
      <c r="AI329" s="646" t="str">
        <f t="shared" si="116"/>
        <v>助産師常勤</v>
      </c>
      <c r="AJ329" s="646">
        <f t="shared" si="117"/>
        <v>1</v>
      </c>
      <c r="AK329" s="646" t="str">
        <f t="shared" si="118"/>
        <v>助産師</v>
      </c>
      <c r="AL329" s="646" t="str">
        <f t="shared" si="119"/>
        <v>常勤</v>
      </c>
    </row>
    <row r="330" spans="1:38" ht="13.5" customHeight="1">
      <c r="A330" s="659" t="str">
        <f>IF(COUNTA(病棟!A328)&gt;=1,病棟!A328,"")</f>
        <v/>
      </c>
      <c r="B330" s="740" t="str">
        <f>IF(COUNTA(病棟!B328)&gt;=1,病棟!B328,"")</f>
        <v/>
      </c>
      <c r="C330" s="745" t="str">
        <f>IF(COUNTA(病棟!C328)&gt;=1,病棟!C328,"")</f>
        <v/>
      </c>
      <c r="D330" s="750" t="str">
        <f>IF(COUNTA(病棟!D328)&gt;=1,病棟!D328,"")</f>
        <v/>
      </c>
      <c r="E330" s="750" t="str">
        <f>IF(COUNTA(病棟!E328)&gt;=1,病棟!E328,"")</f>
        <v/>
      </c>
      <c r="F330" s="750" t="str">
        <f>IF(COUNTA(病棟!F328)&gt;=1,病棟!F328,"")</f>
        <v/>
      </c>
      <c r="G330" s="755" t="str">
        <f>IF(COUNTA(病棟!G328)&gt;=1,病棟!G328,"")</f>
        <v/>
      </c>
      <c r="H330" s="745" t="str">
        <f>IF(COUNTA(病棟!H328)&gt;=1,病棟!H328,"")</f>
        <v/>
      </c>
      <c r="I330" s="761" t="str">
        <f>IF(COUNTA(病棟!I328)&gt;=1,病棟!I328,"")</f>
        <v/>
      </c>
      <c r="J330" s="662" t="str">
        <f>IF(COUNTA(病棟!J328)&gt;=1,病棟!J328,"")</f>
        <v/>
      </c>
      <c r="K330" s="659" t="str">
        <f>IF(COUNTA(病棟!L328)&gt;=1,病棟!L328,"")</f>
        <v/>
      </c>
      <c r="L330" s="694" t="str">
        <f>IF(K330&lt;基本!$D$9,"非常勤","常勤")</f>
        <v>常勤</v>
      </c>
      <c r="M330" s="689">
        <f>IF(L330="非常勤",K330/基本!$D$9,1)</f>
        <v>1</v>
      </c>
      <c r="N330" s="694" t="e">
        <f>IF(DAYS360(P330,メイン!$N$3)&lt;500,"新"," ")</f>
        <v>#VALUE!</v>
      </c>
      <c r="O330" s="659"/>
      <c r="P330" s="773" t="str">
        <f>IF(COUNTA(病棟!K328)&gt;=1,病棟!K328,"")</f>
        <v/>
      </c>
      <c r="R330" s="735">
        <f t="shared" si="100"/>
        <v>0</v>
      </c>
      <c r="S330" s="735">
        <f t="shared" si="101"/>
        <v>0</v>
      </c>
      <c r="T330" s="735">
        <f t="shared" si="102"/>
        <v>0</v>
      </c>
      <c r="U330" s="735">
        <f t="shared" si="103"/>
        <v>0</v>
      </c>
      <c r="V330" s="735">
        <f t="shared" si="104"/>
        <v>0</v>
      </c>
      <c r="W330" s="735">
        <f t="shared" si="105"/>
        <v>0</v>
      </c>
      <c r="X330" s="735">
        <f t="shared" si="106"/>
        <v>0</v>
      </c>
      <c r="Y330" s="735">
        <f t="shared" si="107"/>
        <v>0</v>
      </c>
      <c r="Z330" s="735">
        <f t="shared" si="108"/>
        <v>0</v>
      </c>
      <c r="AA330" s="735">
        <f t="shared" si="109"/>
        <v>0</v>
      </c>
      <c r="AB330" s="735">
        <f t="shared" si="110"/>
        <v>0</v>
      </c>
      <c r="AC330" s="735">
        <f t="shared" si="111"/>
        <v>0</v>
      </c>
      <c r="AD330" s="735">
        <f t="shared" si="112"/>
        <v>0</v>
      </c>
      <c r="AE330" s="735">
        <f t="shared" si="113"/>
        <v>0</v>
      </c>
      <c r="AF330" s="736">
        <f t="shared" si="114"/>
        <v>0</v>
      </c>
      <c r="AH330" s="646" t="str">
        <f t="shared" si="115"/>
        <v/>
      </c>
      <c r="AI330" s="646" t="str">
        <f t="shared" si="116"/>
        <v>助産師常勤</v>
      </c>
      <c r="AJ330" s="646">
        <f t="shared" si="117"/>
        <v>1</v>
      </c>
      <c r="AK330" s="646" t="str">
        <f t="shared" si="118"/>
        <v>助産師</v>
      </c>
      <c r="AL330" s="646" t="str">
        <f t="shared" si="119"/>
        <v>常勤</v>
      </c>
    </row>
    <row r="331" spans="1:38" ht="13.5" customHeight="1">
      <c r="A331" s="659" t="str">
        <f>IF(COUNTA(病棟!A329)&gt;=1,病棟!A329,"")</f>
        <v/>
      </c>
      <c r="B331" s="740" t="str">
        <f>IF(COUNTA(病棟!B329)&gt;=1,病棟!B329,"")</f>
        <v/>
      </c>
      <c r="C331" s="745" t="str">
        <f>IF(COUNTA(病棟!C329)&gt;=1,病棟!C329,"")</f>
        <v/>
      </c>
      <c r="D331" s="750" t="str">
        <f>IF(COUNTA(病棟!D329)&gt;=1,病棟!D329,"")</f>
        <v/>
      </c>
      <c r="E331" s="750" t="str">
        <f>IF(COUNTA(病棟!E329)&gt;=1,病棟!E329,"")</f>
        <v/>
      </c>
      <c r="F331" s="750" t="str">
        <f>IF(COUNTA(病棟!F329)&gt;=1,病棟!F329,"")</f>
        <v/>
      </c>
      <c r="G331" s="755" t="str">
        <f>IF(COUNTA(病棟!G329)&gt;=1,病棟!G329,"")</f>
        <v/>
      </c>
      <c r="H331" s="745" t="str">
        <f>IF(COUNTA(病棟!H329)&gt;=1,病棟!H329,"")</f>
        <v/>
      </c>
      <c r="I331" s="761" t="str">
        <f>IF(COUNTA(病棟!I329)&gt;=1,病棟!I329,"")</f>
        <v/>
      </c>
      <c r="J331" s="662" t="str">
        <f>IF(COUNTA(病棟!J329)&gt;=1,病棟!J329,"")</f>
        <v/>
      </c>
      <c r="K331" s="659" t="str">
        <f>IF(COUNTA(病棟!L329)&gt;=1,病棟!L329,"")</f>
        <v/>
      </c>
      <c r="L331" s="694" t="str">
        <f>IF(K331&lt;基本!$D$9,"非常勤","常勤")</f>
        <v>常勤</v>
      </c>
      <c r="M331" s="689">
        <f>IF(L331="非常勤",K331/基本!$D$9,1)</f>
        <v>1</v>
      </c>
      <c r="N331" s="694" t="e">
        <f>IF(DAYS360(P331,メイン!$N$3)&lt;500,"新"," ")</f>
        <v>#VALUE!</v>
      </c>
      <c r="O331" s="659"/>
      <c r="P331" s="773" t="str">
        <f>IF(COUNTA(病棟!K329)&gt;=1,病棟!K329,"")</f>
        <v/>
      </c>
      <c r="R331" s="735">
        <f t="shared" si="100"/>
        <v>0</v>
      </c>
      <c r="S331" s="735">
        <f t="shared" si="101"/>
        <v>0</v>
      </c>
      <c r="T331" s="735">
        <f t="shared" si="102"/>
        <v>0</v>
      </c>
      <c r="U331" s="735">
        <f t="shared" si="103"/>
        <v>0</v>
      </c>
      <c r="V331" s="735">
        <f t="shared" si="104"/>
        <v>0</v>
      </c>
      <c r="W331" s="735">
        <f t="shared" si="105"/>
        <v>0</v>
      </c>
      <c r="X331" s="735">
        <f t="shared" si="106"/>
        <v>0</v>
      </c>
      <c r="Y331" s="735">
        <f t="shared" si="107"/>
        <v>0</v>
      </c>
      <c r="Z331" s="735">
        <f t="shared" si="108"/>
        <v>0</v>
      </c>
      <c r="AA331" s="735">
        <f t="shared" si="109"/>
        <v>0</v>
      </c>
      <c r="AB331" s="735">
        <f t="shared" si="110"/>
        <v>0</v>
      </c>
      <c r="AC331" s="735">
        <f t="shared" si="111"/>
        <v>0</v>
      </c>
      <c r="AD331" s="735">
        <f t="shared" si="112"/>
        <v>0</v>
      </c>
      <c r="AE331" s="735">
        <f t="shared" si="113"/>
        <v>0</v>
      </c>
      <c r="AF331" s="736">
        <f t="shared" si="114"/>
        <v>0</v>
      </c>
      <c r="AH331" s="646" t="str">
        <f t="shared" si="115"/>
        <v/>
      </c>
      <c r="AI331" s="646" t="str">
        <f t="shared" si="116"/>
        <v>助産師常勤</v>
      </c>
      <c r="AJ331" s="646">
        <f t="shared" si="117"/>
        <v>1</v>
      </c>
      <c r="AK331" s="646" t="str">
        <f t="shared" si="118"/>
        <v>助産師</v>
      </c>
      <c r="AL331" s="646" t="str">
        <f t="shared" si="119"/>
        <v>常勤</v>
      </c>
    </row>
    <row r="332" spans="1:38" ht="13.5" customHeight="1">
      <c r="A332" s="659" t="str">
        <f>IF(COUNTA(病棟!A330)&gt;=1,病棟!A330,"")</f>
        <v/>
      </c>
      <c r="B332" s="740" t="str">
        <f>IF(COUNTA(病棟!B330)&gt;=1,病棟!B330,"")</f>
        <v/>
      </c>
      <c r="C332" s="745" t="str">
        <f>IF(COUNTA(病棟!C330)&gt;=1,病棟!C330,"")</f>
        <v/>
      </c>
      <c r="D332" s="750" t="str">
        <f>IF(COUNTA(病棟!D330)&gt;=1,病棟!D330,"")</f>
        <v/>
      </c>
      <c r="E332" s="750" t="str">
        <f>IF(COUNTA(病棟!E330)&gt;=1,病棟!E330,"")</f>
        <v/>
      </c>
      <c r="F332" s="750" t="str">
        <f>IF(COUNTA(病棟!F330)&gt;=1,病棟!F330,"")</f>
        <v/>
      </c>
      <c r="G332" s="755" t="str">
        <f>IF(COUNTA(病棟!G330)&gt;=1,病棟!G330,"")</f>
        <v/>
      </c>
      <c r="H332" s="745" t="str">
        <f>IF(COUNTA(病棟!H330)&gt;=1,病棟!H330,"")</f>
        <v/>
      </c>
      <c r="I332" s="761" t="str">
        <f>IF(COUNTA(病棟!I330)&gt;=1,病棟!I330,"")</f>
        <v/>
      </c>
      <c r="J332" s="662" t="str">
        <f>IF(COUNTA(病棟!J330)&gt;=1,病棟!J330,"")</f>
        <v/>
      </c>
      <c r="K332" s="659" t="str">
        <f>IF(COUNTA(病棟!L330)&gt;=1,病棟!L330,"")</f>
        <v/>
      </c>
      <c r="L332" s="694" t="str">
        <f>IF(K332&lt;基本!$D$9,"非常勤","常勤")</f>
        <v>常勤</v>
      </c>
      <c r="M332" s="689">
        <f>IF(L332="非常勤",K332/基本!$D$9,1)</f>
        <v>1</v>
      </c>
      <c r="N332" s="694" t="e">
        <f>IF(DAYS360(P332,メイン!$N$3)&lt;500,"新"," ")</f>
        <v>#VALUE!</v>
      </c>
      <c r="O332" s="659"/>
      <c r="P332" s="773" t="str">
        <f>IF(COUNTA(病棟!K330)&gt;=1,病棟!K330,"")</f>
        <v/>
      </c>
      <c r="R332" s="735">
        <f t="shared" si="100"/>
        <v>0</v>
      </c>
      <c r="S332" s="735">
        <f t="shared" si="101"/>
        <v>0</v>
      </c>
      <c r="T332" s="735">
        <f t="shared" si="102"/>
        <v>0</v>
      </c>
      <c r="U332" s="735">
        <f t="shared" si="103"/>
        <v>0</v>
      </c>
      <c r="V332" s="735">
        <f t="shared" si="104"/>
        <v>0</v>
      </c>
      <c r="W332" s="735">
        <f t="shared" si="105"/>
        <v>0</v>
      </c>
      <c r="X332" s="735">
        <f t="shared" si="106"/>
        <v>0</v>
      </c>
      <c r="Y332" s="735">
        <f t="shared" si="107"/>
        <v>0</v>
      </c>
      <c r="Z332" s="735">
        <f t="shared" si="108"/>
        <v>0</v>
      </c>
      <c r="AA332" s="735">
        <f t="shared" si="109"/>
        <v>0</v>
      </c>
      <c r="AB332" s="735">
        <f t="shared" si="110"/>
        <v>0</v>
      </c>
      <c r="AC332" s="735">
        <f t="shared" si="111"/>
        <v>0</v>
      </c>
      <c r="AD332" s="735">
        <f t="shared" si="112"/>
        <v>0</v>
      </c>
      <c r="AE332" s="735">
        <f t="shared" si="113"/>
        <v>0</v>
      </c>
      <c r="AF332" s="736">
        <f t="shared" si="114"/>
        <v>0</v>
      </c>
      <c r="AH332" s="646" t="str">
        <f t="shared" si="115"/>
        <v/>
      </c>
      <c r="AI332" s="646" t="str">
        <f t="shared" si="116"/>
        <v>助産師常勤</v>
      </c>
      <c r="AJ332" s="646">
        <f t="shared" si="117"/>
        <v>1</v>
      </c>
      <c r="AK332" s="646" t="str">
        <f t="shared" si="118"/>
        <v>助産師</v>
      </c>
      <c r="AL332" s="646" t="str">
        <f t="shared" si="119"/>
        <v>常勤</v>
      </c>
    </row>
    <row r="333" spans="1:38" ht="13.5" customHeight="1">
      <c r="A333" s="659" t="str">
        <f>IF(COUNTA(病棟!A331)&gt;=1,病棟!A331,"")</f>
        <v/>
      </c>
      <c r="B333" s="740" t="str">
        <f>IF(COUNTA(病棟!B331)&gt;=1,病棟!B331,"")</f>
        <v/>
      </c>
      <c r="C333" s="745" t="str">
        <f>IF(COUNTA(病棟!C331)&gt;=1,病棟!C331,"")</f>
        <v/>
      </c>
      <c r="D333" s="750" t="str">
        <f>IF(COUNTA(病棟!D331)&gt;=1,病棟!D331,"")</f>
        <v/>
      </c>
      <c r="E333" s="750" t="str">
        <f>IF(COUNTA(病棟!E331)&gt;=1,病棟!E331,"")</f>
        <v/>
      </c>
      <c r="F333" s="750" t="str">
        <f>IF(COUNTA(病棟!F331)&gt;=1,病棟!F331,"")</f>
        <v/>
      </c>
      <c r="G333" s="755" t="str">
        <f>IF(COUNTA(病棟!G331)&gt;=1,病棟!G331,"")</f>
        <v/>
      </c>
      <c r="H333" s="745" t="str">
        <f>IF(COUNTA(病棟!H331)&gt;=1,病棟!H331,"")</f>
        <v/>
      </c>
      <c r="I333" s="761" t="str">
        <f>IF(COUNTA(病棟!I331)&gt;=1,病棟!I331,"")</f>
        <v/>
      </c>
      <c r="J333" s="662" t="str">
        <f>IF(COUNTA(病棟!J331)&gt;=1,病棟!J331,"")</f>
        <v/>
      </c>
      <c r="K333" s="659" t="str">
        <f>IF(COUNTA(病棟!L331)&gt;=1,病棟!L331,"")</f>
        <v/>
      </c>
      <c r="L333" s="694" t="str">
        <f>IF(K333&lt;基本!$D$9,"非常勤","常勤")</f>
        <v>常勤</v>
      </c>
      <c r="M333" s="689">
        <f>IF(L333="非常勤",K333/基本!$D$9,1)</f>
        <v>1</v>
      </c>
      <c r="N333" s="694" t="e">
        <f>IF(DAYS360(P333,メイン!$N$3)&lt;500,"新"," ")</f>
        <v>#VALUE!</v>
      </c>
      <c r="O333" s="659"/>
      <c r="P333" s="773" t="str">
        <f>IF(COUNTA(病棟!K331)&gt;=1,病棟!K331,"")</f>
        <v/>
      </c>
      <c r="R333" s="735">
        <f t="shared" si="100"/>
        <v>0</v>
      </c>
      <c r="S333" s="735">
        <f t="shared" si="101"/>
        <v>0</v>
      </c>
      <c r="T333" s="735">
        <f t="shared" si="102"/>
        <v>0</v>
      </c>
      <c r="U333" s="735">
        <f t="shared" si="103"/>
        <v>0</v>
      </c>
      <c r="V333" s="735">
        <f t="shared" si="104"/>
        <v>0</v>
      </c>
      <c r="W333" s="735">
        <f t="shared" si="105"/>
        <v>0</v>
      </c>
      <c r="X333" s="735">
        <f t="shared" si="106"/>
        <v>0</v>
      </c>
      <c r="Y333" s="735">
        <f t="shared" si="107"/>
        <v>0</v>
      </c>
      <c r="Z333" s="735">
        <f t="shared" si="108"/>
        <v>0</v>
      </c>
      <c r="AA333" s="735">
        <f t="shared" si="109"/>
        <v>0</v>
      </c>
      <c r="AB333" s="735">
        <f t="shared" si="110"/>
        <v>0</v>
      </c>
      <c r="AC333" s="735">
        <f t="shared" si="111"/>
        <v>0</v>
      </c>
      <c r="AD333" s="735">
        <f t="shared" si="112"/>
        <v>0</v>
      </c>
      <c r="AE333" s="735">
        <f t="shared" si="113"/>
        <v>0</v>
      </c>
      <c r="AF333" s="736">
        <f t="shared" si="114"/>
        <v>0</v>
      </c>
      <c r="AH333" s="646" t="str">
        <f t="shared" si="115"/>
        <v/>
      </c>
      <c r="AI333" s="646" t="str">
        <f t="shared" si="116"/>
        <v>助産師常勤</v>
      </c>
      <c r="AJ333" s="646">
        <f t="shared" si="117"/>
        <v>1</v>
      </c>
      <c r="AK333" s="646" t="str">
        <f t="shared" si="118"/>
        <v>助産師</v>
      </c>
      <c r="AL333" s="646" t="str">
        <f t="shared" si="119"/>
        <v>常勤</v>
      </c>
    </row>
    <row r="334" spans="1:38" ht="13.5" customHeight="1">
      <c r="A334" s="659" t="str">
        <f>IF(COUNTA(病棟!A332)&gt;=1,病棟!A332,"")</f>
        <v/>
      </c>
      <c r="B334" s="740" t="str">
        <f>IF(COUNTA(病棟!B332)&gt;=1,病棟!B332,"")</f>
        <v/>
      </c>
      <c r="C334" s="745" t="str">
        <f>IF(COUNTA(病棟!C332)&gt;=1,病棟!C332,"")</f>
        <v/>
      </c>
      <c r="D334" s="750" t="str">
        <f>IF(COUNTA(病棟!D332)&gt;=1,病棟!D332,"")</f>
        <v/>
      </c>
      <c r="E334" s="750" t="str">
        <f>IF(COUNTA(病棟!E332)&gt;=1,病棟!E332,"")</f>
        <v/>
      </c>
      <c r="F334" s="750" t="str">
        <f>IF(COUNTA(病棟!F332)&gt;=1,病棟!F332,"")</f>
        <v/>
      </c>
      <c r="G334" s="755" t="str">
        <f>IF(COUNTA(病棟!G332)&gt;=1,病棟!G332,"")</f>
        <v/>
      </c>
      <c r="H334" s="745" t="str">
        <f>IF(COUNTA(病棟!H332)&gt;=1,病棟!H332,"")</f>
        <v/>
      </c>
      <c r="I334" s="761" t="str">
        <f>IF(COUNTA(病棟!I332)&gt;=1,病棟!I332,"")</f>
        <v/>
      </c>
      <c r="J334" s="662" t="str">
        <f>IF(COUNTA(病棟!J332)&gt;=1,病棟!J332,"")</f>
        <v/>
      </c>
      <c r="K334" s="659" t="str">
        <f>IF(COUNTA(病棟!L332)&gt;=1,病棟!L332,"")</f>
        <v/>
      </c>
      <c r="L334" s="694" t="str">
        <f>IF(K334&lt;基本!$D$9,"非常勤","常勤")</f>
        <v>常勤</v>
      </c>
      <c r="M334" s="689">
        <f>IF(L334="非常勤",K334/基本!$D$9,1)</f>
        <v>1</v>
      </c>
      <c r="N334" s="694" t="e">
        <f>IF(DAYS360(P334,メイン!$N$3)&lt;500,"新"," ")</f>
        <v>#VALUE!</v>
      </c>
      <c r="O334" s="659"/>
      <c r="P334" s="773" t="str">
        <f>IF(COUNTA(病棟!K332)&gt;=1,病棟!K332,"")</f>
        <v/>
      </c>
      <c r="R334" s="735">
        <f t="shared" si="100"/>
        <v>0</v>
      </c>
      <c r="S334" s="735">
        <f t="shared" si="101"/>
        <v>0</v>
      </c>
      <c r="T334" s="735">
        <f t="shared" si="102"/>
        <v>0</v>
      </c>
      <c r="U334" s="735">
        <f t="shared" si="103"/>
        <v>0</v>
      </c>
      <c r="V334" s="735">
        <f t="shared" si="104"/>
        <v>0</v>
      </c>
      <c r="W334" s="735">
        <f t="shared" si="105"/>
        <v>0</v>
      </c>
      <c r="X334" s="735">
        <f t="shared" si="106"/>
        <v>0</v>
      </c>
      <c r="Y334" s="735">
        <f t="shared" si="107"/>
        <v>0</v>
      </c>
      <c r="Z334" s="735">
        <f t="shared" si="108"/>
        <v>0</v>
      </c>
      <c r="AA334" s="735">
        <f t="shared" si="109"/>
        <v>0</v>
      </c>
      <c r="AB334" s="735">
        <f t="shared" si="110"/>
        <v>0</v>
      </c>
      <c r="AC334" s="735">
        <f t="shared" si="111"/>
        <v>0</v>
      </c>
      <c r="AD334" s="735">
        <f t="shared" si="112"/>
        <v>0</v>
      </c>
      <c r="AE334" s="735">
        <f t="shared" si="113"/>
        <v>0</v>
      </c>
      <c r="AF334" s="736">
        <f t="shared" si="114"/>
        <v>0</v>
      </c>
      <c r="AH334" s="646" t="str">
        <f t="shared" si="115"/>
        <v/>
      </c>
      <c r="AI334" s="646" t="str">
        <f t="shared" si="116"/>
        <v>助産師常勤</v>
      </c>
      <c r="AJ334" s="646">
        <f t="shared" si="117"/>
        <v>1</v>
      </c>
      <c r="AK334" s="646" t="str">
        <f t="shared" si="118"/>
        <v>助産師</v>
      </c>
      <c r="AL334" s="646" t="str">
        <f t="shared" si="119"/>
        <v>常勤</v>
      </c>
    </row>
    <row r="335" spans="1:38" ht="13.5" customHeight="1">
      <c r="A335" s="659" t="str">
        <f>IF(COUNTA(病棟!A333)&gt;=1,病棟!A333,"")</f>
        <v/>
      </c>
      <c r="B335" s="740" t="str">
        <f>IF(COUNTA(病棟!B333)&gt;=1,病棟!B333,"")</f>
        <v/>
      </c>
      <c r="C335" s="745" t="str">
        <f>IF(COUNTA(病棟!C333)&gt;=1,病棟!C333,"")</f>
        <v/>
      </c>
      <c r="D335" s="750" t="str">
        <f>IF(COUNTA(病棟!D333)&gt;=1,病棟!D333,"")</f>
        <v/>
      </c>
      <c r="E335" s="750" t="str">
        <f>IF(COUNTA(病棟!E333)&gt;=1,病棟!E333,"")</f>
        <v/>
      </c>
      <c r="F335" s="750" t="str">
        <f>IF(COUNTA(病棟!F333)&gt;=1,病棟!F333,"")</f>
        <v/>
      </c>
      <c r="G335" s="755" t="str">
        <f>IF(COUNTA(病棟!G333)&gt;=1,病棟!G333,"")</f>
        <v/>
      </c>
      <c r="H335" s="745" t="str">
        <f>IF(COUNTA(病棟!H333)&gt;=1,病棟!H333,"")</f>
        <v/>
      </c>
      <c r="I335" s="761" t="str">
        <f>IF(COUNTA(病棟!I333)&gt;=1,病棟!I333,"")</f>
        <v/>
      </c>
      <c r="J335" s="662" t="str">
        <f>IF(COUNTA(病棟!J333)&gt;=1,病棟!J333,"")</f>
        <v/>
      </c>
      <c r="K335" s="659" t="str">
        <f>IF(COUNTA(病棟!L333)&gt;=1,病棟!L333,"")</f>
        <v/>
      </c>
      <c r="L335" s="694" t="str">
        <f>IF(K335&lt;基本!$D$9,"非常勤","常勤")</f>
        <v>常勤</v>
      </c>
      <c r="M335" s="689">
        <f>IF(L335="非常勤",K335/基本!$D$9,1)</f>
        <v>1</v>
      </c>
      <c r="N335" s="694" t="e">
        <f>IF(DAYS360(P335,メイン!$N$3)&lt;500,"新"," ")</f>
        <v>#VALUE!</v>
      </c>
      <c r="O335" s="659"/>
      <c r="P335" s="773" t="str">
        <f>IF(COUNTA(病棟!K333)&gt;=1,病棟!K333,"")</f>
        <v/>
      </c>
      <c r="R335" s="735">
        <f t="shared" si="100"/>
        <v>0</v>
      </c>
      <c r="S335" s="735">
        <f t="shared" si="101"/>
        <v>0</v>
      </c>
      <c r="T335" s="735">
        <f t="shared" si="102"/>
        <v>0</v>
      </c>
      <c r="U335" s="735">
        <f t="shared" si="103"/>
        <v>0</v>
      </c>
      <c r="V335" s="735">
        <f t="shared" si="104"/>
        <v>0</v>
      </c>
      <c r="W335" s="735">
        <f t="shared" si="105"/>
        <v>0</v>
      </c>
      <c r="X335" s="735">
        <f t="shared" si="106"/>
        <v>0</v>
      </c>
      <c r="Y335" s="735">
        <f t="shared" si="107"/>
        <v>0</v>
      </c>
      <c r="Z335" s="735">
        <f t="shared" si="108"/>
        <v>0</v>
      </c>
      <c r="AA335" s="735">
        <f t="shared" si="109"/>
        <v>0</v>
      </c>
      <c r="AB335" s="735">
        <f t="shared" si="110"/>
        <v>0</v>
      </c>
      <c r="AC335" s="735">
        <f t="shared" si="111"/>
        <v>0</v>
      </c>
      <c r="AD335" s="735">
        <f t="shared" si="112"/>
        <v>0</v>
      </c>
      <c r="AE335" s="735">
        <f t="shared" si="113"/>
        <v>0</v>
      </c>
      <c r="AF335" s="736">
        <f t="shared" si="114"/>
        <v>0</v>
      </c>
      <c r="AH335" s="646" t="str">
        <f t="shared" si="115"/>
        <v/>
      </c>
      <c r="AI335" s="646" t="str">
        <f t="shared" si="116"/>
        <v>助産師常勤</v>
      </c>
      <c r="AJ335" s="646">
        <f t="shared" si="117"/>
        <v>1</v>
      </c>
      <c r="AK335" s="646" t="str">
        <f t="shared" si="118"/>
        <v>助産師</v>
      </c>
      <c r="AL335" s="646" t="str">
        <f t="shared" si="119"/>
        <v>常勤</v>
      </c>
    </row>
    <row r="336" spans="1:38" ht="13.5" customHeight="1">
      <c r="A336" s="659" t="str">
        <f>IF(COUNTA(病棟!A334)&gt;=1,病棟!A334,"")</f>
        <v/>
      </c>
      <c r="B336" s="740" t="str">
        <f>IF(COUNTA(病棟!B334)&gt;=1,病棟!B334,"")</f>
        <v/>
      </c>
      <c r="C336" s="745" t="str">
        <f>IF(COUNTA(病棟!C334)&gt;=1,病棟!C334,"")</f>
        <v/>
      </c>
      <c r="D336" s="750" t="str">
        <f>IF(COUNTA(病棟!D334)&gt;=1,病棟!D334,"")</f>
        <v/>
      </c>
      <c r="E336" s="750" t="str">
        <f>IF(COUNTA(病棟!E334)&gt;=1,病棟!E334,"")</f>
        <v/>
      </c>
      <c r="F336" s="750" t="str">
        <f>IF(COUNTA(病棟!F334)&gt;=1,病棟!F334,"")</f>
        <v/>
      </c>
      <c r="G336" s="755" t="str">
        <f>IF(COUNTA(病棟!G334)&gt;=1,病棟!G334,"")</f>
        <v/>
      </c>
      <c r="H336" s="745" t="str">
        <f>IF(COUNTA(病棟!H334)&gt;=1,病棟!H334,"")</f>
        <v/>
      </c>
      <c r="I336" s="761" t="str">
        <f>IF(COUNTA(病棟!I334)&gt;=1,病棟!I334,"")</f>
        <v/>
      </c>
      <c r="J336" s="662" t="str">
        <f>IF(COUNTA(病棟!J334)&gt;=1,病棟!J334,"")</f>
        <v/>
      </c>
      <c r="K336" s="659" t="str">
        <f>IF(COUNTA(病棟!L334)&gt;=1,病棟!L334,"")</f>
        <v/>
      </c>
      <c r="L336" s="694" t="str">
        <f>IF(K336&lt;基本!$D$9,"非常勤","常勤")</f>
        <v>常勤</v>
      </c>
      <c r="M336" s="689">
        <f>IF(L336="非常勤",K336/基本!$D$9,1)</f>
        <v>1</v>
      </c>
      <c r="N336" s="694" t="e">
        <f>IF(DAYS360(P336,メイン!$N$3)&lt;500,"新"," ")</f>
        <v>#VALUE!</v>
      </c>
      <c r="O336" s="659"/>
      <c r="P336" s="773" t="str">
        <f>IF(COUNTA(病棟!K334)&gt;=1,病棟!K334,"")</f>
        <v/>
      </c>
      <c r="R336" s="735">
        <f t="shared" si="100"/>
        <v>0</v>
      </c>
      <c r="S336" s="735">
        <f t="shared" si="101"/>
        <v>0</v>
      </c>
      <c r="T336" s="735">
        <f t="shared" si="102"/>
        <v>0</v>
      </c>
      <c r="U336" s="735">
        <f t="shared" si="103"/>
        <v>0</v>
      </c>
      <c r="V336" s="735">
        <f t="shared" si="104"/>
        <v>0</v>
      </c>
      <c r="W336" s="735">
        <f t="shared" si="105"/>
        <v>0</v>
      </c>
      <c r="X336" s="735">
        <f t="shared" si="106"/>
        <v>0</v>
      </c>
      <c r="Y336" s="735">
        <f t="shared" si="107"/>
        <v>0</v>
      </c>
      <c r="Z336" s="735">
        <f t="shared" si="108"/>
        <v>0</v>
      </c>
      <c r="AA336" s="735">
        <f t="shared" si="109"/>
        <v>0</v>
      </c>
      <c r="AB336" s="735">
        <f t="shared" si="110"/>
        <v>0</v>
      </c>
      <c r="AC336" s="735">
        <f t="shared" si="111"/>
        <v>0</v>
      </c>
      <c r="AD336" s="735">
        <f t="shared" si="112"/>
        <v>0</v>
      </c>
      <c r="AE336" s="735">
        <f t="shared" si="113"/>
        <v>0</v>
      </c>
      <c r="AF336" s="736">
        <f t="shared" si="114"/>
        <v>0</v>
      </c>
      <c r="AH336" s="646" t="str">
        <f t="shared" si="115"/>
        <v/>
      </c>
      <c r="AI336" s="646" t="str">
        <f t="shared" si="116"/>
        <v>助産師常勤</v>
      </c>
      <c r="AJ336" s="646">
        <f t="shared" si="117"/>
        <v>1</v>
      </c>
      <c r="AK336" s="646" t="str">
        <f t="shared" si="118"/>
        <v>助産師</v>
      </c>
      <c r="AL336" s="646" t="str">
        <f t="shared" si="119"/>
        <v>常勤</v>
      </c>
    </row>
    <row r="337" spans="1:38" ht="13.5" customHeight="1">
      <c r="A337" s="659" t="str">
        <f>IF(COUNTA(病棟!A335)&gt;=1,病棟!A335,"")</f>
        <v/>
      </c>
      <c r="B337" s="740" t="str">
        <f>IF(COUNTA(病棟!B335)&gt;=1,病棟!B335,"")</f>
        <v/>
      </c>
      <c r="C337" s="745" t="str">
        <f>IF(COUNTA(病棟!C335)&gt;=1,病棟!C335,"")</f>
        <v/>
      </c>
      <c r="D337" s="750" t="str">
        <f>IF(COUNTA(病棟!D335)&gt;=1,病棟!D335,"")</f>
        <v/>
      </c>
      <c r="E337" s="750" t="str">
        <f>IF(COUNTA(病棟!E335)&gt;=1,病棟!E335,"")</f>
        <v/>
      </c>
      <c r="F337" s="750" t="str">
        <f>IF(COUNTA(病棟!F335)&gt;=1,病棟!F335,"")</f>
        <v/>
      </c>
      <c r="G337" s="755" t="str">
        <f>IF(COUNTA(病棟!G335)&gt;=1,病棟!G335,"")</f>
        <v/>
      </c>
      <c r="H337" s="745" t="str">
        <f>IF(COUNTA(病棟!H335)&gt;=1,病棟!H335,"")</f>
        <v/>
      </c>
      <c r="I337" s="761" t="str">
        <f>IF(COUNTA(病棟!I335)&gt;=1,病棟!I335,"")</f>
        <v/>
      </c>
      <c r="J337" s="662" t="str">
        <f>IF(COUNTA(病棟!J335)&gt;=1,病棟!J335,"")</f>
        <v/>
      </c>
      <c r="K337" s="659" t="str">
        <f>IF(COUNTA(病棟!L335)&gt;=1,病棟!L335,"")</f>
        <v/>
      </c>
      <c r="L337" s="694" t="str">
        <f>IF(K337&lt;基本!$D$9,"非常勤","常勤")</f>
        <v>常勤</v>
      </c>
      <c r="M337" s="689">
        <f>IF(L337="非常勤",K337/基本!$D$9,1)</f>
        <v>1</v>
      </c>
      <c r="N337" s="694" t="e">
        <f>IF(DAYS360(P337,メイン!$N$3)&lt;500,"新"," ")</f>
        <v>#VALUE!</v>
      </c>
      <c r="O337" s="659"/>
      <c r="P337" s="773" t="str">
        <f>IF(COUNTA(病棟!K335)&gt;=1,病棟!K335,"")</f>
        <v/>
      </c>
      <c r="R337" s="735">
        <f t="shared" si="100"/>
        <v>0</v>
      </c>
      <c r="S337" s="735">
        <f t="shared" si="101"/>
        <v>0</v>
      </c>
      <c r="T337" s="735">
        <f t="shared" si="102"/>
        <v>0</v>
      </c>
      <c r="U337" s="735">
        <f t="shared" si="103"/>
        <v>0</v>
      </c>
      <c r="V337" s="735">
        <f t="shared" si="104"/>
        <v>0</v>
      </c>
      <c r="W337" s="735">
        <f t="shared" si="105"/>
        <v>0</v>
      </c>
      <c r="X337" s="735">
        <f t="shared" si="106"/>
        <v>0</v>
      </c>
      <c r="Y337" s="735">
        <f t="shared" si="107"/>
        <v>0</v>
      </c>
      <c r="Z337" s="735">
        <f t="shared" si="108"/>
        <v>0</v>
      </c>
      <c r="AA337" s="735">
        <f t="shared" si="109"/>
        <v>0</v>
      </c>
      <c r="AB337" s="735">
        <f t="shared" si="110"/>
        <v>0</v>
      </c>
      <c r="AC337" s="735">
        <f t="shared" si="111"/>
        <v>0</v>
      </c>
      <c r="AD337" s="735">
        <f t="shared" si="112"/>
        <v>0</v>
      </c>
      <c r="AE337" s="735">
        <f t="shared" si="113"/>
        <v>0</v>
      </c>
      <c r="AF337" s="736">
        <f t="shared" si="114"/>
        <v>0</v>
      </c>
      <c r="AH337" s="646" t="str">
        <f t="shared" si="115"/>
        <v/>
      </c>
      <c r="AI337" s="646" t="str">
        <f t="shared" si="116"/>
        <v>助産師常勤</v>
      </c>
      <c r="AJ337" s="646">
        <f t="shared" si="117"/>
        <v>1</v>
      </c>
      <c r="AK337" s="646" t="str">
        <f t="shared" si="118"/>
        <v>助産師</v>
      </c>
      <c r="AL337" s="646" t="str">
        <f t="shared" si="119"/>
        <v>常勤</v>
      </c>
    </row>
    <row r="338" spans="1:38" ht="13.5" customHeight="1">
      <c r="A338" s="659" t="str">
        <f>IF(COUNTA(病棟!A336)&gt;=1,病棟!A336,"")</f>
        <v/>
      </c>
      <c r="B338" s="740" t="str">
        <f>IF(COUNTA(病棟!B336)&gt;=1,病棟!B336,"")</f>
        <v/>
      </c>
      <c r="C338" s="745" t="str">
        <f>IF(COUNTA(病棟!C336)&gt;=1,病棟!C336,"")</f>
        <v/>
      </c>
      <c r="D338" s="750" t="str">
        <f>IF(COUNTA(病棟!D336)&gt;=1,病棟!D336,"")</f>
        <v/>
      </c>
      <c r="E338" s="750" t="str">
        <f>IF(COUNTA(病棟!E336)&gt;=1,病棟!E336,"")</f>
        <v/>
      </c>
      <c r="F338" s="750" t="str">
        <f>IF(COUNTA(病棟!F336)&gt;=1,病棟!F336,"")</f>
        <v/>
      </c>
      <c r="G338" s="755" t="str">
        <f>IF(COUNTA(病棟!G336)&gt;=1,病棟!G336,"")</f>
        <v/>
      </c>
      <c r="H338" s="745" t="str">
        <f>IF(COUNTA(病棟!H336)&gt;=1,病棟!H336,"")</f>
        <v/>
      </c>
      <c r="I338" s="761" t="str">
        <f>IF(COUNTA(病棟!I336)&gt;=1,病棟!I336,"")</f>
        <v/>
      </c>
      <c r="J338" s="662" t="str">
        <f>IF(COUNTA(病棟!J336)&gt;=1,病棟!J336,"")</f>
        <v/>
      </c>
      <c r="K338" s="659" t="str">
        <f>IF(COUNTA(病棟!L336)&gt;=1,病棟!L336,"")</f>
        <v/>
      </c>
      <c r="L338" s="694" t="str">
        <f>IF(K338&lt;基本!$D$9,"非常勤","常勤")</f>
        <v>常勤</v>
      </c>
      <c r="M338" s="689">
        <f>IF(L338="非常勤",K338/基本!$D$9,1)</f>
        <v>1</v>
      </c>
      <c r="N338" s="694" t="e">
        <f>IF(DAYS360(P338,メイン!$N$3)&lt;500,"新"," ")</f>
        <v>#VALUE!</v>
      </c>
      <c r="O338" s="659"/>
      <c r="P338" s="773" t="str">
        <f>IF(COUNTA(病棟!K336)&gt;=1,病棟!K336,"")</f>
        <v/>
      </c>
      <c r="R338" s="735">
        <f t="shared" si="100"/>
        <v>0</v>
      </c>
      <c r="S338" s="735">
        <f t="shared" si="101"/>
        <v>0</v>
      </c>
      <c r="T338" s="735">
        <f t="shared" si="102"/>
        <v>0</v>
      </c>
      <c r="U338" s="735">
        <f t="shared" si="103"/>
        <v>0</v>
      </c>
      <c r="V338" s="735">
        <f t="shared" si="104"/>
        <v>0</v>
      </c>
      <c r="W338" s="735">
        <f t="shared" si="105"/>
        <v>0</v>
      </c>
      <c r="X338" s="735">
        <f t="shared" si="106"/>
        <v>0</v>
      </c>
      <c r="Y338" s="735">
        <f t="shared" si="107"/>
        <v>0</v>
      </c>
      <c r="Z338" s="735">
        <f t="shared" si="108"/>
        <v>0</v>
      </c>
      <c r="AA338" s="735">
        <f t="shared" si="109"/>
        <v>0</v>
      </c>
      <c r="AB338" s="735">
        <f t="shared" si="110"/>
        <v>0</v>
      </c>
      <c r="AC338" s="735">
        <f t="shared" si="111"/>
        <v>0</v>
      </c>
      <c r="AD338" s="735">
        <f t="shared" si="112"/>
        <v>0</v>
      </c>
      <c r="AE338" s="735">
        <f t="shared" si="113"/>
        <v>0</v>
      </c>
      <c r="AF338" s="736">
        <f t="shared" si="114"/>
        <v>0</v>
      </c>
      <c r="AH338" s="646" t="str">
        <f t="shared" si="115"/>
        <v/>
      </c>
      <c r="AI338" s="646" t="str">
        <f t="shared" si="116"/>
        <v>助産師常勤</v>
      </c>
      <c r="AJ338" s="646">
        <f t="shared" si="117"/>
        <v>1</v>
      </c>
      <c r="AK338" s="646" t="str">
        <f t="shared" si="118"/>
        <v>助産師</v>
      </c>
      <c r="AL338" s="646" t="str">
        <f t="shared" si="119"/>
        <v>常勤</v>
      </c>
    </row>
    <row r="339" spans="1:38" ht="13.5" customHeight="1">
      <c r="A339" s="659" t="str">
        <f>IF(COUNTA(病棟!A337)&gt;=1,病棟!A337,"")</f>
        <v/>
      </c>
      <c r="B339" s="740" t="str">
        <f>IF(COUNTA(病棟!B337)&gt;=1,病棟!B337,"")</f>
        <v/>
      </c>
      <c r="C339" s="745" t="str">
        <f>IF(COUNTA(病棟!C337)&gt;=1,病棟!C337,"")</f>
        <v/>
      </c>
      <c r="D339" s="750" t="str">
        <f>IF(COUNTA(病棟!D337)&gt;=1,病棟!D337,"")</f>
        <v/>
      </c>
      <c r="E339" s="750" t="str">
        <f>IF(COUNTA(病棟!E337)&gt;=1,病棟!E337,"")</f>
        <v/>
      </c>
      <c r="F339" s="750" t="str">
        <f>IF(COUNTA(病棟!F337)&gt;=1,病棟!F337,"")</f>
        <v/>
      </c>
      <c r="G339" s="755" t="str">
        <f>IF(COUNTA(病棟!G337)&gt;=1,病棟!G337,"")</f>
        <v/>
      </c>
      <c r="H339" s="745" t="str">
        <f>IF(COUNTA(病棟!H337)&gt;=1,病棟!H337,"")</f>
        <v/>
      </c>
      <c r="I339" s="761" t="str">
        <f>IF(COUNTA(病棟!I337)&gt;=1,病棟!I337,"")</f>
        <v/>
      </c>
      <c r="J339" s="662" t="str">
        <f>IF(COUNTA(病棟!J337)&gt;=1,病棟!J337,"")</f>
        <v/>
      </c>
      <c r="K339" s="659" t="str">
        <f>IF(COUNTA(病棟!L337)&gt;=1,病棟!L337,"")</f>
        <v/>
      </c>
      <c r="L339" s="694" t="str">
        <f>IF(K339&lt;基本!$D$9,"非常勤","常勤")</f>
        <v>常勤</v>
      </c>
      <c r="M339" s="689">
        <f>IF(L339="非常勤",K339/基本!$D$9,1)</f>
        <v>1</v>
      </c>
      <c r="N339" s="694" t="e">
        <f>IF(DAYS360(P339,メイン!$N$3)&lt;500,"新"," ")</f>
        <v>#VALUE!</v>
      </c>
      <c r="O339" s="659"/>
      <c r="P339" s="773" t="str">
        <f>IF(COUNTA(病棟!K337)&gt;=1,病棟!K337,"")</f>
        <v/>
      </c>
      <c r="R339" s="735">
        <f t="shared" si="100"/>
        <v>0</v>
      </c>
      <c r="S339" s="735">
        <f t="shared" si="101"/>
        <v>0</v>
      </c>
      <c r="T339" s="735">
        <f t="shared" si="102"/>
        <v>0</v>
      </c>
      <c r="U339" s="735">
        <f t="shared" si="103"/>
        <v>0</v>
      </c>
      <c r="V339" s="735">
        <f t="shared" si="104"/>
        <v>0</v>
      </c>
      <c r="W339" s="735">
        <f t="shared" si="105"/>
        <v>0</v>
      </c>
      <c r="X339" s="735">
        <f t="shared" si="106"/>
        <v>0</v>
      </c>
      <c r="Y339" s="735">
        <f t="shared" si="107"/>
        <v>0</v>
      </c>
      <c r="Z339" s="735">
        <f t="shared" si="108"/>
        <v>0</v>
      </c>
      <c r="AA339" s="735">
        <f t="shared" si="109"/>
        <v>0</v>
      </c>
      <c r="AB339" s="735">
        <f t="shared" si="110"/>
        <v>0</v>
      </c>
      <c r="AC339" s="735">
        <f t="shared" si="111"/>
        <v>0</v>
      </c>
      <c r="AD339" s="735">
        <f t="shared" si="112"/>
        <v>0</v>
      </c>
      <c r="AE339" s="735">
        <f t="shared" si="113"/>
        <v>0</v>
      </c>
      <c r="AF339" s="736">
        <f t="shared" si="114"/>
        <v>0</v>
      </c>
      <c r="AH339" s="646" t="str">
        <f t="shared" si="115"/>
        <v/>
      </c>
      <c r="AI339" s="646" t="str">
        <f t="shared" si="116"/>
        <v>助産師常勤</v>
      </c>
      <c r="AJ339" s="646">
        <f t="shared" si="117"/>
        <v>1</v>
      </c>
      <c r="AK339" s="646" t="str">
        <f t="shared" si="118"/>
        <v>助産師</v>
      </c>
      <c r="AL339" s="646" t="str">
        <f t="shared" si="119"/>
        <v>常勤</v>
      </c>
    </row>
    <row r="340" spans="1:38" ht="13.5" customHeight="1">
      <c r="A340" s="659" t="str">
        <f>IF(COUNTA(病棟!A338)&gt;=1,病棟!A338,"")</f>
        <v/>
      </c>
      <c r="B340" s="740" t="str">
        <f>IF(COUNTA(病棟!B338)&gt;=1,病棟!B338,"")</f>
        <v/>
      </c>
      <c r="C340" s="745" t="str">
        <f>IF(COUNTA(病棟!C338)&gt;=1,病棟!C338,"")</f>
        <v/>
      </c>
      <c r="D340" s="750" t="str">
        <f>IF(COUNTA(病棟!D338)&gt;=1,病棟!D338,"")</f>
        <v/>
      </c>
      <c r="E340" s="750" t="str">
        <f>IF(COUNTA(病棟!E338)&gt;=1,病棟!E338,"")</f>
        <v/>
      </c>
      <c r="F340" s="750" t="str">
        <f>IF(COUNTA(病棟!F338)&gt;=1,病棟!F338,"")</f>
        <v/>
      </c>
      <c r="G340" s="755" t="str">
        <f>IF(COUNTA(病棟!G338)&gt;=1,病棟!G338,"")</f>
        <v/>
      </c>
      <c r="H340" s="745" t="str">
        <f>IF(COUNTA(病棟!H338)&gt;=1,病棟!H338,"")</f>
        <v/>
      </c>
      <c r="I340" s="761" t="str">
        <f>IF(COUNTA(病棟!I338)&gt;=1,病棟!I338,"")</f>
        <v/>
      </c>
      <c r="J340" s="662" t="str">
        <f>IF(COUNTA(病棟!J338)&gt;=1,病棟!J338,"")</f>
        <v/>
      </c>
      <c r="K340" s="659" t="str">
        <f>IF(COUNTA(病棟!L338)&gt;=1,病棟!L338,"")</f>
        <v/>
      </c>
      <c r="L340" s="694" t="str">
        <f>IF(K340&lt;基本!$D$9,"非常勤","常勤")</f>
        <v>常勤</v>
      </c>
      <c r="M340" s="689">
        <f>IF(L340="非常勤",K340/基本!$D$9,1)</f>
        <v>1</v>
      </c>
      <c r="N340" s="694" t="e">
        <f>IF(DAYS360(P340,メイン!$N$3)&lt;500,"新"," ")</f>
        <v>#VALUE!</v>
      </c>
      <c r="O340" s="659"/>
      <c r="P340" s="773" t="str">
        <f>IF(COUNTA(病棟!K338)&gt;=1,病棟!K338,"")</f>
        <v/>
      </c>
      <c r="R340" s="735">
        <f t="shared" si="100"/>
        <v>0</v>
      </c>
      <c r="S340" s="735">
        <f t="shared" si="101"/>
        <v>0</v>
      </c>
      <c r="T340" s="735">
        <f t="shared" si="102"/>
        <v>0</v>
      </c>
      <c r="U340" s="735">
        <f t="shared" si="103"/>
        <v>0</v>
      </c>
      <c r="V340" s="735">
        <f t="shared" si="104"/>
        <v>0</v>
      </c>
      <c r="W340" s="735">
        <f t="shared" si="105"/>
        <v>0</v>
      </c>
      <c r="X340" s="735">
        <f t="shared" si="106"/>
        <v>0</v>
      </c>
      <c r="Y340" s="735">
        <f t="shared" si="107"/>
        <v>0</v>
      </c>
      <c r="Z340" s="735">
        <f t="shared" si="108"/>
        <v>0</v>
      </c>
      <c r="AA340" s="735">
        <f t="shared" si="109"/>
        <v>0</v>
      </c>
      <c r="AB340" s="735">
        <f t="shared" si="110"/>
        <v>0</v>
      </c>
      <c r="AC340" s="735">
        <f t="shared" si="111"/>
        <v>0</v>
      </c>
      <c r="AD340" s="735">
        <f t="shared" si="112"/>
        <v>0</v>
      </c>
      <c r="AE340" s="735">
        <f t="shared" si="113"/>
        <v>0</v>
      </c>
      <c r="AF340" s="736">
        <f t="shared" si="114"/>
        <v>0</v>
      </c>
      <c r="AH340" s="646" t="str">
        <f t="shared" si="115"/>
        <v/>
      </c>
      <c r="AI340" s="646" t="str">
        <f t="shared" si="116"/>
        <v>助産師常勤</v>
      </c>
      <c r="AJ340" s="646">
        <f t="shared" si="117"/>
        <v>1</v>
      </c>
      <c r="AK340" s="646" t="str">
        <f t="shared" si="118"/>
        <v>助産師</v>
      </c>
      <c r="AL340" s="646" t="str">
        <f t="shared" si="119"/>
        <v>常勤</v>
      </c>
    </row>
    <row r="341" spans="1:38" ht="13.5" customHeight="1">
      <c r="A341" s="659" t="str">
        <f>IF(COUNTA(病棟!A339)&gt;=1,病棟!A339,"")</f>
        <v/>
      </c>
      <c r="B341" s="740" t="str">
        <f>IF(COUNTA(病棟!B339)&gt;=1,病棟!B339,"")</f>
        <v/>
      </c>
      <c r="C341" s="745" t="str">
        <f>IF(COUNTA(病棟!C339)&gt;=1,病棟!C339,"")</f>
        <v/>
      </c>
      <c r="D341" s="750" t="str">
        <f>IF(COUNTA(病棟!D339)&gt;=1,病棟!D339,"")</f>
        <v/>
      </c>
      <c r="E341" s="750" t="str">
        <f>IF(COUNTA(病棟!E339)&gt;=1,病棟!E339,"")</f>
        <v/>
      </c>
      <c r="F341" s="750" t="str">
        <f>IF(COUNTA(病棟!F339)&gt;=1,病棟!F339,"")</f>
        <v/>
      </c>
      <c r="G341" s="755" t="str">
        <f>IF(COUNTA(病棟!G339)&gt;=1,病棟!G339,"")</f>
        <v/>
      </c>
      <c r="H341" s="745" t="str">
        <f>IF(COUNTA(病棟!H339)&gt;=1,病棟!H339,"")</f>
        <v/>
      </c>
      <c r="I341" s="761" t="str">
        <f>IF(COUNTA(病棟!I339)&gt;=1,病棟!I339,"")</f>
        <v/>
      </c>
      <c r="J341" s="662" t="str">
        <f>IF(COUNTA(病棟!J339)&gt;=1,病棟!J339,"")</f>
        <v/>
      </c>
      <c r="K341" s="659" t="str">
        <f>IF(COUNTA(病棟!L339)&gt;=1,病棟!L339,"")</f>
        <v/>
      </c>
      <c r="L341" s="694" t="str">
        <f>IF(K341&lt;基本!$D$9,"非常勤","常勤")</f>
        <v>常勤</v>
      </c>
      <c r="M341" s="689">
        <f>IF(L341="非常勤",K341/基本!$D$9,1)</f>
        <v>1</v>
      </c>
      <c r="N341" s="694" t="e">
        <f>IF(DAYS360(P341,メイン!$N$3)&lt;500,"新"," ")</f>
        <v>#VALUE!</v>
      </c>
      <c r="O341" s="659"/>
      <c r="P341" s="773" t="str">
        <f>IF(COUNTA(病棟!K339)&gt;=1,病棟!K339,"")</f>
        <v/>
      </c>
      <c r="R341" s="735">
        <f t="shared" si="100"/>
        <v>0</v>
      </c>
      <c r="S341" s="735">
        <f t="shared" si="101"/>
        <v>0</v>
      </c>
      <c r="T341" s="735">
        <f t="shared" si="102"/>
        <v>0</v>
      </c>
      <c r="U341" s="735">
        <f t="shared" si="103"/>
        <v>0</v>
      </c>
      <c r="V341" s="735">
        <f t="shared" si="104"/>
        <v>0</v>
      </c>
      <c r="W341" s="735">
        <f t="shared" si="105"/>
        <v>0</v>
      </c>
      <c r="X341" s="735">
        <f t="shared" si="106"/>
        <v>0</v>
      </c>
      <c r="Y341" s="735">
        <f t="shared" si="107"/>
        <v>0</v>
      </c>
      <c r="Z341" s="735">
        <f t="shared" si="108"/>
        <v>0</v>
      </c>
      <c r="AA341" s="735">
        <f t="shared" si="109"/>
        <v>0</v>
      </c>
      <c r="AB341" s="735">
        <f t="shared" si="110"/>
        <v>0</v>
      </c>
      <c r="AC341" s="735">
        <f t="shared" si="111"/>
        <v>0</v>
      </c>
      <c r="AD341" s="735">
        <f t="shared" si="112"/>
        <v>0</v>
      </c>
      <c r="AE341" s="735">
        <f t="shared" si="113"/>
        <v>0</v>
      </c>
      <c r="AF341" s="736">
        <f t="shared" si="114"/>
        <v>0</v>
      </c>
      <c r="AH341" s="646" t="str">
        <f t="shared" si="115"/>
        <v/>
      </c>
      <c r="AI341" s="646" t="str">
        <f t="shared" si="116"/>
        <v>助産師常勤</v>
      </c>
      <c r="AJ341" s="646">
        <f t="shared" si="117"/>
        <v>1</v>
      </c>
      <c r="AK341" s="646" t="str">
        <f t="shared" si="118"/>
        <v>助産師</v>
      </c>
      <c r="AL341" s="646" t="str">
        <f t="shared" si="119"/>
        <v>常勤</v>
      </c>
    </row>
    <row r="342" spans="1:38" ht="13.5" customHeight="1">
      <c r="A342" s="659" t="str">
        <f>IF(COUNTA(病棟!A340)&gt;=1,病棟!A340,"")</f>
        <v/>
      </c>
      <c r="B342" s="740" t="str">
        <f>IF(COUNTA(病棟!B340)&gt;=1,病棟!B340,"")</f>
        <v/>
      </c>
      <c r="C342" s="745" t="str">
        <f>IF(COUNTA(病棟!C340)&gt;=1,病棟!C340,"")</f>
        <v/>
      </c>
      <c r="D342" s="750" t="str">
        <f>IF(COUNTA(病棟!D340)&gt;=1,病棟!D340,"")</f>
        <v/>
      </c>
      <c r="E342" s="750" t="str">
        <f>IF(COUNTA(病棟!E340)&gt;=1,病棟!E340,"")</f>
        <v/>
      </c>
      <c r="F342" s="750" t="str">
        <f>IF(COUNTA(病棟!F340)&gt;=1,病棟!F340,"")</f>
        <v/>
      </c>
      <c r="G342" s="755" t="str">
        <f>IF(COUNTA(病棟!G340)&gt;=1,病棟!G340,"")</f>
        <v/>
      </c>
      <c r="H342" s="745" t="str">
        <f>IF(COUNTA(病棟!H340)&gt;=1,病棟!H340,"")</f>
        <v/>
      </c>
      <c r="I342" s="761" t="str">
        <f>IF(COUNTA(病棟!I340)&gt;=1,病棟!I340,"")</f>
        <v/>
      </c>
      <c r="J342" s="662" t="str">
        <f>IF(COUNTA(病棟!J340)&gt;=1,病棟!J340,"")</f>
        <v/>
      </c>
      <c r="K342" s="659" t="str">
        <f>IF(COUNTA(病棟!L340)&gt;=1,病棟!L340,"")</f>
        <v/>
      </c>
      <c r="L342" s="694" t="str">
        <f>IF(K342&lt;基本!$D$9,"非常勤","常勤")</f>
        <v>常勤</v>
      </c>
      <c r="M342" s="689">
        <f>IF(L342="非常勤",K342/基本!$D$9,1)</f>
        <v>1</v>
      </c>
      <c r="N342" s="694" t="e">
        <f>IF(DAYS360(P342,メイン!$N$3)&lt;500,"新"," ")</f>
        <v>#VALUE!</v>
      </c>
      <c r="O342" s="659"/>
      <c r="P342" s="773" t="str">
        <f>IF(COUNTA(病棟!K340)&gt;=1,病棟!K340,"")</f>
        <v/>
      </c>
      <c r="R342" s="735">
        <f t="shared" si="100"/>
        <v>0</v>
      </c>
      <c r="S342" s="735">
        <f t="shared" si="101"/>
        <v>0</v>
      </c>
      <c r="T342" s="735">
        <f t="shared" si="102"/>
        <v>0</v>
      </c>
      <c r="U342" s="735">
        <f t="shared" si="103"/>
        <v>0</v>
      </c>
      <c r="V342" s="735">
        <f t="shared" si="104"/>
        <v>0</v>
      </c>
      <c r="W342" s="735">
        <f t="shared" si="105"/>
        <v>0</v>
      </c>
      <c r="X342" s="735">
        <f t="shared" si="106"/>
        <v>0</v>
      </c>
      <c r="Y342" s="735">
        <f t="shared" si="107"/>
        <v>0</v>
      </c>
      <c r="Z342" s="735">
        <f t="shared" si="108"/>
        <v>0</v>
      </c>
      <c r="AA342" s="735">
        <f t="shared" si="109"/>
        <v>0</v>
      </c>
      <c r="AB342" s="735">
        <f t="shared" si="110"/>
        <v>0</v>
      </c>
      <c r="AC342" s="735">
        <f t="shared" si="111"/>
        <v>0</v>
      </c>
      <c r="AD342" s="735">
        <f t="shared" si="112"/>
        <v>0</v>
      </c>
      <c r="AE342" s="735">
        <f t="shared" si="113"/>
        <v>0</v>
      </c>
      <c r="AF342" s="736">
        <f t="shared" si="114"/>
        <v>0</v>
      </c>
      <c r="AH342" s="646" t="str">
        <f t="shared" si="115"/>
        <v/>
      </c>
      <c r="AI342" s="646" t="str">
        <f t="shared" si="116"/>
        <v>助産師常勤</v>
      </c>
      <c r="AJ342" s="646">
        <f t="shared" si="117"/>
        <v>1</v>
      </c>
      <c r="AK342" s="646" t="str">
        <f t="shared" si="118"/>
        <v>助産師</v>
      </c>
      <c r="AL342" s="646" t="str">
        <f t="shared" si="119"/>
        <v>常勤</v>
      </c>
    </row>
    <row r="343" spans="1:38" ht="13.5" customHeight="1">
      <c r="A343" s="659" t="str">
        <f>IF(COUNTA(病棟!A341)&gt;=1,病棟!A341,"")</f>
        <v/>
      </c>
      <c r="B343" s="740" t="str">
        <f>IF(COUNTA(病棟!B341)&gt;=1,病棟!B341,"")</f>
        <v/>
      </c>
      <c r="C343" s="745" t="str">
        <f>IF(COUNTA(病棟!C341)&gt;=1,病棟!C341,"")</f>
        <v/>
      </c>
      <c r="D343" s="750" t="str">
        <f>IF(COUNTA(病棟!D341)&gt;=1,病棟!D341,"")</f>
        <v/>
      </c>
      <c r="E343" s="750" t="str">
        <f>IF(COUNTA(病棟!E341)&gt;=1,病棟!E341,"")</f>
        <v/>
      </c>
      <c r="F343" s="750" t="str">
        <f>IF(COUNTA(病棟!F341)&gt;=1,病棟!F341,"")</f>
        <v/>
      </c>
      <c r="G343" s="755" t="str">
        <f>IF(COUNTA(病棟!G341)&gt;=1,病棟!G341,"")</f>
        <v/>
      </c>
      <c r="H343" s="745" t="str">
        <f>IF(COUNTA(病棟!H341)&gt;=1,病棟!H341,"")</f>
        <v/>
      </c>
      <c r="I343" s="761" t="str">
        <f>IF(COUNTA(病棟!I341)&gt;=1,病棟!I341,"")</f>
        <v/>
      </c>
      <c r="J343" s="662" t="str">
        <f>IF(COUNTA(病棟!J341)&gt;=1,病棟!J341,"")</f>
        <v/>
      </c>
      <c r="K343" s="659" t="str">
        <f>IF(COUNTA(病棟!L341)&gt;=1,病棟!L341,"")</f>
        <v/>
      </c>
      <c r="L343" s="694" t="str">
        <f>IF(K343&lt;基本!$D$9,"非常勤","常勤")</f>
        <v>常勤</v>
      </c>
      <c r="M343" s="689">
        <f>IF(L343="非常勤",K343/基本!$D$9,1)</f>
        <v>1</v>
      </c>
      <c r="N343" s="694" t="e">
        <f>IF(DAYS360(P343,メイン!$N$3)&lt;500,"新"," ")</f>
        <v>#VALUE!</v>
      </c>
      <c r="O343" s="659"/>
      <c r="P343" s="773" t="str">
        <f>IF(COUNTA(病棟!K341)&gt;=1,病棟!K341,"")</f>
        <v/>
      </c>
      <c r="R343" s="735">
        <f t="shared" si="100"/>
        <v>0</v>
      </c>
      <c r="S343" s="735">
        <f t="shared" si="101"/>
        <v>0</v>
      </c>
      <c r="T343" s="735">
        <f t="shared" si="102"/>
        <v>0</v>
      </c>
      <c r="U343" s="735">
        <f t="shared" si="103"/>
        <v>0</v>
      </c>
      <c r="V343" s="735">
        <f t="shared" si="104"/>
        <v>0</v>
      </c>
      <c r="W343" s="735">
        <f t="shared" si="105"/>
        <v>0</v>
      </c>
      <c r="X343" s="735">
        <f t="shared" si="106"/>
        <v>0</v>
      </c>
      <c r="Y343" s="735">
        <f t="shared" si="107"/>
        <v>0</v>
      </c>
      <c r="Z343" s="735">
        <f t="shared" si="108"/>
        <v>0</v>
      </c>
      <c r="AA343" s="735">
        <f t="shared" si="109"/>
        <v>0</v>
      </c>
      <c r="AB343" s="735">
        <f t="shared" si="110"/>
        <v>0</v>
      </c>
      <c r="AC343" s="735">
        <f t="shared" si="111"/>
        <v>0</v>
      </c>
      <c r="AD343" s="735">
        <f t="shared" si="112"/>
        <v>0</v>
      </c>
      <c r="AE343" s="735">
        <f t="shared" si="113"/>
        <v>0</v>
      </c>
      <c r="AF343" s="736">
        <f t="shared" si="114"/>
        <v>0</v>
      </c>
      <c r="AH343" s="646" t="str">
        <f t="shared" si="115"/>
        <v/>
      </c>
      <c r="AI343" s="646" t="str">
        <f t="shared" si="116"/>
        <v>助産師常勤</v>
      </c>
      <c r="AJ343" s="646">
        <f t="shared" si="117"/>
        <v>1</v>
      </c>
      <c r="AK343" s="646" t="str">
        <f t="shared" si="118"/>
        <v>助産師</v>
      </c>
      <c r="AL343" s="646" t="str">
        <f t="shared" si="119"/>
        <v>常勤</v>
      </c>
    </row>
    <row r="344" spans="1:38" ht="13.5" customHeight="1">
      <c r="A344" s="659" t="str">
        <f>IF(COUNTA(病棟!A342)&gt;=1,病棟!A342,"")</f>
        <v/>
      </c>
      <c r="B344" s="740" t="str">
        <f>IF(COUNTA(病棟!B342)&gt;=1,病棟!B342,"")</f>
        <v/>
      </c>
      <c r="C344" s="745" t="str">
        <f>IF(COUNTA(病棟!C342)&gt;=1,病棟!C342,"")</f>
        <v/>
      </c>
      <c r="D344" s="750" t="str">
        <f>IF(COUNTA(病棟!D342)&gt;=1,病棟!D342,"")</f>
        <v/>
      </c>
      <c r="E344" s="750" t="str">
        <f>IF(COUNTA(病棟!E342)&gt;=1,病棟!E342,"")</f>
        <v/>
      </c>
      <c r="F344" s="750" t="str">
        <f>IF(COUNTA(病棟!F342)&gt;=1,病棟!F342,"")</f>
        <v/>
      </c>
      <c r="G344" s="755" t="str">
        <f>IF(COUNTA(病棟!G342)&gt;=1,病棟!G342,"")</f>
        <v/>
      </c>
      <c r="H344" s="745" t="str">
        <f>IF(COUNTA(病棟!H342)&gt;=1,病棟!H342,"")</f>
        <v/>
      </c>
      <c r="I344" s="761" t="str">
        <f>IF(COUNTA(病棟!I342)&gt;=1,病棟!I342,"")</f>
        <v/>
      </c>
      <c r="J344" s="662" t="str">
        <f>IF(COUNTA(病棟!J342)&gt;=1,病棟!J342,"")</f>
        <v/>
      </c>
      <c r="K344" s="659" t="str">
        <f>IF(COUNTA(病棟!L342)&gt;=1,病棟!L342,"")</f>
        <v/>
      </c>
      <c r="L344" s="694" t="str">
        <f>IF(K344&lt;基本!$D$9,"非常勤","常勤")</f>
        <v>常勤</v>
      </c>
      <c r="M344" s="689">
        <f>IF(L344="非常勤",K344/基本!$D$9,1)</f>
        <v>1</v>
      </c>
      <c r="N344" s="694" t="e">
        <f>IF(DAYS360(P344,メイン!$N$3)&lt;500,"新"," ")</f>
        <v>#VALUE!</v>
      </c>
      <c r="O344" s="659"/>
      <c r="P344" s="773" t="str">
        <f>IF(COUNTA(病棟!K342)&gt;=1,病棟!K342,"")</f>
        <v/>
      </c>
      <c r="R344" s="735">
        <f t="shared" si="100"/>
        <v>0</v>
      </c>
      <c r="S344" s="735">
        <f t="shared" si="101"/>
        <v>0</v>
      </c>
      <c r="T344" s="735">
        <f t="shared" si="102"/>
        <v>0</v>
      </c>
      <c r="U344" s="735">
        <f t="shared" si="103"/>
        <v>0</v>
      </c>
      <c r="V344" s="735">
        <f t="shared" si="104"/>
        <v>0</v>
      </c>
      <c r="W344" s="735">
        <f t="shared" si="105"/>
        <v>0</v>
      </c>
      <c r="X344" s="735">
        <f t="shared" si="106"/>
        <v>0</v>
      </c>
      <c r="Y344" s="735">
        <f t="shared" si="107"/>
        <v>0</v>
      </c>
      <c r="Z344" s="735">
        <f t="shared" si="108"/>
        <v>0</v>
      </c>
      <c r="AA344" s="735">
        <f t="shared" si="109"/>
        <v>0</v>
      </c>
      <c r="AB344" s="735">
        <f t="shared" si="110"/>
        <v>0</v>
      </c>
      <c r="AC344" s="735">
        <f t="shared" si="111"/>
        <v>0</v>
      </c>
      <c r="AD344" s="735">
        <f t="shared" si="112"/>
        <v>0</v>
      </c>
      <c r="AE344" s="735">
        <f t="shared" si="113"/>
        <v>0</v>
      </c>
      <c r="AF344" s="736">
        <f t="shared" si="114"/>
        <v>0</v>
      </c>
      <c r="AH344" s="646" t="str">
        <f t="shared" si="115"/>
        <v/>
      </c>
      <c r="AI344" s="646" t="str">
        <f t="shared" si="116"/>
        <v>助産師常勤</v>
      </c>
      <c r="AJ344" s="646">
        <f t="shared" si="117"/>
        <v>1</v>
      </c>
      <c r="AK344" s="646" t="str">
        <f t="shared" si="118"/>
        <v>助産師</v>
      </c>
      <c r="AL344" s="646" t="str">
        <f t="shared" si="119"/>
        <v>常勤</v>
      </c>
    </row>
    <row r="345" spans="1:38" ht="13.5" customHeight="1">
      <c r="A345" s="659" t="str">
        <f>IF(COUNTA(病棟!A343)&gt;=1,病棟!A343,"")</f>
        <v/>
      </c>
      <c r="B345" s="740" t="str">
        <f>IF(COUNTA(病棟!B343)&gt;=1,病棟!B343,"")</f>
        <v/>
      </c>
      <c r="C345" s="745" t="str">
        <f>IF(COUNTA(病棟!C343)&gt;=1,病棟!C343,"")</f>
        <v/>
      </c>
      <c r="D345" s="750" t="str">
        <f>IF(COUNTA(病棟!D343)&gt;=1,病棟!D343,"")</f>
        <v/>
      </c>
      <c r="E345" s="750" t="str">
        <f>IF(COUNTA(病棟!E343)&gt;=1,病棟!E343,"")</f>
        <v/>
      </c>
      <c r="F345" s="750" t="str">
        <f>IF(COUNTA(病棟!F343)&gt;=1,病棟!F343,"")</f>
        <v/>
      </c>
      <c r="G345" s="755" t="str">
        <f>IF(COUNTA(病棟!G343)&gt;=1,病棟!G343,"")</f>
        <v/>
      </c>
      <c r="H345" s="745" t="str">
        <f>IF(COUNTA(病棟!H343)&gt;=1,病棟!H343,"")</f>
        <v/>
      </c>
      <c r="I345" s="761" t="str">
        <f>IF(COUNTA(病棟!I343)&gt;=1,病棟!I343,"")</f>
        <v/>
      </c>
      <c r="J345" s="662" t="str">
        <f>IF(COUNTA(病棟!J343)&gt;=1,病棟!J343,"")</f>
        <v/>
      </c>
      <c r="K345" s="659" t="str">
        <f>IF(COUNTA(病棟!L343)&gt;=1,病棟!L343,"")</f>
        <v/>
      </c>
      <c r="L345" s="694" t="str">
        <f>IF(K345&lt;基本!$D$9,"非常勤","常勤")</f>
        <v>常勤</v>
      </c>
      <c r="M345" s="689">
        <f>IF(L345="非常勤",K345/基本!$D$9,1)</f>
        <v>1</v>
      </c>
      <c r="N345" s="694" t="e">
        <f>IF(DAYS360(P345,メイン!$N$3)&lt;500,"新"," ")</f>
        <v>#VALUE!</v>
      </c>
      <c r="O345" s="659"/>
      <c r="P345" s="773" t="str">
        <f>IF(COUNTA(病棟!K343)&gt;=1,病棟!K343,"")</f>
        <v/>
      </c>
      <c r="R345" s="735">
        <f t="shared" si="100"/>
        <v>0</v>
      </c>
      <c r="S345" s="735">
        <f t="shared" si="101"/>
        <v>0</v>
      </c>
      <c r="T345" s="735">
        <f t="shared" si="102"/>
        <v>0</v>
      </c>
      <c r="U345" s="735">
        <f t="shared" si="103"/>
        <v>0</v>
      </c>
      <c r="V345" s="735">
        <f t="shared" si="104"/>
        <v>0</v>
      </c>
      <c r="W345" s="735">
        <f t="shared" si="105"/>
        <v>0</v>
      </c>
      <c r="X345" s="735">
        <f t="shared" si="106"/>
        <v>0</v>
      </c>
      <c r="Y345" s="735">
        <f t="shared" si="107"/>
        <v>0</v>
      </c>
      <c r="Z345" s="735">
        <f t="shared" si="108"/>
        <v>0</v>
      </c>
      <c r="AA345" s="735">
        <f t="shared" si="109"/>
        <v>0</v>
      </c>
      <c r="AB345" s="735">
        <f t="shared" si="110"/>
        <v>0</v>
      </c>
      <c r="AC345" s="735">
        <f t="shared" si="111"/>
        <v>0</v>
      </c>
      <c r="AD345" s="735">
        <f t="shared" si="112"/>
        <v>0</v>
      </c>
      <c r="AE345" s="735">
        <f t="shared" si="113"/>
        <v>0</v>
      </c>
      <c r="AF345" s="736">
        <f t="shared" si="114"/>
        <v>0</v>
      </c>
      <c r="AH345" s="646" t="str">
        <f t="shared" si="115"/>
        <v/>
      </c>
      <c r="AI345" s="646" t="str">
        <f t="shared" si="116"/>
        <v>助産師常勤</v>
      </c>
      <c r="AJ345" s="646">
        <f t="shared" si="117"/>
        <v>1</v>
      </c>
      <c r="AK345" s="646" t="str">
        <f t="shared" si="118"/>
        <v>助産師</v>
      </c>
      <c r="AL345" s="646" t="str">
        <f t="shared" si="119"/>
        <v>常勤</v>
      </c>
    </row>
    <row r="346" spans="1:38" ht="13.5" customHeight="1">
      <c r="A346" s="659" t="str">
        <f>IF(COUNTA(病棟!A344)&gt;=1,病棟!A344,"")</f>
        <v/>
      </c>
      <c r="B346" s="740" t="str">
        <f>IF(COUNTA(病棟!B344)&gt;=1,病棟!B344,"")</f>
        <v/>
      </c>
      <c r="C346" s="745" t="str">
        <f>IF(COUNTA(病棟!C344)&gt;=1,病棟!C344,"")</f>
        <v/>
      </c>
      <c r="D346" s="750" t="str">
        <f>IF(COUNTA(病棟!D344)&gt;=1,病棟!D344,"")</f>
        <v/>
      </c>
      <c r="E346" s="750" t="str">
        <f>IF(COUNTA(病棟!E344)&gt;=1,病棟!E344,"")</f>
        <v/>
      </c>
      <c r="F346" s="750" t="str">
        <f>IF(COUNTA(病棟!F344)&gt;=1,病棟!F344,"")</f>
        <v/>
      </c>
      <c r="G346" s="755" t="str">
        <f>IF(COUNTA(病棟!G344)&gt;=1,病棟!G344,"")</f>
        <v/>
      </c>
      <c r="H346" s="745" t="str">
        <f>IF(COUNTA(病棟!H344)&gt;=1,病棟!H344,"")</f>
        <v/>
      </c>
      <c r="I346" s="761" t="str">
        <f>IF(COUNTA(病棟!I344)&gt;=1,病棟!I344,"")</f>
        <v/>
      </c>
      <c r="J346" s="662" t="str">
        <f>IF(COUNTA(病棟!J344)&gt;=1,病棟!J344,"")</f>
        <v/>
      </c>
      <c r="K346" s="659" t="str">
        <f>IF(COUNTA(病棟!L344)&gt;=1,病棟!L344,"")</f>
        <v/>
      </c>
      <c r="L346" s="694" t="str">
        <f>IF(K346&lt;基本!$D$9,"非常勤","常勤")</f>
        <v>常勤</v>
      </c>
      <c r="M346" s="689">
        <f>IF(L346="非常勤",K346/基本!$D$9,1)</f>
        <v>1</v>
      </c>
      <c r="N346" s="694" t="e">
        <f>IF(DAYS360(P346,メイン!$N$3)&lt;500,"新"," ")</f>
        <v>#VALUE!</v>
      </c>
      <c r="O346" s="659"/>
      <c r="P346" s="773" t="str">
        <f>IF(COUNTA(病棟!K344)&gt;=1,病棟!K344,"")</f>
        <v/>
      </c>
      <c r="R346" s="735">
        <f t="shared" si="100"/>
        <v>0</v>
      </c>
      <c r="S346" s="735">
        <f t="shared" si="101"/>
        <v>0</v>
      </c>
      <c r="T346" s="735">
        <f t="shared" si="102"/>
        <v>0</v>
      </c>
      <c r="U346" s="735">
        <f t="shared" si="103"/>
        <v>0</v>
      </c>
      <c r="V346" s="735">
        <f t="shared" si="104"/>
        <v>0</v>
      </c>
      <c r="W346" s="735">
        <f t="shared" si="105"/>
        <v>0</v>
      </c>
      <c r="X346" s="735">
        <f t="shared" si="106"/>
        <v>0</v>
      </c>
      <c r="Y346" s="735">
        <f t="shared" si="107"/>
        <v>0</v>
      </c>
      <c r="Z346" s="735">
        <f t="shared" si="108"/>
        <v>0</v>
      </c>
      <c r="AA346" s="735">
        <f t="shared" si="109"/>
        <v>0</v>
      </c>
      <c r="AB346" s="735">
        <f t="shared" si="110"/>
        <v>0</v>
      </c>
      <c r="AC346" s="735">
        <f t="shared" si="111"/>
        <v>0</v>
      </c>
      <c r="AD346" s="735">
        <f t="shared" si="112"/>
        <v>0</v>
      </c>
      <c r="AE346" s="735">
        <f t="shared" si="113"/>
        <v>0</v>
      </c>
      <c r="AF346" s="736">
        <f t="shared" si="114"/>
        <v>0</v>
      </c>
      <c r="AH346" s="646" t="str">
        <f t="shared" si="115"/>
        <v/>
      </c>
      <c r="AI346" s="646" t="str">
        <f t="shared" si="116"/>
        <v>助産師常勤</v>
      </c>
      <c r="AJ346" s="646">
        <f t="shared" si="117"/>
        <v>1</v>
      </c>
      <c r="AK346" s="646" t="str">
        <f t="shared" si="118"/>
        <v>助産師</v>
      </c>
      <c r="AL346" s="646" t="str">
        <f t="shared" si="119"/>
        <v>常勤</v>
      </c>
    </row>
    <row r="347" spans="1:38" ht="13.5" customHeight="1">
      <c r="A347" s="659" t="str">
        <f>IF(COUNTA(病棟!A345)&gt;=1,病棟!A345,"")</f>
        <v/>
      </c>
      <c r="B347" s="740" t="str">
        <f>IF(COUNTA(病棟!B345)&gt;=1,病棟!B345,"")</f>
        <v/>
      </c>
      <c r="C347" s="745" t="str">
        <f>IF(COUNTA(病棟!C345)&gt;=1,病棟!C345,"")</f>
        <v/>
      </c>
      <c r="D347" s="750" t="str">
        <f>IF(COUNTA(病棟!D345)&gt;=1,病棟!D345,"")</f>
        <v/>
      </c>
      <c r="E347" s="750" t="str">
        <f>IF(COUNTA(病棟!E345)&gt;=1,病棟!E345,"")</f>
        <v/>
      </c>
      <c r="F347" s="750" t="str">
        <f>IF(COUNTA(病棟!F345)&gt;=1,病棟!F345,"")</f>
        <v/>
      </c>
      <c r="G347" s="755" t="str">
        <f>IF(COUNTA(病棟!G345)&gt;=1,病棟!G345,"")</f>
        <v/>
      </c>
      <c r="H347" s="745" t="str">
        <f>IF(COUNTA(病棟!H345)&gt;=1,病棟!H345,"")</f>
        <v/>
      </c>
      <c r="I347" s="761" t="str">
        <f>IF(COUNTA(病棟!I345)&gt;=1,病棟!I345,"")</f>
        <v/>
      </c>
      <c r="J347" s="662" t="str">
        <f>IF(COUNTA(病棟!J345)&gt;=1,病棟!J345,"")</f>
        <v/>
      </c>
      <c r="K347" s="659" t="str">
        <f>IF(COUNTA(病棟!L345)&gt;=1,病棟!L345,"")</f>
        <v/>
      </c>
      <c r="L347" s="694" t="str">
        <f>IF(K347&lt;基本!$D$9,"非常勤","常勤")</f>
        <v>常勤</v>
      </c>
      <c r="M347" s="689">
        <f>IF(L347="非常勤",K347/基本!$D$9,1)</f>
        <v>1</v>
      </c>
      <c r="N347" s="694" t="e">
        <f>IF(DAYS360(P347,メイン!$N$3)&lt;500,"新"," ")</f>
        <v>#VALUE!</v>
      </c>
      <c r="O347" s="659"/>
      <c r="P347" s="773" t="str">
        <f>IF(COUNTA(病棟!K345)&gt;=1,病棟!K345,"")</f>
        <v/>
      </c>
      <c r="R347" s="735">
        <f t="shared" si="100"/>
        <v>0</v>
      </c>
      <c r="S347" s="735">
        <f t="shared" si="101"/>
        <v>0</v>
      </c>
      <c r="T347" s="735">
        <f t="shared" si="102"/>
        <v>0</v>
      </c>
      <c r="U347" s="735">
        <f t="shared" si="103"/>
        <v>0</v>
      </c>
      <c r="V347" s="735">
        <f t="shared" si="104"/>
        <v>0</v>
      </c>
      <c r="W347" s="735">
        <f t="shared" si="105"/>
        <v>0</v>
      </c>
      <c r="X347" s="735">
        <f t="shared" si="106"/>
        <v>0</v>
      </c>
      <c r="Y347" s="735">
        <f t="shared" si="107"/>
        <v>0</v>
      </c>
      <c r="Z347" s="735">
        <f t="shared" si="108"/>
        <v>0</v>
      </c>
      <c r="AA347" s="735">
        <f t="shared" si="109"/>
        <v>0</v>
      </c>
      <c r="AB347" s="735">
        <f t="shared" si="110"/>
        <v>0</v>
      </c>
      <c r="AC347" s="735">
        <f t="shared" si="111"/>
        <v>0</v>
      </c>
      <c r="AD347" s="735">
        <f t="shared" si="112"/>
        <v>0</v>
      </c>
      <c r="AE347" s="735">
        <f t="shared" si="113"/>
        <v>0</v>
      </c>
      <c r="AF347" s="736">
        <f t="shared" si="114"/>
        <v>0</v>
      </c>
      <c r="AH347" s="646" t="str">
        <f t="shared" si="115"/>
        <v/>
      </c>
      <c r="AI347" s="646" t="str">
        <f t="shared" si="116"/>
        <v>助産師常勤</v>
      </c>
      <c r="AJ347" s="646">
        <f t="shared" si="117"/>
        <v>1</v>
      </c>
      <c r="AK347" s="646" t="str">
        <f t="shared" si="118"/>
        <v>助産師</v>
      </c>
      <c r="AL347" s="646" t="str">
        <f t="shared" si="119"/>
        <v>常勤</v>
      </c>
    </row>
    <row r="348" spans="1:38" ht="13.5" customHeight="1">
      <c r="A348" s="659" t="str">
        <f>IF(COUNTA(病棟!A346)&gt;=1,病棟!A346,"")</f>
        <v/>
      </c>
      <c r="B348" s="740" t="str">
        <f>IF(COUNTA(病棟!B346)&gt;=1,病棟!B346,"")</f>
        <v/>
      </c>
      <c r="C348" s="745" t="str">
        <f>IF(COUNTA(病棟!C346)&gt;=1,病棟!C346,"")</f>
        <v/>
      </c>
      <c r="D348" s="750" t="str">
        <f>IF(COUNTA(病棟!D346)&gt;=1,病棟!D346,"")</f>
        <v/>
      </c>
      <c r="E348" s="750" t="str">
        <f>IF(COUNTA(病棟!E346)&gt;=1,病棟!E346,"")</f>
        <v/>
      </c>
      <c r="F348" s="750" t="str">
        <f>IF(COUNTA(病棟!F346)&gt;=1,病棟!F346,"")</f>
        <v/>
      </c>
      <c r="G348" s="755" t="str">
        <f>IF(COUNTA(病棟!G346)&gt;=1,病棟!G346,"")</f>
        <v/>
      </c>
      <c r="H348" s="745" t="str">
        <f>IF(COUNTA(病棟!H346)&gt;=1,病棟!H346,"")</f>
        <v/>
      </c>
      <c r="I348" s="761" t="str">
        <f>IF(COUNTA(病棟!I346)&gt;=1,病棟!I346,"")</f>
        <v/>
      </c>
      <c r="J348" s="662" t="str">
        <f>IF(COUNTA(病棟!J346)&gt;=1,病棟!J346,"")</f>
        <v/>
      </c>
      <c r="K348" s="659" t="str">
        <f>IF(COUNTA(病棟!L346)&gt;=1,病棟!L346,"")</f>
        <v/>
      </c>
      <c r="L348" s="694" t="str">
        <f>IF(K348&lt;基本!$D$9,"非常勤","常勤")</f>
        <v>常勤</v>
      </c>
      <c r="M348" s="689">
        <f>IF(L348="非常勤",K348/基本!$D$9,1)</f>
        <v>1</v>
      </c>
      <c r="N348" s="694" t="e">
        <f>IF(DAYS360(P348,メイン!$N$3)&lt;500,"新"," ")</f>
        <v>#VALUE!</v>
      </c>
      <c r="O348" s="659"/>
      <c r="P348" s="773" t="str">
        <f>IF(COUNTA(病棟!K346)&gt;=1,病棟!K346,"")</f>
        <v/>
      </c>
      <c r="R348" s="735">
        <f t="shared" si="100"/>
        <v>0</v>
      </c>
      <c r="S348" s="735">
        <f t="shared" si="101"/>
        <v>0</v>
      </c>
      <c r="T348" s="735">
        <f t="shared" si="102"/>
        <v>0</v>
      </c>
      <c r="U348" s="735">
        <f t="shared" si="103"/>
        <v>0</v>
      </c>
      <c r="V348" s="735">
        <f t="shared" si="104"/>
        <v>0</v>
      </c>
      <c r="W348" s="735">
        <f t="shared" si="105"/>
        <v>0</v>
      </c>
      <c r="X348" s="735">
        <f t="shared" si="106"/>
        <v>0</v>
      </c>
      <c r="Y348" s="735">
        <f t="shared" si="107"/>
        <v>0</v>
      </c>
      <c r="Z348" s="735">
        <f t="shared" si="108"/>
        <v>0</v>
      </c>
      <c r="AA348" s="735">
        <f t="shared" si="109"/>
        <v>0</v>
      </c>
      <c r="AB348" s="735">
        <f t="shared" si="110"/>
        <v>0</v>
      </c>
      <c r="AC348" s="735">
        <f t="shared" si="111"/>
        <v>0</v>
      </c>
      <c r="AD348" s="735">
        <f t="shared" si="112"/>
        <v>0</v>
      </c>
      <c r="AE348" s="735">
        <f t="shared" si="113"/>
        <v>0</v>
      </c>
      <c r="AF348" s="736">
        <f t="shared" si="114"/>
        <v>0</v>
      </c>
      <c r="AH348" s="646" t="str">
        <f t="shared" si="115"/>
        <v/>
      </c>
      <c r="AI348" s="646" t="str">
        <f t="shared" si="116"/>
        <v>助産師常勤</v>
      </c>
      <c r="AJ348" s="646">
        <f t="shared" si="117"/>
        <v>1</v>
      </c>
      <c r="AK348" s="646" t="str">
        <f t="shared" si="118"/>
        <v>助産師</v>
      </c>
      <c r="AL348" s="646" t="str">
        <f t="shared" si="119"/>
        <v>常勤</v>
      </c>
    </row>
    <row r="349" spans="1:38" ht="13.5" customHeight="1">
      <c r="A349" s="659" t="str">
        <f>IF(COUNTA(病棟!A347)&gt;=1,病棟!A347,"")</f>
        <v/>
      </c>
      <c r="B349" s="740" t="str">
        <f>IF(COUNTA(病棟!B347)&gt;=1,病棟!B347,"")</f>
        <v/>
      </c>
      <c r="C349" s="745" t="str">
        <f>IF(COUNTA(病棟!C347)&gt;=1,病棟!C347,"")</f>
        <v/>
      </c>
      <c r="D349" s="750" t="str">
        <f>IF(COUNTA(病棟!D347)&gt;=1,病棟!D347,"")</f>
        <v/>
      </c>
      <c r="E349" s="750" t="str">
        <f>IF(COUNTA(病棟!E347)&gt;=1,病棟!E347,"")</f>
        <v/>
      </c>
      <c r="F349" s="750" t="str">
        <f>IF(COUNTA(病棟!F347)&gt;=1,病棟!F347,"")</f>
        <v/>
      </c>
      <c r="G349" s="755" t="str">
        <f>IF(COUNTA(病棟!G347)&gt;=1,病棟!G347,"")</f>
        <v/>
      </c>
      <c r="H349" s="745" t="str">
        <f>IF(COUNTA(病棟!H347)&gt;=1,病棟!H347,"")</f>
        <v/>
      </c>
      <c r="I349" s="761" t="str">
        <f>IF(COUNTA(病棟!I347)&gt;=1,病棟!I347,"")</f>
        <v/>
      </c>
      <c r="J349" s="662" t="str">
        <f>IF(COUNTA(病棟!J347)&gt;=1,病棟!J347,"")</f>
        <v/>
      </c>
      <c r="K349" s="659" t="str">
        <f>IF(COUNTA(病棟!L347)&gt;=1,病棟!L347,"")</f>
        <v/>
      </c>
      <c r="L349" s="694" t="str">
        <f>IF(K349&lt;基本!$D$9,"非常勤","常勤")</f>
        <v>常勤</v>
      </c>
      <c r="M349" s="689">
        <f>IF(L349="非常勤",K349/基本!$D$9,1)</f>
        <v>1</v>
      </c>
      <c r="N349" s="694" t="e">
        <f>IF(DAYS360(P349,メイン!$N$3)&lt;500,"新"," ")</f>
        <v>#VALUE!</v>
      </c>
      <c r="O349" s="659"/>
      <c r="P349" s="773" t="str">
        <f>IF(COUNTA(病棟!K347)&gt;=1,病棟!K347,"")</f>
        <v/>
      </c>
      <c r="R349" s="735">
        <f t="shared" si="100"/>
        <v>0</v>
      </c>
      <c r="S349" s="735">
        <f t="shared" si="101"/>
        <v>0</v>
      </c>
      <c r="T349" s="735">
        <f t="shared" si="102"/>
        <v>0</v>
      </c>
      <c r="U349" s="735">
        <f t="shared" si="103"/>
        <v>0</v>
      </c>
      <c r="V349" s="735">
        <f t="shared" si="104"/>
        <v>0</v>
      </c>
      <c r="W349" s="735">
        <f t="shared" si="105"/>
        <v>0</v>
      </c>
      <c r="X349" s="735">
        <f t="shared" si="106"/>
        <v>0</v>
      </c>
      <c r="Y349" s="735">
        <f t="shared" si="107"/>
        <v>0</v>
      </c>
      <c r="Z349" s="735">
        <f t="shared" si="108"/>
        <v>0</v>
      </c>
      <c r="AA349" s="735">
        <f t="shared" si="109"/>
        <v>0</v>
      </c>
      <c r="AB349" s="735">
        <f t="shared" si="110"/>
        <v>0</v>
      </c>
      <c r="AC349" s="735">
        <f t="shared" si="111"/>
        <v>0</v>
      </c>
      <c r="AD349" s="735">
        <f t="shared" si="112"/>
        <v>0</v>
      </c>
      <c r="AE349" s="735">
        <f t="shared" si="113"/>
        <v>0</v>
      </c>
      <c r="AF349" s="736">
        <f t="shared" si="114"/>
        <v>0</v>
      </c>
      <c r="AH349" s="646" t="str">
        <f t="shared" si="115"/>
        <v/>
      </c>
      <c r="AI349" s="646" t="str">
        <f t="shared" si="116"/>
        <v>助産師常勤</v>
      </c>
      <c r="AJ349" s="646">
        <f t="shared" si="117"/>
        <v>1</v>
      </c>
      <c r="AK349" s="646" t="str">
        <f t="shared" si="118"/>
        <v>助産師</v>
      </c>
      <c r="AL349" s="646" t="str">
        <f t="shared" si="119"/>
        <v>常勤</v>
      </c>
    </row>
    <row r="350" spans="1:38" ht="13.5" customHeight="1">
      <c r="A350" s="659" t="str">
        <f>IF(COUNTA(病棟!A348)&gt;=1,病棟!A348,"")</f>
        <v/>
      </c>
      <c r="B350" s="740" t="str">
        <f>IF(COUNTA(病棟!B348)&gt;=1,病棟!B348,"")</f>
        <v/>
      </c>
      <c r="C350" s="745" t="str">
        <f>IF(COUNTA(病棟!C348)&gt;=1,病棟!C348,"")</f>
        <v/>
      </c>
      <c r="D350" s="750" t="str">
        <f>IF(COUNTA(病棟!D348)&gt;=1,病棟!D348,"")</f>
        <v/>
      </c>
      <c r="E350" s="750" t="str">
        <f>IF(COUNTA(病棟!E348)&gt;=1,病棟!E348,"")</f>
        <v/>
      </c>
      <c r="F350" s="750" t="str">
        <f>IF(COUNTA(病棟!F348)&gt;=1,病棟!F348,"")</f>
        <v/>
      </c>
      <c r="G350" s="755" t="str">
        <f>IF(COUNTA(病棟!G348)&gt;=1,病棟!G348,"")</f>
        <v/>
      </c>
      <c r="H350" s="745" t="str">
        <f>IF(COUNTA(病棟!H348)&gt;=1,病棟!H348,"")</f>
        <v/>
      </c>
      <c r="I350" s="761" t="str">
        <f>IF(COUNTA(病棟!I348)&gt;=1,病棟!I348,"")</f>
        <v/>
      </c>
      <c r="J350" s="662" t="str">
        <f>IF(COUNTA(病棟!J348)&gt;=1,病棟!J348,"")</f>
        <v/>
      </c>
      <c r="K350" s="659" t="str">
        <f>IF(COUNTA(病棟!L348)&gt;=1,病棟!L348,"")</f>
        <v/>
      </c>
      <c r="L350" s="694" t="str">
        <f>IF(K350&lt;基本!$D$9,"非常勤","常勤")</f>
        <v>常勤</v>
      </c>
      <c r="M350" s="689">
        <f>IF(L350="非常勤",K350/基本!$D$9,1)</f>
        <v>1</v>
      </c>
      <c r="N350" s="694" t="e">
        <f>IF(DAYS360(P350,メイン!$N$3)&lt;500,"新"," ")</f>
        <v>#VALUE!</v>
      </c>
      <c r="O350" s="659"/>
      <c r="P350" s="773" t="str">
        <f>IF(COUNTA(病棟!K348)&gt;=1,病棟!K348,"")</f>
        <v/>
      </c>
      <c r="R350" s="735">
        <f t="shared" si="100"/>
        <v>0</v>
      </c>
      <c r="S350" s="735">
        <f t="shared" si="101"/>
        <v>0</v>
      </c>
      <c r="T350" s="735">
        <f t="shared" si="102"/>
        <v>0</v>
      </c>
      <c r="U350" s="735">
        <f t="shared" si="103"/>
        <v>0</v>
      </c>
      <c r="V350" s="735">
        <f t="shared" si="104"/>
        <v>0</v>
      </c>
      <c r="W350" s="735">
        <f t="shared" si="105"/>
        <v>0</v>
      </c>
      <c r="X350" s="735">
        <f t="shared" si="106"/>
        <v>0</v>
      </c>
      <c r="Y350" s="735">
        <f t="shared" si="107"/>
        <v>0</v>
      </c>
      <c r="Z350" s="735">
        <f t="shared" si="108"/>
        <v>0</v>
      </c>
      <c r="AA350" s="735">
        <f t="shared" si="109"/>
        <v>0</v>
      </c>
      <c r="AB350" s="735">
        <f t="shared" si="110"/>
        <v>0</v>
      </c>
      <c r="AC350" s="735">
        <f t="shared" si="111"/>
        <v>0</v>
      </c>
      <c r="AD350" s="735">
        <f t="shared" si="112"/>
        <v>0</v>
      </c>
      <c r="AE350" s="735">
        <f t="shared" si="113"/>
        <v>0</v>
      </c>
      <c r="AF350" s="736">
        <f t="shared" si="114"/>
        <v>0</v>
      </c>
      <c r="AH350" s="646" t="str">
        <f t="shared" si="115"/>
        <v/>
      </c>
      <c r="AI350" s="646" t="str">
        <f t="shared" si="116"/>
        <v>助産師常勤</v>
      </c>
      <c r="AJ350" s="646">
        <f t="shared" si="117"/>
        <v>1</v>
      </c>
      <c r="AK350" s="646" t="str">
        <f t="shared" si="118"/>
        <v>助産師</v>
      </c>
      <c r="AL350" s="646" t="str">
        <f t="shared" si="119"/>
        <v>常勤</v>
      </c>
    </row>
    <row r="351" spans="1:38" ht="13.5" customHeight="1">
      <c r="A351" s="659" t="str">
        <f>IF(COUNTA(病棟!A349)&gt;=1,病棟!A349,"")</f>
        <v/>
      </c>
      <c r="B351" s="740" t="str">
        <f>IF(COUNTA(病棟!B349)&gt;=1,病棟!B349,"")</f>
        <v/>
      </c>
      <c r="C351" s="745" t="str">
        <f>IF(COUNTA(病棟!C349)&gt;=1,病棟!C349,"")</f>
        <v/>
      </c>
      <c r="D351" s="750" t="str">
        <f>IF(COUNTA(病棟!D349)&gt;=1,病棟!D349,"")</f>
        <v/>
      </c>
      <c r="E351" s="750" t="str">
        <f>IF(COUNTA(病棟!E349)&gt;=1,病棟!E349,"")</f>
        <v/>
      </c>
      <c r="F351" s="750" t="str">
        <f>IF(COUNTA(病棟!F349)&gt;=1,病棟!F349,"")</f>
        <v/>
      </c>
      <c r="G351" s="755" t="str">
        <f>IF(COUNTA(病棟!G349)&gt;=1,病棟!G349,"")</f>
        <v/>
      </c>
      <c r="H351" s="745" t="str">
        <f>IF(COUNTA(病棟!H349)&gt;=1,病棟!H349,"")</f>
        <v/>
      </c>
      <c r="I351" s="761" t="str">
        <f>IF(COUNTA(病棟!I349)&gt;=1,病棟!I349,"")</f>
        <v/>
      </c>
      <c r="J351" s="662" t="str">
        <f>IF(COUNTA(病棟!J349)&gt;=1,病棟!J349,"")</f>
        <v/>
      </c>
      <c r="K351" s="659" t="str">
        <f>IF(COUNTA(病棟!L349)&gt;=1,病棟!L349,"")</f>
        <v/>
      </c>
      <c r="L351" s="694" t="str">
        <f>IF(K351&lt;基本!$D$9,"非常勤","常勤")</f>
        <v>常勤</v>
      </c>
      <c r="M351" s="689">
        <f>IF(L351="非常勤",K351/基本!$D$9,1)</f>
        <v>1</v>
      </c>
      <c r="N351" s="694" t="e">
        <f>IF(DAYS360(P351,メイン!$N$3)&lt;500,"新"," ")</f>
        <v>#VALUE!</v>
      </c>
      <c r="O351" s="659"/>
      <c r="P351" s="773" t="str">
        <f>IF(COUNTA(病棟!K349)&gt;=1,病棟!K349,"")</f>
        <v/>
      </c>
      <c r="R351" s="735">
        <f t="shared" si="100"/>
        <v>0</v>
      </c>
      <c r="S351" s="735">
        <f t="shared" si="101"/>
        <v>0</v>
      </c>
      <c r="T351" s="735">
        <f t="shared" si="102"/>
        <v>0</v>
      </c>
      <c r="U351" s="735">
        <f t="shared" si="103"/>
        <v>0</v>
      </c>
      <c r="V351" s="735">
        <f t="shared" si="104"/>
        <v>0</v>
      </c>
      <c r="W351" s="735">
        <f t="shared" si="105"/>
        <v>0</v>
      </c>
      <c r="X351" s="735">
        <f t="shared" si="106"/>
        <v>0</v>
      </c>
      <c r="Y351" s="735">
        <f t="shared" si="107"/>
        <v>0</v>
      </c>
      <c r="Z351" s="735">
        <f t="shared" si="108"/>
        <v>0</v>
      </c>
      <c r="AA351" s="735">
        <f t="shared" si="109"/>
        <v>0</v>
      </c>
      <c r="AB351" s="735">
        <f t="shared" si="110"/>
        <v>0</v>
      </c>
      <c r="AC351" s="735">
        <f t="shared" si="111"/>
        <v>0</v>
      </c>
      <c r="AD351" s="735">
        <f t="shared" si="112"/>
        <v>0</v>
      </c>
      <c r="AE351" s="735">
        <f t="shared" si="113"/>
        <v>0</v>
      </c>
      <c r="AF351" s="736">
        <f t="shared" si="114"/>
        <v>0</v>
      </c>
      <c r="AH351" s="646" t="str">
        <f t="shared" si="115"/>
        <v/>
      </c>
      <c r="AI351" s="646" t="str">
        <f t="shared" si="116"/>
        <v>助産師常勤</v>
      </c>
      <c r="AJ351" s="646">
        <f t="shared" si="117"/>
        <v>1</v>
      </c>
      <c r="AK351" s="646" t="str">
        <f t="shared" si="118"/>
        <v>助産師</v>
      </c>
      <c r="AL351" s="646" t="str">
        <f t="shared" si="119"/>
        <v>常勤</v>
      </c>
    </row>
    <row r="352" spans="1:38" ht="13.5" customHeight="1">
      <c r="A352" s="659" t="str">
        <f>IF(COUNTA(病棟!A350)&gt;=1,病棟!A350,"")</f>
        <v/>
      </c>
      <c r="B352" s="740" t="str">
        <f>IF(COUNTA(病棟!B350)&gt;=1,病棟!B350,"")</f>
        <v/>
      </c>
      <c r="C352" s="745" t="str">
        <f>IF(COUNTA(病棟!C350)&gt;=1,病棟!C350,"")</f>
        <v/>
      </c>
      <c r="D352" s="750" t="str">
        <f>IF(COUNTA(病棟!D350)&gt;=1,病棟!D350,"")</f>
        <v/>
      </c>
      <c r="E352" s="750" t="str">
        <f>IF(COUNTA(病棟!E350)&gt;=1,病棟!E350,"")</f>
        <v/>
      </c>
      <c r="F352" s="750" t="str">
        <f>IF(COUNTA(病棟!F350)&gt;=1,病棟!F350,"")</f>
        <v/>
      </c>
      <c r="G352" s="755" t="str">
        <f>IF(COUNTA(病棟!G350)&gt;=1,病棟!G350,"")</f>
        <v/>
      </c>
      <c r="H352" s="745" t="str">
        <f>IF(COUNTA(病棟!H350)&gt;=1,病棟!H350,"")</f>
        <v/>
      </c>
      <c r="I352" s="761" t="str">
        <f>IF(COUNTA(病棟!I350)&gt;=1,病棟!I350,"")</f>
        <v/>
      </c>
      <c r="J352" s="662" t="str">
        <f>IF(COUNTA(病棟!J350)&gt;=1,病棟!J350,"")</f>
        <v/>
      </c>
      <c r="K352" s="659" t="str">
        <f>IF(COUNTA(病棟!L350)&gt;=1,病棟!L350,"")</f>
        <v/>
      </c>
      <c r="L352" s="694" t="str">
        <f>IF(K352&lt;基本!$D$9,"非常勤","常勤")</f>
        <v>常勤</v>
      </c>
      <c r="M352" s="689">
        <f>IF(L352="非常勤",K352/基本!$D$9,1)</f>
        <v>1</v>
      </c>
      <c r="N352" s="694" t="e">
        <f>IF(DAYS360(P352,メイン!$N$3)&lt;500,"新"," ")</f>
        <v>#VALUE!</v>
      </c>
      <c r="O352" s="659"/>
      <c r="P352" s="773" t="str">
        <f>IF(COUNTA(病棟!K350)&gt;=1,病棟!K350,"")</f>
        <v/>
      </c>
      <c r="R352" s="735">
        <f t="shared" si="100"/>
        <v>0</v>
      </c>
      <c r="S352" s="735">
        <f t="shared" si="101"/>
        <v>0</v>
      </c>
      <c r="T352" s="735">
        <f t="shared" si="102"/>
        <v>0</v>
      </c>
      <c r="U352" s="735">
        <f t="shared" si="103"/>
        <v>0</v>
      </c>
      <c r="V352" s="735">
        <f t="shared" si="104"/>
        <v>0</v>
      </c>
      <c r="W352" s="735">
        <f t="shared" si="105"/>
        <v>0</v>
      </c>
      <c r="X352" s="735">
        <f t="shared" si="106"/>
        <v>0</v>
      </c>
      <c r="Y352" s="735">
        <f t="shared" si="107"/>
        <v>0</v>
      </c>
      <c r="Z352" s="735">
        <f t="shared" si="108"/>
        <v>0</v>
      </c>
      <c r="AA352" s="735">
        <f t="shared" si="109"/>
        <v>0</v>
      </c>
      <c r="AB352" s="735">
        <f t="shared" si="110"/>
        <v>0</v>
      </c>
      <c r="AC352" s="735">
        <f t="shared" si="111"/>
        <v>0</v>
      </c>
      <c r="AD352" s="735">
        <f t="shared" si="112"/>
        <v>0</v>
      </c>
      <c r="AE352" s="735">
        <f t="shared" si="113"/>
        <v>0</v>
      </c>
      <c r="AF352" s="736">
        <f t="shared" si="114"/>
        <v>0</v>
      </c>
      <c r="AH352" s="646" t="str">
        <f t="shared" si="115"/>
        <v/>
      </c>
      <c r="AI352" s="646" t="str">
        <f t="shared" si="116"/>
        <v>助産師常勤</v>
      </c>
      <c r="AJ352" s="646">
        <f t="shared" si="117"/>
        <v>1</v>
      </c>
      <c r="AK352" s="646" t="str">
        <f t="shared" si="118"/>
        <v>助産師</v>
      </c>
      <c r="AL352" s="646" t="str">
        <f t="shared" si="119"/>
        <v>常勤</v>
      </c>
    </row>
    <row r="353" spans="1:38" ht="13.5" customHeight="1">
      <c r="A353" s="659" t="str">
        <f>IF(COUNTA(病棟!A351)&gt;=1,病棟!A351,"")</f>
        <v/>
      </c>
      <c r="B353" s="740" t="str">
        <f>IF(COUNTA(病棟!B351)&gt;=1,病棟!B351,"")</f>
        <v/>
      </c>
      <c r="C353" s="745" t="str">
        <f>IF(COUNTA(病棟!C351)&gt;=1,病棟!C351,"")</f>
        <v/>
      </c>
      <c r="D353" s="750" t="str">
        <f>IF(COUNTA(病棟!D351)&gt;=1,病棟!D351,"")</f>
        <v/>
      </c>
      <c r="E353" s="750" t="str">
        <f>IF(COUNTA(病棟!E351)&gt;=1,病棟!E351,"")</f>
        <v/>
      </c>
      <c r="F353" s="750" t="str">
        <f>IF(COUNTA(病棟!F351)&gt;=1,病棟!F351,"")</f>
        <v/>
      </c>
      <c r="G353" s="755" t="str">
        <f>IF(COUNTA(病棟!G351)&gt;=1,病棟!G351,"")</f>
        <v/>
      </c>
      <c r="H353" s="745" t="str">
        <f>IF(COUNTA(病棟!H351)&gt;=1,病棟!H351,"")</f>
        <v/>
      </c>
      <c r="I353" s="761" t="str">
        <f>IF(COUNTA(病棟!I351)&gt;=1,病棟!I351,"")</f>
        <v/>
      </c>
      <c r="J353" s="662" t="str">
        <f>IF(COUNTA(病棟!J351)&gt;=1,病棟!J351,"")</f>
        <v/>
      </c>
      <c r="K353" s="659" t="str">
        <f>IF(COUNTA(病棟!L351)&gt;=1,病棟!L351,"")</f>
        <v/>
      </c>
      <c r="L353" s="694" t="str">
        <f>IF(K353&lt;基本!$D$9,"非常勤","常勤")</f>
        <v>常勤</v>
      </c>
      <c r="M353" s="689">
        <f>IF(L353="非常勤",K353/基本!$D$9,1)</f>
        <v>1</v>
      </c>
      <c r="N353" s="694" t="e">
        <f>IF(DAYS360(P353,メイン!$N$3)&lt;500,"新"," ")</f>
        <v>#VALUE!</v>
      </c>
      <c r="O353" s="659"/>
      <c r="P353" s="773" t="str">
        <f>IF(COUNTA(病棟!K351)&gt;=1,病棟!K351,"")</f>
        <v/>
      </c>
      <c r="R353" s="735">
        <f t="shared" si="100"/>
        <v>0</v>
      </c>
      <c r="S353" s="735">
        <f t="shared" si="101"/>
        <v>0</v>
      </c>
      <c r="T353" s="735">
        <f t="shared" si="102"/>
        <v>0</v>
      </c>
      <c r="U353" s="735">
        <f t="shared" si="103"/>
        <v>0</v>
      </c>
      <c r="V353" s="735">
        <f t="shared" si="104"/>
        <v>0</v>
      </c>
      <c r="W353" s="735">
        <f t="shared" si="105"/>
        <v>0</v>
      </c>
      <c r="X353" s="735">
        <f t="shared" si="106"/>
        <v>0</v>
      </c>
      <c r="Y353" s="735">
        <f t="shared" si="107"/>
        <v>0</v>
      </c>
      <c r="Z353" s="735">
        <f t="shared" si="108"/>
        <v>0</v>
      </c>
      <c r="AA353" s="735">
        <f t="shared" si="109"/>
        <v>0</v>
      </c>
      <c r="AB353" s="735">
        <f t="shared" si="110"/>
        <v>0</v>
      </c>
      <c r="AC353" s="735">
        <f t="shared" si="111"/>
        <v>0</v>
      </c>
      <c r="AD353" s="735">
        <f t="shared" si="112"/>
        <v>0</v>
      </c>
      <c r="AE353" s="735">
        <f t="shared" si="113"/>
        <v>0</v>
      </c>
      <c r="AF353" s="736">
        <f t="shared" si="114"/>
        <v>0</v>
      </c>
      <c r="AH353" s="646" t="str">
        <f t="shared" si="115"/>
        <v/>
      </c>
      <c r="AI353" s="646" t="str">
        <f t="shared" si="116"/>
        <v>助産師常勤</v>
      </c>
      <c r="AJ353" s="646">
        <f t="shared" si="117"/>
        <v>1</v>
      </c>
      <c r="AK353" s="646" t="str">
        <f t="shared" si="118"/>
        <v>助産師</v>
      </c>
      <c r="AL353" s="646" t="str">
        <f t="shared" si="119"/>
        <v>常勤</v>
      </c>
    </row>
    <row r="354" spans="1:38" ht="13.5" customHeight="1">
      <c r="A354" s="659" t="str">
        <f>IF(COUNTA(病棟!A352)&gt;=1,病棟!A352,"")</f>
        <v/>
      </c>
      <c r="B354" s="740" t="str">
        <f>IF(COUNTA(病棟!B352)&gt;=1,病棟!B352,"")</f>
        <v/>
      </c>
      <c r="C354" s="745" t="str">
        <f>IF(COUNTA(病棟!C352)&gt;=1,病棟!C352,"")</f>
        <v/>
      </c>
      <c r="D354" s="750" t="str">
        <f>IF(COUNTA(病棟!D352)&gt;=1,病棟!D352,"")</f>
        <v/>
      </c>
      <c r="E354" s="750" t="str">
        <f>IF(COUNTA(病棟!E352)&gt;=1,病棟!E352,"")</f>
        <v/>
      </c>
      <c r="F354" s="750" t="str">
        <f>IF(COUNTA(病棟!F352)&gt;=1,病棟!F352,"")</f>
        <v/>
      </c>
      <c r="G354" s="755" t="str">
        <f>IF(COUNTA(病棟!G352)&gt;=1,病棟!G352,"")</f>
        <v/>
      </c>
      <c r="H354" s="745" t="str">
        <f>IF(COUNTA(病棟!H352)&gt;=1,病棟!H352,"")</f>
        <v/>
      </c>
      <c r="I354" s="761" t="str">
        <f>IF(COUNTA(病棟!I352)&gt;=1,病棟!I352,"")</f>
        <v/>
      </c>
      <c r="J354" s="662" t="str">
        <f>IF(COUNTA(病棟!J352)&gt;=1,病棟!J352,"")</f>
        <v/>
      </c>
      <c r="K354" s="659" t="str">
        <f>IF(COUNTA(病棟!L352)&gt;=1,病棟!L352,"")</f>
        <v/>
      </c>
      <c r="L354" s="694" t="str">
        <f>IF(K354&lt;基本!$D$9,"非常勤","常勤")</f>
        <v>常勤</v>
      </c>
      <c r="M354" s="689">
        <f>IF(L354="非常勤",K354/基本!$D$9,1)</f>
        <v>1</v>
      </c>
      <c r="N354" s="694" t="e">
        <f>IF(DAYS360(P354,メイン!$N$3)&lt;500,"新"," ")</f>
        <v>#VALUE!</v>
      </c>
      <c r="O354" s="659"/>
      <c r="P354" s="773" t="str">
        <f>IF(COUNTA(病棟!K352)&gt;=1,病棟!K352,"")</f>
        <v/>
      </c>
      <c r="R354" s="735">
        <f t="shared" si="100"/>
        <v>0</v>
      </c>
      <c r="S354" s="735">
        <f t="shared" si="101"/>
        <v>0</v>
      </c>
      <c r="T354" s="735">
        <f t="shared" si="102"/>
        <v>0</v>
      </c>
      <c r="U354" s="735">
        <f t="shared" si="103"/>
        <v>0</v>
      </c>
      <c r="V354" s="735">
        <f t="shared" si="104"/>
        <v>0</v>
      </c>
      <c r="W354" s="735">
        <f t="shared" si="105"/>
        <v>0</v>
      </c>
      <c r="X354" s="735">
        <f t="shared" si="106"/>
        <v>0</v>
      </c>
      <c r="Y354" s="735">
        <f t="shared" si="107"/>
        <v>0</v>
      </c>
      <c r="Z354" s="735">
        <f t="shared" si="108"/>
        <v>0</v>
      </c>
      <c r="AA354" s="735">
        <f t="shared" si="109"/>
        <v>0</v>
      </c>
      <c r="AB354" s="735">
        <f t="shared" si="110"/>
        <v>0</v>
      </c>
      <c r="AC354" s="735">
        <f t="shared" si="111"/>
        <v>0</v>
      </c>
      <c r="AD354" s="735">
        <f t="shared" si="112"/>
        <v>0</v>
      </c>
      <c r="AE354" s="735">
        <f t="shared" si="113"/>
        <v>0</v>
      </c>
      <c r="AF354" s="736">
        <f t="shared" si="114"/>
        <v>0</v>
      </c>
      <c r="AH354" s="646" t="str">
        <f t="shared" si="115"/>
        <v/>
      </c>
      <c r="AI354" s="646" t="str">
        <f t="shared" si="116"/>
        <v>助産師常勤</v>
      </c>
      <c r="AJ354" s="646">
        <f t="shared" si="117"/>
        <v>1</v>
      </c>
      <c r="AK354" s="646" t="str">
        <f t="shared" si="118"/>
        <v>助産師</v>
      </c>
      <c r="AL354" s="646" t="str">
        <f t="shared" si="119"/>
        <v>常勤</v>
      </c>
    </row>
    <row r="355" spans="1:38" ht="13.5" customHeight="1">
      <c r="A355" s="659" t="str">
        <f>IF(COUNTA(病棟!A353)&gt;=1,病棟!A353,"")</f>
        <v/>
      </c>
      <c r="B355" s="740" t="str">
        <f>IF(COUNTA(病棟!B353)&gt;=1,病棟!B353,"")</f>
        <v/>
      </c>
      <c r="C355" s="745" t="str">
        <f>IF(COUNTA(病棟!C353)&gt;=1,病棟!C353,"")</f>
        <v/>
      </c>
      <c r="D355" s="750" t="str">
        <f>IF(COUNTA(病棟!D353)&gt;=1,病棟!D353,"")</f>
        <v/>
      </c>
      <c r="E355" s="750" t="str">
        <f>IF(COUNTA(病棟!E353)&gt;=1,病棟!E353,"")</f>
        <v/>
      </c>
      <c r="F355" s="750" t="str">
        <f>IF(COUNTA(病棟!F353)&gt;=1,病棟!F353,"")</f>
        <v/>
      </c>
      <c r="G355" s="755" t="str">
        <f>IF(COUNTA(病棟!G353)&gt;=1,病棟!G353,"")</f>
        <v/>
      </c>
      <c r="H355" s="745" t="str">
        <f>IF(COUNTA(病棟!H353)&gt;=1,病棟!H353,"")</f>
        <v/>
      </c>
      <c r="I355" s="761" t="str">
        <f>IF(COUNTA(病棟!I353)&gt;=1,病棟!I353,"")</f>
        <v/>
      </c>
      <c r="J355" s="662" t="str">
        <f>IF(COUNTA(病棟!J353)&gt;=1,病棟!J353,"")</f>
        <v/>
      </c>
      <c r="K355" s="659" t="str">
        <f>IF(COUNTA(病棟!L353)&gt;=1,病棟!L353,"")</f>
        <v/>
      </c>
      <c r="L355" s="694" t="str">
        <f>IF(K355&lt;基本!$D$9,"非常勤","常勤")</f>
        <v>常勤</v>
      </c>
      <c r="M355" s="689">
        <f>IF(L355="非常勤",K355/基本!$D$9,1)</f>
        <v>1</v>
      </c>
      <c r="N355" s="694" t="e">
        <f>IF(DAYS360(P355,メイン!$N$3)&lt;500,"新"," ")</f>
        <v>#VALUE!</v>
      </c>
      <c r="O355" s="659"/>
      <c r="P355" s="773" t="str">
        <f>IF(COUNTA(病棟!K353)&gt;=1,病棟!K353,"")</f>
        <v/>
      </c>
      <c r="R355" s="735">
        <f t="shared" si="100"/>
        <v>0</v>
      </c>
      <c r="S355" s="735">
        <f t="shared" si="101"/>
        <v>0</v>
      </c>
      <c r="T355" s="735">
        <f t="shared" si="102"/>
        <v>0</v>
      </c>
      <c r="U355" s="735">
        <f t="shared" si="103"/>
        <v>0</v>
      </c>
      <c r="V355" s="735">
        <f t="shared" si="104"/>
        <v>0</v>
      </c>
      <c r="W355" s="735">
        <f t="shared" si="105"/>
        <v>0</v>
      </c>
      <c r="X355" s="735">
        <f t="shared" si="106"/>
        <v>0</v>
      </c>
      <c r="Y355" s="735">
        <f t="shared" si="107"/>
        <v>0</v>
      </c>
      <c r="Z355" s="735">
        <f t="shared" si="108"/>
        <v>0</v>
      </c>
      <c r="AA355" s="735">
        <f t="shared" si="109"/>
        <v>0</v>
      </c>
      <c r="AB355" s="735">
        <f t="shared" si="110"/>
        <v>0</v>
      </c>
      <c r="AC355" s="735">
        <f t="shared" si="111"/>
        <v>0</v>
      </c>
      <c r="AD355" s="735">
        <f t="shared" si="112"/>
        <v>0</v>
      </c>
      <c r="AE355" s="735">
        <f t="shared" si="113"/>
        <v>0</v>
      </c>
      <c r="AF355" s="736">
        <f t="shared" si="114"/>
        <v>0</v>
      </c>
      <c r="AH355" s="646" t="str">
        <f t="shared" si="115"/>
        <v/>
      </c>
      <c r="AI355" s="646" t="str">
        <f t="shared" si="116"/>
        <v>助産師常勤</v>
      </c>
      <c r="AJ355" s="646">
        <f t="shared" si="117"/>
        <v>1</v>
      </c>
      <c r="AK355" s="646" t="str">
        <f t="shared" si="118"/>
        <v>助産師</v>
      </c>
      <c r="AL355" s="646" t="str">
        <f t="shared" si="119"/>
        <v>常勤</v>
      </c>
    </row>
    <row r="356" spans="1:38" ht="13.5" customHeight="1">
      <c r="A356" s="659" t="str">
        <f>IF(COUNTA(病棟!A354)&gt;=1,病棟!A354,"")</f>
        <v/>
      </c>
      <c r="B356" s="740" t="str">
        <f>IF(COUNTA(病棟!B354)&gt;=1,病棟!B354,"")</f>
        <v/>
      </c>
      <c r="C356" s="745" t="str">
        <f>IF(COUNTA(病棟!C354)&gt;=1,病棟!C354,"")</f>
        <v/>
      </c>
      <c r="D356" s="750" t="str">
        <f>IF(COUNTA(病棟!D354)&gt;=1,病棟!D354,"")</f>
        <v/>
      </c>
      <c r="E356" s="750" t="str">
        <f>IF(COUNTA(病棟!E354)&gt;=1,病棟!E354,"")</f>
        <v/>
      </c>
      <c r="F356" s="750" t="str">
        <f>IF(COUNTA(病棟!F354)&gt;=1,病棟!F354,"")</f>
        <v/>
      </c>
      <c r="G356" s="755" t="str">
        <f>IF(COUNTA(病棟!G354)&gt;=1,病棟!G354,"")</f>
        <v/>
      </c>
      <c r="H356" s="745" t="str">
        <f>IF(COUNTA(病棟!H354)&gt;=1,病棟!H354,"")</f>
        <v/>
      </c>
      <c r="I356" s="761" t="str">
        <f>IF(COUNTA(病棟!I354)&gt;=1,病棟!I354,"")</f>
        <v/>
      </c>
      <c r="J356" s="662" t="str">
        <f>IF(COUNTA(病棟!J354)&gt;=1,病棟!J354,"")</f>
        <v/>
      </c>
      <c r="K356" s="659" t="str">
        <f>IF(COUNTA(病棟!L354)&gt;=1,病棟!L354,"")</f>
        <v/>
      </c>
      <c r="L356" s="694" t="str">
        <f>IF(K356&lt;基本!$D$9,"非常勤","常勤")</f>
        <v>常勤</v>
      </c>
      <c r="M356" s="689">
        <f>IF(L356="非常勤",K356/基本!$D$9,1)</f>
        <v>1</v>
      </c>
      <c r="N356" s="694" t="e">
        <f>IF(DAYS360(P356,メイン!$N$3)&lt;500,"新"," ")</f>
        <v>#VALUE!</v>
      </c>
      <c r="O356" s="659"/>
      <c r="P356" s="773" t="str">
        <f>IF(COUNTA(病棟!K354)&gt;=1,病棟!K354,"")</f>
        <v/>
      </c>
      <c r="R356" s="735">
        <f t="shared" si="100"/>
        <v>0</v>
      </c>
      <c r="S356" s="735">
        <f t="shared" si="101"/>
        <v>0</v>
      </c>
      <c r="T356" s="735">
        <f t="shared" si="102"/>
        <v>0</v>
      </c>
      <c r="U356" s="735">
        <f t="shared" si="103"/>
        <v>0</v>
      </c>
      <c r="V356" s="735">
        <f t="shared" si="104"/>
        <v>0</v>
      </c>
      <c r="W356" s="735">
        <f t="shared" si="105"/>
        <v>0</v>
      </c>
      <c r="X356" s="735">
        <f t="shared" si="106"/>
        <v>0</v>
      </c>
      <c r="Y356" s="735">
        <f t="shared" si="107"/>
        <v>0</v>
      </c>
      <c r="Z356" s="735">
        <f t="shared" si="108"/>
        <v>0</v>
      </c>
      <c r="AA356" s="735">
        <f t="shared" si="109"/>
        <v>0</v>
      </c>
      <c r="AB356" s="735">
        <f t="shared" si="110"/>
        <v>0</v>
      </c>
      <c r="AC356" s="735">
        <f t="shared" si="111"/>
        <v>0</v>
      </c>
      <c r="AD356" s="735">
        <f t="shared" si="112"/>
        <v>0</v>
      </c>
      <c r="AE356" s="735">
        <f t="shared" si="113"/>
        <v>0</v>
      </c>
      <c r="AF356" s="736">
        <f t="shared" si="114"/>
        <v>0</v>
      </c>
      <c r="AH356" s="646" t="str">
        <f t="shared" si="115"/>
        <v/>
      </c>
      <c r="AI356" s="646" t="str">
        <f t="shared" si="116"/>
        <v>助産師常勤</v>
      </c>
      <c r="AJ356" s="646">
        <f t="shared" si="117"/>
        <v>1</v>
      </c>
      <c r="AK356" s="646" t="str">
        <f t="shared" si="118"/>
        <v>助産師</v>
      </c>
      <c r="AL356" s="646" t="str">
        <f t="shared" si="119"/>
        <v>常勤</v>
      </c>
    </row>
    <row r="357" spans="1:38" ht="13.5" customHeight="1">
      <c r="A357" s="659" t="str">
        <f>IF(COUNTA(病棟!A355)&gt;=1,病棟!A355,"")</f>
        <v/>
      </c>
      <c r="B357" s="740" t="str">
        <f>IF(COUNTA(病棟!B355)&gt;=1,病棟!B355,"")</f>
        <v/>
      </c>
      <c r="C357" s="745" t="str">
        <f>IF(COUNTA(病棟!C355)&gt;=1,病棟!C355,"")</f>
        <v/>
      </c>
      <c r="D357" s="750" t="str">
        <f>IF(COUNTA(病棟!D355)&gt;=1,病棟!D355,"")</f>
        <v/>
      </c>
      <c r="E357" s="750" t="str">
        <f>IF(COUNTA(病棟!E355)&gt;=1,病棟!E355,"")</f>
        <v/>
      </c>
      <c r="F357" s="750" t="str">
        <f>IF(COUNTA(病棟!F355)&gt;=1,病棟!F355,"")</f>
        <v/>
      </c>
      <c r="G357" s="755" t="str">
        <f>IF(COUNTA(病棟!G355)&gt;=1,病棟!G355,"")</f>
        <v/>
      </c>
      <c r="H357" s="745" t="str">
        <f>IF(COUNTA(病棟!H355)&gt;=1,病棟!H355,"")</f>
        <v/>
      </c>
      <c r="I357" s="761" t="str">
        <f>IF(COUNTA(病棟!I355)&gt;=1,病棟!I355,"")</f>
        <v/>
      </c>
      <c r="J357" s="662" t="str">
        <f>IF(COUNTA(病棟!J355)&gt;=1,病棟!J355,"")</f>
        <v/>
      </c>
      <c r="K357" s="659" t="str">
        <f>IF(COUNTA(病棟!L355)&gt;=1,病棟!L355,"")</f>
        <v/>
      </c>
      <c r="L357" s="694" t="str">
        <f>IF(K357&lt;基本!$D$9,"非常勤","常勤")</f>
        <v>常勤</v>
      </c>
      <c r="M357" s="689">
        <f>IF(L357="非常勤",K357/基本!$D$9,1)</f>
        <v>1</v>
      </c>
      <c r="N357" s="694" t="e">
        <f>IF(DAYS360(P357,メイン!$N$3)&lt;500,"新"," ")</f>
        <v>#VALUE!</v>
      </c>
      <c r="O357" s="659"/>
      <c r="P357" s="773" t="str">
        <f>IF(COUNTA(病棟!K355)&gt;=1,病棟!K355,"")</f>
        <v/>
      </c>
      <c r="R357" s="735">
        <f t="shared" si="100"/>
        <v>0</v>
      </c>
      <c r="S357" s="735">
        <f t="shared" si="101"/>
        <v>0</v>
      </c>
      <c r="T357" s="735">
        <f t="shared" si="102"/>
        <v>0</v>
      </c>
      <c r="U357" s="735">
        <f t="shared" si="103"/>
        <v>0</v>
      </c>
      <c r="V357" s="735">
        <f t="shared" si="104"/>
        <v>0</v>
      </c>
      <c r="W357" s="735">
        <f t="shared" si="105"/>
        <v>0</v>
      </c>
      <c r="X357" s="735">
        <f t="shared" si="106"/>
        <v>0</v>
      </c>
      <c r="Y357" s="735">
        <f t="shared" si="107"/>
        <v>0</v>
      </c>
      <c r="Z357" s="735">
        <f t="shared" si="108"/>
        <v>0</v>
      </c>
      <c r="AA357" s="735">
        <f t="shared" si="109"/>
        <v>0</v>
      </c>
      <c r="AB357" s="735">
        <f t="shared" si="110"/>
        <v>0</v>
      </c>
      <c r="AC357" s="735">
        <f t="shared" si="111"/>
        <v>0</v>
      </c>
      <c r="AD357" s="735">
        <f t="shared" si="112"/>
        <v>0</v>
      </c>
      <c r="AE357" s="735">
        <f t="shared" si="113"/>
        <v>0</v>
      </c>
      <c r="AF357" s="736">
        <f t="shared" si="114"/>
        <v>0</v>
      </c>
      <c r="AH357" s="646" t="str">
        <f t="shared" si="115"/>
        <v/>
      </c>
      <c r="AI357" s="646" t="str">
        <f t="shared" si="116"/>
        <v>助産師常勤</v>
      </c>
      <c r="AJ357" s="646">
        <f t="shared" si="117"/>
        <v>1</v>
      </c>
      <c r="AK357" s="646" t="str">
        <f t="shared" si="118"/>
        <v>助産師</v>
      </c>
      <c r="AL357" s="646" t="str">
        <f t="shared" si="119"/>
        <v>常勤</v>
      </c>
    </row>
    <row r="358" spans="1:38" ht="13.5" customHeight="1">
      <c r="A358" s="659" t="str">
        <f>IF(COUNTA(病棟!A356)&gt;=1,病棟!A356,"")</f>
        <v/>
      </c>
      <c r="B358" s="740" t="str">
        <f>IF(COUNTA(病棟!B356)&gt;=1,病棟!B356,"")</f>
        <v/>
      </c>
      <c r="C358" s="745" t="str">
        <f>IF(COUNTA(病棟!C356)&gt;=1,病棟!C356,"")</f>
        <v/>
      </c>
      <c r="D358" s="750" t="str">
        <f>IF(COUNTA(病棟!D356)&gt;=1,病棟!D356,"")</f>
        <v/>
      </c>
      <c r="E358" s="750" t="str">
        <f>IF(COUNTA(病棟!E356)&gt;=1,病棟!E356,"")</f>
        <v/>
      </c>
      <c r="F358" s="750" t="str">
        <f>IF(COUNTA(病棟!F356)&gt;=1,病棟!F356,"")</f>
        <v/>
      </c>
      <c r="G358" s="755" t="str">
        <f>IF(COUNTA(病棟!G356)&gt;=1,病棟!G356,"")</f>
        <v/>
      </c>
      <c r="H358" s="745" t="str">
        <f>IF(COUNTA(病棟!H356)&gt;=1,病棟!H356,"")</f>
        <v/>
      </c>
      <c r="I358" s="761" t="str">
        <f>IF(COUNTA(病棟!I356)&gt;=1,病棟!I356,"")</f>
        <v/>
      </c>
      <c r="J358" s="662" t="str">
        <f>IF(COUNTA(病棟!J356)&gt;=1,病棟!J356,"")</f>
        <v/>
      </c>
      <c r="K358" s="659" t="str">
        <f>IF(COUNTA(病棟!L356)&gt;=1,病棟!L356,"")</f>
        <v/>
      </c>
      <c r="L358" s="694" t="str">
        <f>IF(K358&lt;基本!$D$9,"非常勤","常勤")</f>
        <v>常勤</v>
      </c>
      <c r="M358" s="689">
        <f>IF(L358="非常勤",K358/基本!$D$9,1)</f>
        <v>1</v>
      </c>
      <c r="N358" s="694" t="e">
        <f>IF(DAYS360(P358,メイン!$N$3)&lt;500,"新"," ")</f>
        <v>#VALUE!</v>
      </c>
      <c r="O358" s="659"/>
      <c r="P358" s="773" t="str">
        <f>IF(COUNTA(病棟!K356)&gt;=1,病棟!K356,"")</f>
        <v/>
      </c>
      <c r="R358" s="735">
        <f t="shared" si="100"/>
        <v>0</v>
      </c>
      <c r="S358" s="735">
        <f t="shared" si="101"/>
        <v>0</v>
      </c>
      <c r="T358" s="735">
        <f t="shared" si="102"/>
        <v>0</v>
      </c>
      <c r="U358" s="735">
        <f t="shared" si="103"/>
        <v>0</v>
      </c>
      <c r="V358" s="735">
        <f t="shared" si="104"/>
        <v>0</v>
      </c>
      <c r="W358" s="735">
        <f t="shared" si="105"/>
        <v>0</v>
      </c>
      <c r="X358" s="735">
        <f t="shared" si="106"/>
        <v>0</v>
      </c>
      <c r="Y358" s="735">
        <f t="shared" si="107"/>
        <v>0</v>
      </c>
      <c r="Z358" s="735">
        <f t="shared" si="108"/>
        <v>0</v>
      </c>
      <c r="AA358" s="735">
        <f t="shared" si="109"/>
        <v>0</v>
      </c>
      <c r="AB358" s="735">
        <f t="shared" si="110"/>
        <v>0</v>
      </c>
      <c r="AC358" s="735">
        <f t="shared" si="111"/>
        <v>0</v>
      </c>
      <c r="AD358" s="735">
        <f t="shared" si="112"/>
        <v>0</v>
      </c>
      <c r="AE358" s="735">
        <f t="shared" si="113"/>
        <v>0</v>
      </c>
      <c r="AF358" s="736">
        <f t="shared" si="114"/>
        <v>0</v>
      </c>
      <c r="AH358" s="646" t="str">
        <f t="shared" si="115"/>
        <v/>
      </c>
      <c r="AI358" s="646" t="str">
        <f t="shared" si="116"/>
        <v>助産師常勤</v>
      </c>
      <c r="AJ358" s="646">
        <f t="shared" si="117"/>
        <v>1</v>
      </c>
      <c r="AK358" s="646" t="str">
        <f t="shared" si="118"/>
        <v>助産師</v>
      </c>
      <c r="AL358" s="646" t="str">
        <f t="shared" si="119"/>
        <v>常勤</v>
      </c>
    </row>
    <row r="359" spans="1:38" ht="13.5" customHeight="1">
      <c r="A359" s="659" t="str">
        <f>IF(COUNTA(病棟!A357)&gt;=1,病棟!A357,"")</f>
        <v/>
      </c>
      <c r="B359" s="740" t="str">
        <f>IF(COUNTA(病棟!B357)&gt;=1,病棟!B357,"")</f>
        <v/>
      </c>
      <c r="C359" s="745" t="str">
        <f>IF(COUNTA(病棟!C357)&gt;=1,病棟!C357,"")</f>
        <v/>
      </c>
      <c r="D359" s="750" t="str">
        <f>IF(COUNTA(病棟!D357)&gt;=1,病棟!D357,"")</f>
        <v/>
      </c>
      <c r="E359" s="750" t="str">
        <f>IF(COUNTA(病棟!E357)&gt;=1,病棟!E357,"")</f>
        <v/>
      </c>
      <c r="F359" s="750" t="str">
        <f>IF(COUNTA(病棟!F357)&gt;=1,病棟!F357,"")</f>
        <v/>
      </c>
      <c r="G359" s="755" t="str">
        <f>IF(COUNTA(病棟!G357)&gt;=1,病棟!G357,"")</f>
        <v/>
      </c>
      <c r="H359" s="745" t="str">
        <f>IF(COUNTA(病棟!H357)&gt;=1,病棟!H357,"")</f>
        <v/>
      </c>
      <c r="I359" s="761" t="str">
        <f>IF(COUNTA(病棟!I357)&gt;=1,病棟!I357,"")</f>
        <v/>
      </c>
      <c r="J359" s="662" t="str">
        <f>IF(COUNTA(病棟!J357)&gt;=1,病棟!J357,"")</f>
        <v/>
      </c>
      <c r="K359" s="659" t="str">
        <f>IF(COUNTA(病棟!L357)&gt;=1,病棟!L357,"")</f>
        <v/>
      </c>
      <c r="L359" s="694" t="str">
        <f>IF(K359&lt;基本!$D$9,"非常勤","常勤")</f>
        <v>常勤</v>
      </c>
      <c r="M359" s="689">
        <f>IF(L359="非常勤",K359/基本!$D$9,1)</f>
        <v>1</v>
      </c>
      <c r="N359" s="694" t="e">
        <f>IF(DAYS360(P359,メイン!$N$3)&lt;500,"新"," ")</f>
        <v>#VALUE!</v>
      </c>
      <c r="O359" s="659"/>
      <c r="P359" s="773" t="str">
        <f>IF(COUNTA(病棟!K357)&gt;=1,病棟!K357,"")</f>
        <v/>
      </c>
      <c r="R359" s="735">
        <f t="shared" si="100"/>
        <v>0</v>
      </c>
      <c r="S359" s="735">
        <f t="shared" si="101"/>
        <v>0</v>
      </c>
      <c r="T359" s="735">
        <f t="shared" si="102"/>
        <v>0</v>
      </c>
      <c r="U359" s="735">
        <f t="shared" si="103"/>
        <v>0</v>
      </c>
      <c r="V359" s="735">
        <f t="shared" si="104"/>
        <v>0</v>
      </c>
      <c r="W359" s="735">
        <f t="shared" si="105"/>
        <v>0</v>
      </c>
      <c r="X359" s="735">
        <f t="shared" si="106"/>
        <v>0</v>
      </c>
      <c r="Y359" s="735">
        <f t="shared" si="107"/>
        <v>0</v>
      </c>
      <c r="Z359" s="735">
        <f t="shared" si="108"/>
        <v>0</v>
      </c>
      <c r="AA359" s="735">
        <f t="shared" si="109"/>
        <v>0</v>
      </c>
      <c r="AB359" s="735">
        <f t="shared" si="110"/>
        <v>0</v>
      </c>
      <c r="AC359" s="735">
        <f t="shared" si="111"/>
        <v>0</v>
      </c>
      <c r="AD359" s="735">
        <f t="shared" si="112"/>
        <v>0</v>
      </c>
      <c r="AE359" s="735">
        <f t="shared" si="113"/>
        <v>0</v>
      </c>
      <c r="AF359" s="736">
        <f t="shared" si="114"/>
        <v>0</v>
      </c>
      <c r="AH359" s="646" t="str">
        <f t="shared" si="115"/>
        <v/>
      </c>
      <c r="AI359" s="646" t="str">
        <f t="shared" si="116"/>
        <v>助産師常勤</v>
      </c>
      <c r="AJ359" s="646">
        <f t="shared" si="117"/>
        <v>1</v>
      </c>
      <c r="AK359" s="646" t="str">
        <f t="shared" si="118"/>
        <v>助産師</v>
      </c>
      <c r="AL359" s="646" t="str">
        <f t="shared" si="119"/>
        <v>常勤</v>
      </c>
    </row>
    <row r="360" spans="1:38" ht="13.5" customHeight="1">
      <c r="A360" s="659" t="str">
        <f>IF(COUNTA(病棟!A358)&gt;=1,病棟!A358,"")</f>
        <v/>
      </c>
      <c r="B360" s="740" t="str">
        <f>IF(COUNTA(病棟!B358)&gt;=1,病棟!B358,"")</f>
        <v/>
      </c>
      <c r="C360" s="745" t="str">
        <f>IF(COUNTA(病棟!C358)&gt;=1,病棟!C358,"")</f>
        <v/>
      </c>
      <c r="D360" s="750" t="str">
        <f>IF(COUNTA(病棟!D358)&gt;=1,病棟!D358,"")</f>
        <v/>
      </c>
      <c r="E360" s="750" t="str">
        <f>IF(COUNTA(病棟!E358)&gt;=1,病棟!E358,"")</f>
        <v/>
      </c>
      <c r="F360" s="750" t="str">
        <f>IF(COUNTA(病棟!F358)&gt;=1,病棟!F358,"")</f>
        <v/>
      </c>
      <c r="G360" s="755" t="str">
        <f>IF(COUNTA(病棟!G358)&gt;=1,病棟!G358,"")</f>
        <v/>
      </c>
      <c r="H360" s="745" t="str">
        <f>IF(COUNTA(病棟!H358)&gt;=1,病棟!H358,"")</f>
        <v/>
      </c>
      <c r="I360" s="761" t="str">
        <f>IF(COUNTA(病棟!I358)&gt;=1,病棟!I358,"")</f>
        <v/>
      </c>
      <c r="J360" s="662" t="str">
        <f>IF(COUNTA(病棟!J358)&gt;=1,病棟!J358,"")</f>
        <v/>
      </c>
      <c r="K360" s="659" t="str">
        <f>IF(COUNTA(病棟!L358)&gt;=1,病棟!L358,"")</f>
        <v/>
      </c>
      <c r="L360" s="694" t="str">
        <f>IF(K360&lt;基本!$D$9,"非常勤","常勤")</f>
        <v>常勤</v>
      </c>
      <c r="M360" s="689">
        <f>IF(L360="非常勤",K360/基本!$D$9,1)</f>
        <v>1</v>
      </c>
      <c r="N360" s="694" t="e">
        <f>IF(DAYS360(P360,メイン!$N$3)&lt;500,"新"," ")</f>
        <v>#VALUE!</v>
      </c>
      <c r="O360" s="659"/>
      <c r="P360" s="773" t="str">
        <f>IF(COUNTA(病棟!K358)&gt;=1,病棟!K358,"")</f>
        <v/>
      </c>
      <c r="R360" s="735">
        <f t="shared" si="100"/>
        <v>0</v>
      </c>
      <c r="S360" s="735">
        <f t="shared" si="101"/>
        <v>0</v>
      </c>
      <c r="T360" s="735">
        <f t="shared" si="102"/>
        <v>0</v>
      </c>
      <c r="U360" s="735">
        <f t="shared" si="103"/>
        <v>0</v>
      </c>
      <c r="V360" s="735">
        <f t="shared" si="104"/>
        <v>0</v>
      </c>
      <c r="W360" s="735">
        <f t="shared" si="105"/>
        <v>0</v>
      </c>
      <c r="X360" s="735">
        <f t="shared" si="106"/>
        <v>0</v>
      </c>
      <c r="Y360" s="735">
        <f t="shared" si="107"/>
        <v>0</v>
      </c>
      <c r="Z360" s="735">
        <f t="shared" si="108"/>
        <v>0</v>
      </c>
      <c r="AA360" s="735">
        <f t="shared" si="109"/>
        <v>0</v>
      </c>
      <c r="AB360" s="735">
        <f t="shared" si="110"/>
        <v>0</v>
      </c>
      <c r="AC360" s="735">
        <f t="shared" si="111"/>
        <v>0</v>
      </c>
      <c r="AD360" s="735">
        <f t="shared" si="112"/>
        <v>0</v>
      </c>
      <c r="AE360" s="735">
        <f t="shared" si="113"/>
        <v>0</v>
      </c>
      <c r="AF360" s="736">
        <f t="shared" si="114"/>
        <v>0</v>
      </c>
      <c r="AH360" s="646" t="str">
        <f t="shared" si="115"/>
        <v/>
      </c>
      <c r="AI360" s="646" t="str">
        <f t="shared" si="116"/>
        <v>助産師常勤</v>
      </c>
      <c r="AJ360" s="646">
        <f t="shared" si="117"/>
        <v>1</v>
      </c>
      <c r="AK360" s="646" t="str">
        <f t="shared" si="118"/>
        <v>助産師</v>
      </c>
      <c r="AL360" s="646" t="str">
        <f t="shared" si="119"/>
        <v>常勤</v>
      </c>
    </row>
    <row r="361" spans="1:38" ht="13.5" customHeight="1">
      <c r="A361" s="659" t="str">
        <f>IF(COUNTA(病棟!A359)&gt;=1,病棟!A359,"")</f>
        <v/>
      </c>
      <c r="B361" s="740" t="str">
        <f>IF(COUNTA(病棟!B359)&gt;=1,病棟!B359,"")</f>
        <v/>
      </c>
      <c r="C361" s="745" t="str">
        <f>IF(COUNTA(病棟!C359)&gt;=1,病棟!C359,"")</f>
        <v/>
      </c>
      <c r="D361" s="750" t="str">
        <f>IF(COUNTA(病棟!D359)&gt;=1,病棟!D359,"")</f>
        <v/>
      </c>
      <c r="E361" s="750" t="str">
        <f>IF(COUNTA(病棟!E359)&gt;=1,病棟!E359,"")</f>
        <v/>
      </c>
      <c r="F361" s="750" t="str">
        <f>IF(COUNTA(病棟!F359)&gt;=1,病棟!F359,"")</f>
        <v/>
      </c>
      <c r="G361" s="755" t="str">
        <f>IF(COUNTA(病棟!G359)&gt;=1,病棟!G359,"")</f>
        <v/>
      </c>
      <c r="H361" s="745" t="str">
        <f>IF(COUNTA(病棟!H359)&gt;=1,病棟!H359,"")</f>
        <v/>
      </c>
      <c r="I361" s="761" t="str">
        <f>IF(COUNTA(病棟!I359)&gt;=1,病棟!I359,"")</f>
        <v/>
      </c>
      <c r="J361" s="662" t="str">
        <f>IF(COUNTA(病棟!J359)&gt;=1,病棟!J359,"")</f>
        <v/>
      </c>
      <c r="K361" s="659" t="str">
        <f>IF(COUNTA(病棟!L359)&gt;=1,病棟!L359,"")</f>
        <v/>
      </c>
      <c r="L361" s="694" t="str">
        <f>IF(K361&lt;基本!$D$9,"非常勤","常勤")</f>
        <v>常勤</v>
      </c>
      <c r="M361" s="689">
        <f>IF(L361="非常勤",K361/基本!$D$9,1)</f>
        <v>1</v>
      </c>
      <c r="N361" s="694" t="e">
        <f>IF(DAYS360(P361,メイン!$N$3)&lt;500,"新"," ")</f>
        <v>#VALUE!</v>
      </c>
      <c r="O361" s="659"/>
      <c r="P361" s="773" t="str">
        <f>IF(COUNTA(病棟!K359)&gt;=1,病棟!K359,"")</f>
        <v/>
      </c>
      <c r="R361" s="735">
        <f t="shared" si="100"/>
        <v>0</v>
      </c>
      <c r="S361" s="735">
        <f t="shared" si="101"/>
        <v>0</v>
      </c>
      <c r="T361" s="735">
        <f t="shared" si="102"/>
        <v>0</v>
      </c>
      <c r="U361" s="735">
        <f t="shared" si="103"/>
        <v>0</v>
      </c>
      <c r="V361" s="735">
        <f t="shared" si="104"/>
        <v>0</v>
      </c>
      <c r="W361" s="735">
        <f t="shared" si="105"/>
        <v>0</v>
      </c>
      <c r="X361" s="735">
        <f t="shared" si="106"/>
        <v>0</v>
      </c>
      <c r="Y361" s="735">
        <f t="shared" si="107"/>
        <v>0</v>
      </c>
      <c r="Z361" s="735">
        <f t="shared" si="108"/>
        <v>0</v>
      </c>
      <c r="AA361" s="735">
        <f t="shared" si="109"/>
        <v>0</v>
      </c>
      <c r="AB361" s="735">
        <f t="shared" si="110"/>
        <v>0</v>
      </c>
      <c r="AC361" s="735">
        <f t="shared" si="111"/>
        <v>0</v>
      </c>
      <c r="AD361" s="735">
        <f t="shared" si="112"/>
        <v>0</v>
      </c>
      <c r="AE361" s="735">
        <f t="shared" si="113"/>
        <v>0</v>
      </c>
      <c r="AF361" s="736">
        <f t="shared" si="114"/>
        <v>0</v>
      </c>
      <c r="AH361" s="646" t="str">
        <f t="shared" si="115"/>
        <v/>
      </c>
      <c r="AI361" s="646" t="str">
        <f t="shared" si="116"/>
        <v>助産師常勤</v>
      </c>
      <c r="AJ361" s="646">
        <f t="shared" si="117"/>
        <v>1</v>
      </c>
      <c r="AK361" s="646" t="str">
        <f t="shared" si="118"/>
        <v>助産師</v>
      </c>
      <c r="AL361" s="646" t="str">
        <f t="shared" si="119"/>
        <v>常勤</v>
      </c>
    </row>
    <row r="362" spans="1:38" ht="13.5" customHeight="1">
      <c r="A362" s="659" t="str">
        <f>IF(COUNTA(病棟!A360)&gt;=1,病棟!A360,"")</f>
        <v/>
      </c>
      <c r="B362" s="740" t="str">
        <f>IF(COUNTA(病棟!B360)&gt;=1,病棟!B360,"")</f>
        <v/>
      </c>
      <c r="C362" s="745" t="str">
        <f>IF(COUNTA(病棟!C360)&gt;=1,病棟!C360,"")</f>
        <v/>
      </c>
      <c r="D362" s="750" t="str">
        <f>IF(COUNTA(病棟!D360)&gt;=1,病棟!D360,"")</f>
        <v/>
      </c>
      <c r="E362" s="750" t="str">
        <f>IF(COUNTA(病棟!E360)&gt;=1,病棟!E360,"")</f>
        <v/>
      </c>
      <c r="F362" s="750" t="str">
        <f>IF(COUNTA(病棟!F360)&gt;=1,病棟!F360,"")</f>
        <v/>
      </c>
      <c r="G362" s="755" t="str">
        <f>IF(COUNTA(病棟!G360)&gt;=1,病棟!G360,"")</f>
        <v/>
      </c>
      <c r="H362" s="745" t="str">
        <f>IF(COUNTA(病棟!H360)&gt;=1,病棟!H360,"")</f>
        <v/>
      </c>
      <c r="I362" s="761" t="str">
        <f>IF(COUNTA(病棟!I360)&gt;=1,病棟!I360,"")</f>
        <v/>
      </c>
      <c r="J362" s="662" t="str">
        <f>IF(COUNTA(病棟!J360)&gt;=1,病棟!J360,"")</f>
        <v/>
      </c>
      <c r="K362" s="659" t="str">
        <f>IF(COUNTA(病棟!L360)&gt;=1,病棟!L360,"")</f>
        <v/>
      </c>
      <c r="L362" s="694" t="str">
        <f>IF(K362&lt;基本!$D$9,"非常勤","常勤")</f>
        <v>常勤</v>
      </c>
      <c r="M362" s="689">
        <f>IF(L362="非常勤",K362/基本!$D$9,1)</f>
        <v>1</v>
      </c>
      <c r="N362" s="694" t="e">
        <f>IF(DAYS360(P362,メイン!$N$3)&lt;500,"新"," ")</f>
        <v>#VALUE!</v>
      </c>
      <c r="O362" s="659"/>
      <c r="P362" s="773" t="str">
        <f>IF(COUNTA(病棟!K360)&gt;=1,病棟!K360,"")</f>
        <v/>
      </c>
      <c r="R362" s="735">
        <f t="shared" si="100"/>
        <v>0</v>
      </c>
      <c r="S362" s="735">
        <f t="shared" si="101"/>
        <v>0</v>
      </c>
      <c r="T362" s="735">
        <f t="shared" si="102"/>
        <v>0</v>
      </c>
      <c r="U362" s="735">
        <f t="shared" si="103"/>
        <v>0</v>
      </c>
      <c r="V362" s="735">
        <f t="shared" si="104"/>
        <v>0</v>
      </c>
      <c r="W362" s="735">
        <f t="shared" si="105"/>
        <v>0</v>
      </c>
      <c r="X362" s="735">
        <f t="shared" si="106"/>
        <v>0</v>
      </c>
      <c r="Y362" s="735">
        <f t="shared" si="107"/>
        <v>0</v>
      </c>
      <c r="Z362" s="735">
        <f t="shared" si="108"/>
        <v>0</v>
      </c>
      <c r="AA362" s="735">
        <f t="shared" si="109"/>
        <v>0</v>
      </c>
      <c r="AB362" s="735">
        <f t="shared" si="110"/>
        <v>0</v>
      </c>
      <c r="AC362" s="735">
        <f t="shared" si="111"/>
        <v>0</v>
      </c>
      <c r="AD362" s="735">
        <f t="shared" si="112"/>
        <v>0</v>
      </c>
      <c r="AE362" s="735">
        <f t="shared" si="113"/>
        <v>0</v>
      </c>
      <c r="AF362" s="736">
        <f t="shared" si="114"/>
        <v>0</v>
      </c>
      <c r="AH362" s="646" t="str">
        <f t="shared" si="115"/>
        <v/>
      </c>
      <c r="AI362" s="646" t="str">
        <f t="shared" si="116"/>
        <v>助産師常勤</v>
      </c>
      <c r="AJ362" s="646">
        <f t="shared" si="117"/>
        <v>1</v>
      </c>
      <c r="AK362" s="646" t="str">
        <f t="shared" si="118"/>
        <v>助産師</v>
      </c>
      <c r="AL362" s="646" t="str">
        <f t="shared" si="119"/>
        <v>常勤</v>
      </c>
    </row>
    <row r="363" spans="1:38" ht="13.5" customHeight="1">
      <c r="A363" s="659" t="str">
        <f>IF(COUNTA(病棟!A361)&gt;=1,病棟!A361,"")</f>
        <v/>
      </c>
      <c r="B363" s="740" t="str">
        <f>IF(COUNTA(病棟!B361)&gt;=1,病棟!B361,"")</f>
        <v/>
      </c>
      <c r="C363" s="745" t="str">
        <f>IF(COUNTA(病棟!C361)&gt;=1,病棟!C361,"")</f>
        <v/>
      </c>
      <c r="D363" s="750" t="str">
        <f>IF(COUNTA(病棟!D361)&gt;=1,病棟!D361,"")</f>
        <v/>
      </c>
      <c r="E363" s="750" t="str">
        <f>IF(COUNTA(病棟!E361)&gt;=1,病棟!E361,"")</f>
        <v/>
      </c>
      <c r="F363" s="750" t="str">
        <f>IF(COUNTA(病棟!F361)&gt;=1,病棟!F361,"")</f>
        <v/>
      </c>
      <c r="G363" s="755" t="str">
        <f>IF(COUNTA(病棟!G361)&gt;=1,病棟!G361,"")</f>
        <v/>
      </c>
      <c r="H363" s="745" t="str">
        <f>IF(COUNTA(病棟!H361)&gt;=1,病棟!H361,"")</f>
        <v/>
      </c>
      <c r="I363" s="761" t="str">
        <f>IF(COUNTA(病棟!I361)&gt;=1,病棟!I361,"")</f>
        <v/>
      </c>
      <c r="J363" s="662" t="str">
        <f>IF(COUNTA(病棟!J361)&gt;=1,病棟!J361,"")</f>
        <v/>
      </c>
      <c r="K363" s="659" t="str">
        <f>IF(COUNTA(病棟!L361)&gt;=1,病棟!L361,"")</f>
        <v/>
      </c>
      <c r="L363" s="694" t="str">
        <f>IF(K363&lt;基本!$D$9,"非常勤","常勤")</f>
        <v>常勤</v>
      </c>
      <c r="M363" s="689">
        <f>IF(L363="非常勤",K363/基本!$D$9,1)</f>
        <v>1</v>
      </c>
      <c r="N363" s="694" t="e">
        <f>IF(DAYS360(P363,メイン!$N$3)&lt;500,"新"," ")</f>
        <v>#VALUE!</v>
      </c>
      <c r="O363" s="659"/>
      <c r="P363" s="773" t="str">
        <f>IF(COUNTA(病棟!K361)&gt;=1,病棟!K361,"")</f>
        <v/>
      </c>
      <c r="R363" s="735">
        <f t="shared" si="100"/>
        <v>0</v>
      </c>
      <c r="S363" s="735">
        <f t="shared" si="101"/>
        <v>0</v>
      </c>
      <c r="T363" s="735">
        <f t="shared" si="102"/>
        <v>0</v>
      </c>
      <c r="U363" s="735">
        <f t="shared" si="103"/>
        <v>0</v>
      </c>
      <c r="V363" s="735">
        <f t="shared" si="104"/>
        <v>0</v>
      </c>
      <c r="W363" s="735">
        <f t="shared" si="105"/>
        <v>0</v>
      </c>
      <c r="X363" s="735">
        <f t="shared" si="106"/>
        <v>0</v>
      </c>
      <c r="Y363" s="735">
        <f t="shared" si="107"/>
        <v>0</v>
      </c>
      <c r="Z363" s="735">
        <f t="shared" si="108"/>
        <v>0</v>
      </c>
      <c r="AA363" s="735">
        <f t="shared" si="109"/>
        <v>0</v>
      </c>
      <c r="AB363" s="735">
        <f t="shared" si="110"/>
        <v>0</v>
      </c>
      <c r="AC363" s="735">
        <f t="shared" si="111"/>
        <v>0</v>
      </c>
      <c r="AD363" s="735">
        <f t="shared" si="112"/>
        <v>0</v>
      </c>
      <c r="AE363" s="735">
        <f t="shared" si="113"/>
        <v>0</v>
      </c>
      <c r="AF363" s="736">
        <f t="shared" si="114"/>
        <v>0</v>
      </c>
      <c r="AH363" s="646" t="str">
        <f t="shared" si="115"/>
        <v/>
      </c>
      <c r="AI363" s="646" t="str">
        <f t="shared" si="116"/>
        <v>助産師常勤</v>
      </c>
      <c r="AJ363" s="646">
        <f t="shared" si="117"/>
        <v>1</v>
      </c>
      <c r="AK363" s="646" t="str">
        <f t="shared" si="118"/>
        <v>助産師</v>
      </c>
      <c r="AL363" s="646" t="str">
        <f t="shared" si="119"/>
        <v>常勤</v>
      </c>
    </row>
    <row r="364" spans="1:38" ht="13.5" customHeight="1">
      <c r="A364" s="659" t="str">
        <f>IF(COUNTA(病棟!A362)&gt;=1,病棟!A362,"")</f>
        <v/>
      </c>
      <c r="B364" s="740" t="str">
        <f>IF(COUNTA(病棟!B362)&gt;=1,病棟!B362,"")</f>
        <v/>
      </c>
      <c r="C364" s="745" t="str">
        <f>IF(COUNTA(病棟!C362)&gt;=1,病棟!C362,"")</f>
        <v/>
      </c>
      <c r="D364" s="750" t="str">
        <f>IF(COUNTA(病棟!D362)&gt;=1,病棟!D362,"")</f>
        <v/>
      </c>
      <c r="E364" s="750" t="str">
        <f>IF(COUNTA(病棟!E362)&gt;=1,病棟!E362,"")</f>
        <v/>
      </c>
      <c r="F364" s="750" t="str">
        <f>IF(COUNTA(病棟!F362)&gt;=1,病棟!F362,"")</f>
        <v/>
      </c>
      <c r="G364" s="755" t="str">
        <f>IF(COUNTA(病棟!G362)&gt;=1,病棟!G362,"")</f>
        <v/>
      </c>
      <c r="H364" s="745" t="str">
        <f>IF(COUNTA(病棟!H362)&gt;=1,病棟!H362,"")</f>
        <v/>
      </c>
      <c r="I364" s="761" t="str">
        <f>IF(COUNTA(病棟!I362)&gt;=1,病棟!I362,"")</f>
        <v/>
      </c>
      <c r="J364" s="662" t="str">
        <f>IF(COUNTA(病棟!J362)&gt;=1,病棟!J362,"")</f>
        <v/>
      </c>
      <c r="K364" s="659" t="str">
        <f>IF(COUNTA(病棟!L362)&gt;=1,病棟!L362,"")</f>
        <v/>
      </c>
      <c r="L364" s="694" t="str">
        <f>IF(K364&lt;基本!$D$9,"非常勤","常勤")</f>
        <v>常勤</v>
      </c>
      <c r="M364" s="689">
        <f>IF(L364="非常勤",K364/基本!$D$9,1)</f>
        <v>1</v>
      </c>
      <c r="N364" s="694" t="e">
        <f>IF(DAYS360(P364,メイン!$N$3)&lt;500,"新"," ")</f>
        <v>#VALUE!</v>
      </c>
      <c r="O364" s="659"/>
      <c r="P364" s="773" t="str">
        <f>IF(COUNTA(病棟!K362)&gt;=1,病棟!K362,"")</f>
        <v/>
      </c>
      <c r="R364" s="735">
        <f t="shared" si="100"/>
        <v>0</v>
      </c>
      <c r="S364" s="735">
        <f t="shared" si="101"/>
        <v>0</v>
      </c>
      <c r="T364" s="735">
        <f t="shared" si="102"/>
        <v>0</v>
      </c>
      <c r="U364" s="735">
        <f t="shared" si="103"/>
        <v>0</v>
      </c>
      <c r="V364" s="735">
        <f t="shared" si="104"/>
        <v>0</v>
      </c>
      <c r="W364" s="735">
        <f t="shared" si="105"/>
        <v>0</v>
      </c>
      <c r="X364" s="735">
        <f t="shared" si="106"/>
        <v>0</v>
      </c>
      <c r="Y364" s="735">
        <f t="shared" si="107"/>
        <v>0</v>
      </c>
      <c r="Z364" s="735">
        <f t="shared" si="108"/>
        <v>0</v>
      </c>
      <c r="AA364" s="735">
        <f t="shared" si="109"/>
        <v>0</v>
      </c>
      <c r="AB364" s="735">
        <f t="shared" si="110"/>
        <v>0</v>
      </c>
      <c r="AC364" s="735">
        <f t="shared" si="111"/>
        <v>0</v>
      </c>
      <c r="AD364" s="735">
        <f t="shared" si="112"/>
        <v>0</v>
      </c>
      <c r="AE364" s="735">
        <f t="shared" si="113"/>
        <v>0</v>
      </c>
      <c r="AF364" s="736">
        <f t="shared" si="114"/>
        <v>0</v>
      </c>
      <c r="AH364" s="646" t="str">
        <f t="shared" si="115"/>
        <v/>
      </c>
      <c r="AI364" s="646" t="str">
        <f t="shared" si="116"/>
        <v>助産師常勤</v>
      </c>
      <c r="AJ364" s="646">
        <f t="shared" si="117"/>
        <v>1</v>
      </c>
      <c r="AK364" s="646" t="str">
        <f t="shared" si="118"/>
        <v>助産師</v>
      </c>
      <c r="AL364" s="646" t="str">
        <f t="shared" si="119"/>
        <v>常勤</v>
      </c>
    </row>
    <row r="365" spans="1:38" ht="13.5" customHeight="1">
      <c r="A365" s="659" t="str">
        <f>IF(COUNTA(病棟!A363)&gt;=1,病棟!A363,"")</f>
        <v/>
      </c>
      <c r="B365" s="740" t="str">
        <f>IF(COUNTA(病棟!B363)&gt;=1,病棟!B363,"")</f>
        <v/>
      </c>
      <c r="C365" s="745" t="str">
        <f>IF(COUNTA(病棟!C363)&gt;=1,病棟!C363,"")</f>
        <v/>
      </c>
      <c r="D365" s="750" t="str">
        <f>IF(COUNTA(病棟!D363)&gt;=1,病棟!D363,"")</f>
        <v/>
      </c>
      <c r="E365" s="750" t="str">
        <f>IF(COUNTA(病棟!E363)&gt;=1,病棟!E363,"")</f>
        <v/>
      </c>
      <c r="F365" s="750" t="str">
        <f>IF(COUNTA(病棟!F363)&gt;=1,病棟!F363,"")</f>
        <v/>
      </c>
      <c r="G365" s="755" t="str">
        <f>IF(COUNTA(病棟!G363)&gt;=1,病棟!G363,"")</f>
        <v/>
      </c>
      <c r="H365" s="745" t="str">
        <f>IF(COUNTA(病棟!H363)&gt;=1,病棟!H363,"")</f>
        <v/>
      </c>
      <c r="I365" s="761" t="str">
        <f>IF(COUNTA(病棟!I363)&gt;=1,病棟!I363,"")</f>
        <v/>
      </c>
      <c r="J365" s="662" t="str">
        <f>IF(COUNTA(病棟!J363)&gt;=1,病棟!J363,"")</f>
        <v/>
      </c>
      <c r="K365" s="659" t="str">
        <f>IF(COUNTA(病棟!L363)&gt;=1,病棟!L363,"")</f>
        <v/>
      </c>
      <c r="L365" s="694" t="str">
        <f>IF(K365&lt;基本!$D$9,"非常勤","常勤")</f>
        <v>常勤</v>
      </c>
      <c r="M365" s="689">
        <f>IF(L365="非常勤",K365/基本!$D$9,1)</f>
        <v>1</v>
      </c>
      <c r="N365" s="694" t="e">
        <f>IF(DAYS360(P365,メイン!$N$3)&lt;500,"新"," ")</f>
        <v>#VALUE!</v>
      </c>
      <c r="O365" s="659"/>
      <c r="P365" s="773" t="str">
        <f>IF(COUNTA(病棟!K363)&gt;=1,病棟!K363,"")</f>
        <v/>
      </c>
      <c r="R365" s="735">
        <f t="shared" si="100"/>
        <v>0</v>
      </c>
      <c r="S365" s="735">
        <f t="shared" si="101"/>
        <v>0</v>
      </c>
      <c r="T365" s="735">
        <f t="shared" si="102"/>
        <v>0</v>
      </c>
      <c r="U365" s="735">
        <f t="shared" si="103"/>
        <v>0</v>
      </c>
      <c r="V365" s="735">
        <f t="shared" si="104"/>
        <v>0</v>
      </c>
      <c r="W365" s="735">
        <f t="shared" si="105"/>
        <v>0</v>
      </c>
      <c r="X365" s="735">
        <f t="shared" si="106"/>
        <v>0</v>
      </c>
      <c r="Y365" s="735">
        <f t="shared" si="107"/>
        <v>0</v>
      </c>
      <c r="Z365" s="735">
        <f t="shared" si="108"/>
        <v>0</v>
      </c>
      <c r="AA365" s="735">
        <f t="shared" si="109"/>
        <v>0</v>
      </c>
      <c r="AB365" s="735">
        <f t="shared" si="110"/>
        <v>0</v>
      </c>
      <c r="AC365" s="735">
        <f t="shared" si="111"/>
        <v>0</v>
      </c>
      <c r="AD365" s="735">
        <f t="shared" si="112"/>
        <v>0</v>
      </c>
      <c r="AE365" s="735">
        <f t="shared" si="113"/>
        <v>0</v>
      </c>
      <c r="AF365" s="736">
        <f t="shared" si="114"/>
        <v>0</v>
      </c>
      <c r="AH365" s="646" t="str">
        <f t="shared" si="115"/>
        <v/>
      </c>
      <c r="AI365" s="646" t="str">
        <f t="shared" si="116"/>
        <v>助産師常勤</v>
      </c>
      <c r="AJ365" s="646">
        <f t="shared" si="117"/>
        <v>1</v>
      </c>
      <c r="AK365" s="646" t="str">
        <f t="shared" si="118"/>
        <v>助産師</v>
      </c>
      <c r="AL365" s="646" t="str">
        <f t="shared" si="119"/>
        <v>常勤</v>
      </c>
    </row>
    <row r="366" spans="1:38" ht="13.5" customHeight="1">
      <c r="A366" s="659" t="str">
        <f>IF(COUNTA(病棟!A364)&gt;=1,病棟!A364,"")</f>
        <v/>
      </c>
      <c r="B366" s="740" t="str">
        <f>IF(COUNTA(病棟!B364)&gt;=1,病棟!B364,"")</f>
        <v/>
      </c>
      <c r="C366" s="745" t="str">
        <f>IF(COUNTA(病棟!C364)&gt;=1,病棟!C364,"")</f>
        <v/>
      </c>
      <c r="D366" s="750" t="str">
        <f>IF(COUNTA(病棟!D364)&gt;=1,病棟!D364,"")</f>
        <v/>
      </c>
      <c r="E366" s="750" t="str">
        <f>IF(COUNTA(病棟!E364)&gt;=1,病棟!E364,"")</f>
        <v/>
      </c>
      <c r="F366" s="750" t="str">
        <f>IF(COUNTA(病棟!F364)&gt;=1,病棟!F364,"")</f>
        <v/>
      </c>
      <c r="G366" s="755" t="str">
        <f>IF(COUNTA(病棟!G364)&gt;=1,病棟!G364,"")</f>
        <v/>
      </c>
      <c r="H366" s="745" t="str">
        <f>IF(COUNTA(病棟!H364)&gt;=1,病棟!H364,"")</f>
        <v/>
      </c>
      <c r="I366" s="761" t="str">
        <f>IF(COUNTA(病棟!I364)&gt;=1,病棟!I364,"")</f>
        <v/>
      </c>
      <c r="J366" s="662" t="str">
        <f>IF(COUNTA(病棟!J364)&gt;=1,病棟!J364,"")</f>
        <v/>
      </c>
      <c r="K366" s="659" t="str">
        <f>IF(COUNTA(病棟!L364)&gt;=1,病棟!L364,"")</f>
        <v/>
      </c>
      <c r="L366" s="694" t="str">
        <f>IF(K366&lt;基本!$D$9,"非常勤","常勤")</f>
        <v>常勤</v>
      </c>
      <c r="M366" s="689">
        <f>IF(L366="非常勤",K366/基本!$D$9,1)</f>
        <v>1</v>
      </c>
      <c r="N366" s="694" t="e">
        <f>IF(DAYS360(P366,メイン!$N$3)&lt;500,"新"," ")</f>
        <v>#VALUE!</v>
      </c>
      <c r="O366" s="659"/>
      <c r="P366" s="773" t="str">
        <f>IF(COUNTA(病棟!K364)&gt;=1,病棟!K364,"")</f>
        <v/>
      </c>
      <c r="R366" s="735">
        <f t="shared" si="100"/>
        <v>0</v>
      </c>
      <c r="S366" s="735">
        <f t="shared" si="101"/>
        <v>0</v>
      </c>
      <c r="T366" s="735">
        <f t="shared" si="102"/>
        <v>0</v>
      </c>
      <c r="U366" s="735">
        <f t="shared" si="103"/>
        <v>0</v>
      </c>
      <c r="V366" s="735">
        <f t="shared" si="104"/>
        <v>0</v>
      </c>
      <c r="W366" s="735">
        <f t="shared" si="105"/>
        <v>0</v>
      </c>
      <c r="X366" s="735">
        <f t="shared" si="106"/>
        <v>0</v>
      </c>
      <c r="Y366" s="735">
        <f t="shared" si="107"/>
        <v>0</v>
      </c>
      <c r="Z366" s="735">
        <f t="shared" si="108"/>
        <v>0</v>
      </c>
      <c r="AA366" s="735">
        <f t="shared" si="109"/>
        <v>0</v>
      </c>
      <c r="AB366" s="735">
        <f t="shared" si="110"/>
        <v>0</v>
      </c>
      <c r="AC366" s="735">
        <f t="shared" si="111"/>
        <v>0</v>
      </c>
      <c r="AD366" s="735">
        <f t="shared" si="112"/>
        <v>0</v>
      </c>
      <c r="AE366" s="735">
        <f t="shared" si="113"/>
        <v>0</v>
      </c>
      <c r="AF366" s="736">
        <f t="shared" si="114"/>
        <v>0</v>
      </c>
      <c r="AH366" s="646" t="str">
        <f t="shared" si="115"/>
        <v/>
      </c>
      <c r="AI366" s="646" t="str">
        <f t="shared" si="116"/>
        <v>助産師常勤</v>
      </c>
      <c r="AJ366" s="646">
        <f t="shared" si="117"/>
        <v>1</v>
      </c>
      <c r="AK366" s="646" t="str">
        <f t="shared" si="118"/>
        <v>助産師</v>
      </c>
      <c r="AL366" s="646" t="str">
        <f t="shared" si="119"/>
        <v>常勤</v>
      </c>
    </row>
    <row r="367" spans="1:38" ht="13.5" customHeight="1">
      <c r="A367" s="659" t="str">
        <f>IF(COUNTA(病棟!A365)&gt;=1,病棟!A365,"")</f>
        <v/>
      </c>
      <c r="B367" s="740" t="str">
        <f>IF(COUNTA(病棟!B365)&gt;=1,病棟!B365,"")</f>
        <v/>
      </c>
      <c r="C367" s="745" t="str">
        <f>IF(COUNTA(病棟!C365)&gt;=1,病棟!C365,"")</f>
        <v/>
      </c>
      <c r="D367" s="750" t="str">
        <f>IF(COUNTA(病棟!D365)&gt;=1,病棟!D365,"")</f>
        <v/>
      </c>
      <c r="E367" s="750" t="str">
        <f>IF(COUNTA(病棟!E365)&gt;=1,病棟!E365,"")</f>
        <v/>
      </c>
      <c r="F367" s="750" t="str">
        <f>IF(COUNTA(病棟!F365)&gt;=1,病棟!F365,"")</f>
        <v/>
      </c>
      <c r="G367" s="755" t="str">
        <f>IF(COUNTA(病棟!G365)&gt;=1,病棟!G365,"")</f>
        <v/>
      </c>
      <c r="H367" s="745" t="str">
        <f>IF(COUNTA(病棟!H365)&gt;=1,病棟!H365,"")</f>
        <v/>
      </c>
      <c r="I367" s="761" t="str">
        <f>IF(COUNTA(病棟!I365)&gt;=1,病棟!I365,"")</f>
        <v/>
      </c>
      <c r="J367" s="662" t="str">
        <f>IF(COUNTA(病棟!J365)&gt;=1,病棟!J365,"")</f>
        <v/>
      </c>
      <c r="K367" s="659" t="str">
        <f>IF(COUNTA(病棟!L365)&gt;=1,病棟!L365,"")</f>
        <v/>
      </c>
      <c r="L367" s="694" t="str">
        <f>IF(K367&lt;基本!$D$9,"非常勤","常勤")</f>
        <v>常勤</v>
      </c>
      <c r="M367" s="689">
        <f>IF(L367="非常勤",K367/基本!$D$9,1)</f>
        <v>1</v>
      </c>
      <c r="N367" s="694" t="e">
        <f>IF(DAYS360(P367,メイン!$N$3)&lt;500,"新"," ")</f>
        <v>#VALUE!</v>
      </c>
      <c r="O367" s="659"/>
      <c r="P367" s="773" t="str">
        <f>IF(COUNTA(病棟!K365)&gt;=1,病棟!K365,"")</f>
        <v/>
      </c>
      <c r="R367" s="735">
        <f t="shared" si="100"/>
        <v>0</v>
      </c>
      <c r="S367" s="735">
        <f t="shared" si="101"/>
        <v>0</v>
      </c>
      <c r="T367" s="735">
        <f t="shared" si="102"/>
        <v>0</v>
      </c>
      <c r="U367" s="735">
        <f t="shared" si="103"/>
        <v>0</v>
      </c>
      <c r="V367" s="735">
        <f t="shared" si="104"/>
        <v>0</v>
      </c>
      <c r="W367" s="735">
        <f t="shared" si="105"/>
        <v>0</v>
      </c>
      <c r="X367" s="735">
        <f t="shared" si="106"/>
        <v>0</v>
      </c>
      <c r="Y367" s="735">
        <f t="shared" si="107"/>
        <v>0</v>
      </c>
      <c r="Z367" s="735">
        <f t="shared" si="108"/>
        <v>0</v>
      </c>
      <c r="AA367" s="735">
        <f t="shared" si="109"/>
        <v>0</v>
      </c>
      <c r="AB367" s="735">
        <f t="shared" si="110"/>
        <v>0</v>
      </c>
      <c r="AC367" s="735">
        <f t="shared" si="111"/>
        <v>0</v>
      </c>
      <c r="AD367" s="735">
        <f t="shared" si="112"/>
        <v>0</v>
      </c>
      <c r="AE367" s="735">
        <f t="shared" si="113"/>
        <v>0</v>
      </c>
      <c r="AF367" s="736">
        <f t="shared" si="114"/>
        <v>0</v>
      </c>
      <c r="AH367" s="646" t="str">
        <f t="shared" si="115"/>
        <v/>
      </c>
      <c r="AI367" s="646" t="str">
        <f t="shared" si="116"/>
        <v>助産師常勤</v>
      </c>
      <c r="AJ367" s="646">
        <f t="shared" si="117"/>
        <v>1</v>
      </c>
      <c r="AK367" s="646" t="str">
        <f t="shared" si="118"/>
        <v>助産師</v>
      </c>
      <c r="AL367" s="646" t="str">
        <f t="shared" si="119"/>
        <v>常勤</v>
      </c>
    </row>
    <row r="368" spans="1:38" ht="13.5" customHeight="1">
      <c r="A368" s="659" t="str">
        <f>IF(COUNTA(病棟!A366)&gt;=1,病棟!A366,"")</f>
        <v/>
      </c>
      <c r="B368" s="740" t="str">
        <f>IF(COUNTA(病棟!B366)&gt;=1,病棟!B366,"")</f>
        <v/>
      </c>
      <c r="C368" s="745" t="str">
        <f>IF(COUNTA(病棟!C366)&gt;=1,病棟!C366,"")</f>
        <v/>
      </c>
      <c r="D368" s="750" t="str">
        <f>IF(COUNTA(病棟!D366)&gt;=1,病棟!D366,"")</f>
        <v/>
      </c>
      <c r="E368" s="750" t="str">
        <f>IF(COUNTA(病棟!E366)&gt;=1,病棟!E366,"")</f>
        <v/>
      </c>
      <c r="F368" s="750" t="str">
        <f>IF(COUNTA(病棟!F366)&gt;=1,病棟!F366,"")</f>
        <v/>
      </c>
      <c r="G368" s="755" t="str">
        <f>IF(COUNTA(病棟!G366)&gt;=1,病棟!G366,"")</f>
        <v/>
      </c>
      <c r="H368" s="745" t="str">
        <f>IF(COUNTA(病棟!H366)&gt;=1,病棟!H366,"")</f>
        <v/>
      </c>
      <c r="I368" s="761" t="str">
        <f>IF(COUNTA(病棟!I366)&gt;=1,病棟!I366,"")</f>
        <v/>
      </c>
      <c r="J368" s="662" t="str">
        <f>IF(COUNTA(病棟!J366)&gt;=1,病棟!J366,"")</f>
        <v/>
      </c>
      <c r="K368" s="659" t="str">
        <f>IF(COUNTA(病棟!L366)&gt;=1,病棟!L366,"")</f>
        <v/>
      </c>
      <c r="L368" s="694" t="str">
        <f>IF(K368&lt;基本!$D$9,"非常勤","常勤")</f>
        <v>常勤</v>
      </c>
      <c r="M368" s="689">
        <f>IF(L368="非常勤",K368/基本!$D$9,1)</f>
        <v>1</v>
      </c>
      <c r="N368" s="694" t="e">
        <f>IF(DAYS360(P368,メイン!$N$3)&lt;500,"新"," ")</f>
        <v>#VALUE!</v>
      </c>
      <c r="O368" s="659"/>
      <c r="P368" s="773" t="str">
        <f>IF(COUNTA(病棟!K366)&gt;=1,病棟!K366,"")</f>
        <v/>
      </c>
      <c r="R368" s="735">
        <f t="shared" si="100"/>
        <v>0</v>
      </c>
      <c r="S368" s="735">
        <f t="shared" si="101"/>
        <v>0</v>
      </c>
      <c r="T368" s="735">
        <f t="shared" si="102"/>
        <v>0</v>
      </c>
      <c r="U368" s="735">
        <f t="shared" si="103"/>
        <v>0</v>
      </c>
      <c r="V368" s="735">
        <f t="shared" si="104"/>
        <v>0</v>
      </c>
      <c r="W368" s="735">
        <f t="shared" si="105"/>
        <v>0</v>
      </c>
      <c r="X368" s="735">
        <f t="shared" si="106"/>
        <v>0</v>
      </c>
      <c r="Y368" s="735">
        <f t="shared" si="107"/>
        <v>0</v>
      </c>
      <c r="Z368" s="735">
        <f t="shared" si="108"/>
        <v>0</v>
      </c>
      <c r="AA368" s="735">
        <f t="shared" si="109"/>
        <v>0</v>
      </c>
      <c r="AB368" s="735">
        <f t="shared" si="110"/>
        <v>0</v>
      </c>
      <c r="AC368" s="735">
        <f t="shared" si="111"/>
        <v>0</v>
      </c>
      <c r="AD368" s="735">
        <f t="shared" si="112"/>
        <v>0</v>
      </c>
      <c r="AE368" s="735">
        <f t="shared" si="113"/>
        <v>0</v>
      </c>
      <c r="AF368" s="736">
        <f t="shared" si="114"/>
        <v>0</v>
      </c>
      <c r="AH368" s="646" t="str">
        <f t="shared" si="115"/>
        <v/>
      </c>
      <c r="AI368" s="646" t="str">
        <f t="shared" si="116"/>
        <v>助産師常勤</v>
      </c>
      <c r="AJ368" s="646">
        <f t="shared" si="117"/>
        <v>1</v>
      </c>
      <c r="AK368" s="646" t="str">
        <f t="shared" si="118"/>
        <v>助産師</v>
      </c>
      <c r="AL368" s="646" t="str">
        <f t="shared" si="119"/>
        <v>常勤</v>
      </c>
    </row>
    <row r="369" spans="1:38" ht="13.5" customHeight="1">
      <c r="A369" s="659" t="str">
        <f>IF(COUNTA(病棟!A367)&gt;=1,病棟!A367,"")</f>
        <v/>
      </c>
      <c r="B369" s="740" t="str">
        <f>IF(COUNTA(病棟!B367)&gt;=1,病棟!B367,"")</f>
        <v/>
      </c>
      <c r="C369" s="745" t="str">
        <f>IF(COUNTA(病棟!C367)&gt;=1,病棟!C367,"")</f>
        <v/>
      </c>
      <c r="D369" s="750" t="str">
        <f>IF(COUNTA(病棟!D367)&gt;=1,病棟!D367,"")</f>
        <v/>
      </c>
      <c r="E369" s="750" t="str">
        <f>IF(COUNTA(病棟!E367)&gt;=1,病棟!E367,"")</f>
        <v/>
      </c>
      <c r="F369" s="750" t="str">
        <f>IF(COUNTA(病棟!F367)&gt;=1,病棟!F367,"")</f>
        <v/>
      </c>
      <c r="G369" s="755" t="str">
        <f>IF(COUNTA(病棟!G367)&gt;=1,病棟!G367,"")</f>
        <v/>
      </c>
      <c r="H369" s="745" t="str">
        <f>IF(COUNTA(病棟!H367)&gt;=1,病棟!H367,"")</f>
        <v/>
      </c>
      <c r="I369" s="761" t="str">
        <f>IF(COUNTA(病棟!I367)&gt;=1,病棟!I367,"")</f>
        <v/>
      </c>
      <c r="J369" s="662" t="str">
        <f>IF(COUNTA(病棟!J367)&gt;=1,病棟!J367,"")</f>
        <v/>
      </c>
      <c r="K369" s="659" t="str">
        <f>IF(COUNTA(病棟!L367)&gt;=1,病棟!L367,"")</f>
        <v/>
      </c>
      <c r="L369" s="694" t="str">
        <f>IF(K369&lt;基本!$D$9,"非常勤","常勤")</f>
        <v>常勤</v>
      </c>
      <c r="M369" s="689">
        <f>IF(L369="非常勤",K369/基本!$D$9,1)</f>
        <v>1</v>
      </c>
      <c r="N369" s="694" t="e">
        <f>IF(DAYS360(P369,メイン!$N$3)&lt;500,"新"," ")</f>
        <v>#VALUE!</v>
      </c>
      <c r="O369" s="659"/>
      <c r="P369" s="773" t="str">
        <f>IF(COUNTA(病棟!K367)&gt;=1,病棟!K367,"")</f>
        <v/>
      </c>
      <c r="R369" s="735">
        <f t="shared" si="100"/>
        <v>0</v>
      </c>
      <c r="S369" s="735">
        <f t="shared" si="101"/>
        <v>0</v>
      </c>
      <c r="T369" s="735">
        <f t="shared" si="102"/>
        <v>0</v>
      </c>
      <c r="U369" s="735">
        <f t="shared" si="103"/>
        <v>0</v>
      </c>
      <c r="V369" s="735">
        <f t="shared" si="104"/>
        <v>0</v>
      </c>
      <c r="W369" s="735">
        <f t="shared" si="105"/>
        <v>0</v>
      </c>
      <c r="X369" s="735">
        <f t="shared" si="106"/>
        <v>0</v>
      </c>
      <c r="Y369" s="735">
        <f t="shared" si="107"/>
        <v>0</v>
      </c>
      <c r="Z369" s="735">
        <f t="shared" si="108"/>
        <v>0</v>
      </c>
      <c r="AA369" s="735">
        <f t="shared" si="109"/>
        <v>0</v>
      </c>
      <c r="AB369" s="735">
        <f t="shared" si="110"/>
        <v>0</v>
      </c>
      <c r="AC369" s="735">
        <f t="shared" si="111"/>
        <v>0</v>
      </c>
      <c r="AD369" s="735">
        <f t="shared" si="112"/>
        <v>0</v>
      </c>
      <c r="AE369" s="735">
        <f t="shared" si="113"/>
        <v>0</v>
      </c>
      <c r="AF369" s="736">
        <f t="shared" si="114"/>
        <v>0</v>
      </c>
      <c r="AH369" s="646" t="str">
        <f t="shared" si="115"/>
        <v/>
      </c>
      <c r="AI369" s="646" t="str">
        <f t="shared" si="116"/>
        <v>助産師常勤</v>
      </c>
      <c r="AJ369" s="646">
        <f t="shared" si="117"/>
        <v>1</v>
      </c>
      <c r="AK369" s="646" t="str">
        <f t="shared" si="118"/>
        <v>助産師</v>
      </c>
      <c r="AL369" s="646" t="str">
        <f t="shared" si="119"/>
        <v>常勤</v>
      </c>
    </row>
    <row r="370" spans="1:38" ht="13.5" customHeight="1">
      <c r="A370" s="659" t="str">
        <f>IF(COUNTA(病棟!A368)&gt;=1,病棟!A368,"")</f>
        <v/>
      </c>
      <c r="B370" s="740" t="str">
        <f>IF(COUNTA(病棟!B368)&gt;=1,病棟!B368,"")</f>
        <v/>
      </c>
      <c r="C370" s="745" t="str">
        <f>IF(COUNTA(病棟!C368)&gt;=1,病棟!C368,"")</f>
        <v/>
      </c>
      <c r="D370" s="750" t="str">
        <f>IF(COUNTA(病棟!D368)&gt;=1,病棟!D368,"")</f>
        <v/>
      </c>
      <c r="E370" s="750" t="str">
        <f>IF(COUNTA(病棟!E368)&gt;=1,病棟!E368,"")</f>
        <v/>
      </c>
      <c r="F370" s="750" t="str">
        <f>IF(COUNTA(病棟!F368)&gt;=1,病棟!F368,"")</f>
        <v/>
      </c>
      <c r="G370" s="755" t="str">
        <f>IF(COUNTA(病棟!G368)&gt;=1,病棟!G368,"")</f>
        <v/>
      </c>
      <c r="H370" s="745" t="str">
        <f>IF(COUNTA(病棟!H368)&gt;=1,病棟!H368,"")</f>
        <v/>
      </c>
      <c r="I370" s="761" t="str">
        <f>IF(COUNTA(病棟!I368)&gt;=1,病棟!I368,"")</f>
        <v/>
      </c>
      <c r="J370" s="662" t="str">
        <f>IF(COUNTA(病棟!J368)&gt;=1,病棟!J368,"")</f>
        <v/>
      </c>
      <c r="K370" s="659" t="str">
        <f>IF(COUNTA(病棟!L368)&gt;=1,病棟!L368,"")</f>
        <v/>
      </c>
      <c r="L370" s="694" t="str">
        <f>IF(K370&lt;基本!$D$9,"非常勤","常勤")</f>
        <v>常勤</v>
      </c>
      <c r="M370" s="689">
        <f>IF(L370="非常勤",K370/基本!$D$9,1)</f>
        <v>1</v>
      </c>
      <c r="N370" s="694" t="e">
        <f>IF(DAYS360(P370,メイン!$N$3)&lt;500,"新"," ")</f>
        <v>#VALUE!</v>
      </c>
      <c r="O370" s="659"/>
      <c r="P370" s="773" t="str">
        <f>IF(COUNTA(病棟!K368)&gt;=1,病棟!K368,"")</f>
        <v/>
      </c>
      <c r="R370" s="735">
        <f t="shared" si="100"/>
        <v>0</v>
      </c>
      <c r="S370" s="735">
        <f t="shared" si="101"/>
        <v>0</v>
      </c>
      <c r="T370" s="735">
        <f t="shared" si="102"/>
        <v>0</v>
      </c>
      <c r="U370" s="735">
        <f t="shared" si="103"/>
        <v>0</v>
      </c>
      <c r="V370" s="735">
        <f t="shared" si="104"/>
        <v>0</v>
      </c>
      <c r="W370" s="735">
        <f t="shared" si="105"/>
        <v>0</v>
      </c>
      <c r="X370" s="735">
        <f t="shared" si="106"/>
        <v>0</v>
      </c>
      <c r="Y370" s="735">
        <f t="shared" si="107"/>
        <v>0</v>
      </c>
      <c r="Z370" s="735">
        <f t="shared" si="108"/>
        <v>0</v>
      </c>
      <c r="AA370" s="735">
        <f t="shared" si="109"/>
        <v>0</v>
      </c>
      <c r="AB370" s="735">
        <f t="shared" si="110"/>
        <v>0</v>
      </c>
      <c r="AC370" s="735">
        <f t="shared" si="111"/>
        <v>0</v>
      </c>
      <c r="AD370" s="735">
        <f t="shared" si="112"/>
        <v>0</v>
      </c>
      <c r="AE370" s="735">
        <f t="shared" si="113"/>
        <v>0</v>
      </c>
      <c r="AF370" s="736">
        <f t="shared" si="114"/>
        <v>0</v>
      </c>
      <c r="AH370" s="646" t="str">
        <f t="shared" si="115"/>
        <v/>
      </c>
      <c r="AI370" s="646" t="str">
        <f t="shared" si="116"/>
        <v>助産師常勤</v>
      </c>
      <c r="AJ370" s="646">
        <f t="shared" si="117"/>
        <v>1</v>
      </c>
      <c r="AK370" s="646" t="str">
        <f t="shared" si="118"/>
        <v>助産師</v>
      </c>
      <c r="AL370" s="646" t="str">
        <f t="shared" si="119"/>
        <v>常勤</v>
      </c>
    </row>
    <row r="371" spans="1:38" ht="13.5" customHeight="1">
      <c r="A371" s="659" t="str">
        <f>IF(COUNTA(病棟!A369)&gt;=1,病棟!A369,"")</f>
        <v/>
      </c>
      <c r="B371" s="740" t="str">
        <f>IF(COUNTA(病棟!B369)&gt;=1,病棟!B369,"")</f>
        <v/>
      </c>
      <c r="C371" s="745" t="str">
        <f>IF(COUNTA(病棟!C369)&gt;=1,病棟!C369,"")</f>
        <v/>
      </c>
      <c r="D371" s="750" t="str">
        <f>IF(COUNTA(病棟!D369)&gt;=1,病棟!D369,"")</f>
        <v/>
      </c>
      <c r="E371" s="750" t="str">
        <f>IF(COUNTA(病棟!E369)&gt;=1,病棟!E369,"")</f>
        <v/>
      </c>
      <c r="F371" s="750" t="str">
        <f>IF(COUNTA(病棟!F369)&gt;=1,病棟!F369,"")</f>
        <v/>
      </c>
      <c r="G371" s="755" t="str">
        <f>IF(COUNTA(病棟!G369)&gt;=1,病棟!G369,"")</f>
        <v/>
      </c>
      <c r="H371" s="745" t="str">
        <f>IF(COUNTA(病棟!H369)&gt;=1,病棟!H369,"")</f>
        <v/>
      </c>
      <c r="I371" s="761" t="str">
        <f>IF(COUNTA(病棟!I369)&gt;=1,病棟!I369,"")</f>
        <v/>
      </c>
      <c r="J371" s="662" t="str">
        <f>IF(COUNTA(病棟!J369)&gt;=1,病棟!J369,"")</f>
        <v/>
      </c>
      <c r="K371" s="659" t="str">
        <f>IF(COUNTA(病棟!L369)&gt;=1,病棟!L369,"")</f>
        <v/>
      </c>
      <c r="L371" s="694" t="str">
        <f>IF(K371&lt;基本!$D$9,"非常勤","常勤")</f>
        <v>常勤</v>
      </c>
      <c r="M371" s="689">
        <f>IF(L371="非常勤",K371/基本!$D$9,1)</f>
        <v>1</v>
      </c>
      <c r="N371" s="694" t="e">
        <f>IF(DAYS360(P371,メイン!$N$3)&lt;500,"新"," ")</f>
        <v>#VALUE!</v>
      </c>
      <c r="O371" s="659"/>
      <c r="P371" s="773" t="str">
        <f>IF(COUNTA(病棟!K369)&gt;=1,病棟!K369,"")</f>
        <v/>
      </c>
      <c r="R371" s="735">
        <f t="shared" si="100"/>
        <v>0</v>
      </c>
      <c r="S371" s="735">
        <f t="shared" si="101"/>
        <v>0</v>
      </c>
      <c r="T371" s="735">
        <f t="shared" si="102"/>
        <v>0</v>
      </c>
      <c r="U371" s="735">
        <f t="shared" si="103"/>
        <v>0</v>
      </c>
      <c r="V371" s="735">
        <f t="shared" si="104"/>
        <v>0</v>
      </c>
      <c r="W371" s="735">
        <f t="shared" si="105"/>
        <v>0</v>
      </c>
      <c r="X371" s="735">
        <f t="shared" si="106"/>
        <v>0</v>
      </c>
      <c r="Y371" s="735">
        <f t="shared" si="107"/>
        <v>0</v>
      </c>
      <c r="Z371" s="735">
        <f t="shared" si="108"/>
        <v>0</v>
      </c>
      <c r="AA371" s="735">
        <f t="shared" si="109"/>
        <v>0</v>
      </c>
      <c r="AB371" s="735">
        <f t="shared" si="110"/>
        <v>0</v>
      </c>
      <c r="AC371" s="735">
        <f t="shared" si="111"/>
        <v>0</v>
      </c>
      <c r="AD371" s="735">
        <f t="shared" si="112"/>
        <v>0</v>
      </c>
      <c r="AE371" s="735">
        <f t="shared" si="113"/>
        <v>0</v>
      </c>
      <c r="AF371" s="736">
        <f t="shared" si="114"/>
        <v>0</v>
      </c>
      <c r="AH371" s="646" t="str">
        <f t="shared" si="115"/>
        <v/>
      </c>
      <c r="AI371" s="646" t="str">
        <f t="shared" si="116"/>
        <v>助産師常勤</v>
      </c>
      <c r="AJ371" s="646">
        <f t="shared" si="117"/>
        <v>1</v>
      </c>
      <c r="AK371" s="646" t="str">
        <f t="shared" si="118"/>
        <v>助産師</v>
      </c>
      <c r="AL371" s="646" t="str">
        <f t="shared" si="119"/>
        <v>常勤</v>
      </c>
    </row>
    <row r="372" spans="1:38" ht="13.5" customHeight="1">
      <c r="A372" s="659" t="str">
        <f>IF(COUNTA(病棟!A370)&gt;=1,病棟!A370,"")</f>
        <v/>
      </c>
      <c r="B372" s="740" t="str">
        <f>IF(COUNTA(病棟!B370)&gt;=1,病棟!B370,"")</f>
        <v/>
      </c>
      <c r="C372" s="745" t="str">
        <f>IF(COUNTA(病棟!C370)&gt;=1,病棟!C370,"")</f>
        <v/>
      </c>
      <c r="D372" s="750" t="str">
        <f>IF(COUNTA(病棟!D370)&gt;=1,病棟!D370,"")</f>
        <v/>
      </c>
      <c r="E372" s="750" t="str">
        <f>IF(COUNTA(病棟!E370)&gt;=1,病棟!E370,"")</f>
        <v/>
      </c>
      <c r="F372" s="750" t="str">
        <f>IF(COUNTA(病棟!F370)&gt;=1,病棟!F370,"")</f>
        <v/>
      </c>
      <c r="G372" s="755" t="str">
        <f>IF(COUNTA(病棟!G370)&gt;=1,病棟!G370,"")</f>
        <v/>
      </c>
      <c r="H372" s="745" t="str">
        <f>IF(COUNTA(病棟!H370)&gt;=1,病棟!H370,"")</f>
        <v/>
      </c>
      <c r="I372" s="761" t="str">
        <f>IF(COUNTA(病棟!I370)&gt;=1,病棟!I370,"")</f>
        <v/>
      </c>
      <c r="J372" s="662" t="str">
        <f>IF(COUNTA(病棟!J370)&gt;=1,病棟!J370,"")</f>
        <v/>
      </c>
      <c r="K372" s="659" t="str">
        <f>IF(COUNTA(病棟!L370)&gt;=1,病棟!L370,"")</f>
        <v/>
      </c>
      <c r="L372" s="694" t="str">
        <f>IF(K372&lt;基本!$D$9,"非常勤","常勤")</f>
        <v>常勤</v>
      </c>
      <c r="M372" s="689">
        <f>IF(L372="非常勤",K372/基本!$D$9,1)</f>
        <v>1</v>
      </c>
      <c r="N372" s="694" t="e">
        <f>IF(DAYS360(P372,メイン!$N$3)&lt;500,"新"," ")</f>
        <v>#VALUE!</v>
      </c>
      <c r="O372" s="659"/>
      <c r="P372" s="773" t="str">
        <f>IF(COUNTA(病棟!K370)&gt;=1,病棟!K370,"")</f>
        <v/>
      </c>
      <c r="R372" s="735">
        <f t="shared" si="100"/>
        <v>0</v>
      </c>
      <c r="S372" s="735">
        <f t="shared" si="101"/>
        <v>0</v>
      </c>
      <c r="T372" s="735">
        <f t="shared" si="102"/>
        <v>0</v>
      </c>
      <c r="U372" s="735">
        <f t="shared" si="103"/>
        <v>0</v>
      </c>
      <c r="V372" s="735">
        <f t="shared" si="104"/>
        <v>0</v>
      </c>
      <c r="W372" s="735">
        <f t="shared" si="105"/>
        <v>0</v>
      </c>
      <c r="X372" s="735">
        <f t="shared" si="106"/>
        <v>0</v>
      </c>
      <c r="Y372" s="735">
        <f t="shared" si="107"/>
        <v>0</v>
      </c>
      <c r="Z372" s="735">
        <f t="shared" si="108"/>
        <v>0</v>
      </c>
      <c r="AA372" s="735">
        <f t="shared" si="109"/>
        <v>0</v>
      </c>
      <c r="AB372" s="735">
        <f t="shared" si="110"/>
        <v>0</v>
      </c>
      <c r="AC372" s="735">
        <f t="shared" si="111"/>
        <v>0</v>
      </c>
      <c r="AD372" s="735">
        <f t="shared" si="112"/>
        <v>0</v>
      </c>
      <c r="AE372" s="735">
        <f t="shared" si="113"/>
        <v>0</v>
      </c>
      <c r="AF372" s="736">
        <f t="shared" si="114"/>
        <v>0</v>
      </c>
      <c r="AH372" s="646" t="str">
        <f t="shared" si="115"/>
        <v/>
      </c>
      <c r="AI372" s="646" t="str">
        <f t="shared" si="116"/>
        <v>助産師常勤</v>
      </c>
      <c r="AJ372" s="646">
        <f t="shared" si="117"/>
        <v>1</v>
      </c>
      <c r="AK372" s="646" t="str">
        <f t="shared" si="118"/>
        <v>助産師</v>
      </c>
      <c r="AL372" s="646" t="str">
        <f t="shared" si="119"/>
        <v>常勤</v>
      </c>
    </row>
    <row r="373" spans="1:38" ht="13.5" customHeight="1">
      <c r="A373" s="659" t="str">
        <f>IF(COUNTA(病棟!A371)&gt;=1,病棟!A371,"")</f>
        <v/>
      </c>
      <c r="B373" s="740" t="str">
        <f>IF(COUNTA(病棟!B371)&gt;=1,病棟!B371,"")</f>
        <v/>
      </c>
      <c r="C373" s="745" t="str">
        <f>IF(COUNTA(病棟!C371)&gt;=1,病棟!C371,"")</f>
        <v/>
      </c>
      <c r="D373" s="750" t="str">
        <f>IF(COUNTA(病棟!D371)&gt;=1,病棟!D371,"")</f>
        <v/>
      </c>
      <c r="E373" s="750" t="str">
        <f>IF(COUNTA(病棟!E371)&gt;=1,病棟!E371,"")</f>
        <v/>
      </c>
      <c r="F373" s="750" t="str">
        <f>IF(COUNTA(病棟!F371)&gt;=1,病棟!F371,"")</f>
        <v/>
      </c>
      <c r="G373" s="755" t="str">
        <f>IF(COUNTA(病棟!G371)&gt;=1,病棟!G371,"")</f>
        <v/>
      </c>
      <c r="H373" s="745" t="str">
        <f>IF(COUNTA(病棟!H371)&gt;=1,病棟!H371,"")</f>
        <v/>
      </c>
      <c r="I373" s="761" t="str">
        <f>IF(COUNTA(病棟!I371)&gt;=1,病棟!I371,"")</f>
        <v/>
      </c>
      <c r="J373" s="662" t="str">
        <f>IF(COUNTA(病棟!J371)&gt;=1,病棟!J371,"")</f>
        <v/>
      </c>
      <c r="K373" s="659" t="str">
        <f>IF(COUNTA(病棟!L371)&gt;=1,病棟!L371,"")</f>
        <v/>
      </c>
      <c r="L373" s="694" t="str">
        <f>IF(K373&lt;基本!$D$9,"非常勤","常勤")</f>
        <v>常勤</v>
      </c>
      <c r="M373" s="689">
        <f>IF(L373="非常勤",K373/基本!$D$9,1)</f>
        <v>1</v>
      </c>
      <c r="N373" s="694" t="e">
        <f>IF(DAYS360(P373,メイン!$N$3)&lt;500,"新"," ")</f>
        <v>#VALUE!</v>
      </c>
      <c r="O373" s="659"/>
      <c r="P373" s="773" t="str">
        <f>IF(COUNTA(病棟!K371)&gt;=1,病棟!K371,"")</f>
        <v/>
      </c>
      <c r="R373" s="735">
        <f t="shared" si="100"/>
        <v>0</v>
      </c>
      <c r="S373" s="735">
        <f t="shared" si="101"/>
        <v>0</v>
      </c>
      <c r="T373" s="735">
        <f t="shared" si="102"/>
        <v>0</v>
      </c>
      <c r="U373" s="735">
        <f t="shared" si="103"/>
        <v>0</v>
      </c>
      <c r="V373" s="735">
        <f t="shared" si="104"/>
        <v>0</v>
      </c>
      <c r="W373" s="735">
        <f t="shared" si="105"/>
        <v>0</v>
      </c>
      <c r="X373" s="735">
        <f t="shared" si="106"/>
        <v>0</v>
      </c>
      <c r="Y373" s="735">
        <f t="shared" si="107"/>
        <v>0</v>
      </c>
      <c r="Z373" s="735">
        <f t="shared" si="108"/>
        <v>0</v>
      </c>
      <c r="AA373" s="735">
        <f t="shared" si="109"/>
        <v>0</v>
      </c>
      <c r="AB373" s="735">
        <f t="shared" si="110"/>
        <v>0</v>
      </c>
      <c r="AC373" s="735">
        <f t="shared" si="111"/>
        <v>0</v>
      </c>
      <c r="AD373" s="735">
        <f t="shared" si="112"/>
        <v>0</v>
      </c>
      <c r="AE373" s="735">
        <f t="shared" si="113"/>
        <v>0</v>
      </c>
      <c r="AF373" s="736">
        <f t="shared" si="114"/>
        <v>0</v>
      </c>
      <c r="AH373" s="646" t="str">
        <f t="shared" si="115"/>
        <v/>
      </c>
      <c r="AI373" s="646" t="str">
        <f t="shared" si="116"/>
        <v>助産師常勤</v>
      </c>
      <c r="AJ373" s="646">
        <f t="shared" si="117"/>
        <v>1</v>
      </c>
      <c r="AK373" s="646" t="str">
        <f t="shared" si="118"/>
        <v>助産師</v>
      </c>
      <c r="AL373" s="646" t="str">
        <f t="shared" si="119"/>
        <v>常勤</v>
      </c>
    </row>
    <row r="374" spans="1:38" ht="13.5" customHeight="1">
      <c r="A374" s="659" t="str">
        <f>IF(COUNTA(病棟!A372)&gt;=1,病棟!A372,"")</f>
        <v/>
      </c>
      <c r="B374" s="740" t="str">
        <f>IF(COUNTA(病棟!B372)&gt;=1,病棟!B372,"")</f>
        <v/>
      </c>
      <c r="C374" s="745" t="str">
        <f>IF(COUNTA(病棟!C372)&gt;=1,病棟!C372,"")</f>
        <v/>
      </c>
      <c r="D374" s="750" t="str">
        <f>IF(COUNTA(病棟!D372)&gt;=1,病棟!D372,"")</f>
        <v/>
      </c>
      <c r="E374" s="750" t="str">
        <f>IF(COUNTA(病棟!E372)&gt;=1,病棟!E372,"")</f>
        <v/>
      </c>
      <c r="F374" s="750" t="str">
        <f>IF(COUNTA(病棟!F372)&gt;=1,病棟!F372,"")</f>
        <v/>
      </c>
      <c r="G374" s="755" t="str">
        <f>IF(COUNTA(病棟!G372)&gt;=1,病棟!G372,"")</f>
        <v/>
      </c>
      <c r="H374" s="745" t="str">
        <f>IF(COUNTA(病棟!H372)&gt;=1,病棟!H372,"")</f>
        <v/>
      </c>
      <c r="I374" s="761" t="str">
        <f>IF(COUNTA(病棟!I372)&gt;=1,病棟!I372,"")</f>
        <v/>
      </c>
      <c r="J374" s="662" t="str">
        <f>IF(COUNTA(病棟!J372)&gt;=1,病棟!J372,"")</f>
        <v/>
      </c>
      <c r="K374" s="659" t="str">
        <f>IF(COUNTA(病棟!L372)&gt;=1,病棟!L372,"")</f>
        <v/>
      </c>
      <c r="L374" s="694" t="str">
        <f>IF(K374&lt;基本!$D$9,"非常勤","常勤")</f>
        <v>常勤</v>
      </c>
      <c r="M374" s="689">
        <f>IF(L374="非常勤",K374/基本!$D$9,1)</f>
        <v>1</v>
      </c>
      <c r="N374" s="694" t="e">
        <f>IF(DAYS360(P374,メイン!$N$3)&lt;500,"新"," ")</f>
        <v>#VALUE!</v>
      </c>
      <c r="O374" s="659"/>
      <c r="P374" s="773" t="str">
        <f>IF(COUNTA(病棟!K372)&gt;=1,病棟!K372,"")</f>
        <v/>
      </c>
      <c r="R374" s="735">
        <f t="shared" si="100"/>
        <v>0</v>
      </c>
      <c r="S374" s="735">
        <f t="shared" si="101"/>
        <v>0</v>
      </c>
      <c r="T374" s="735">
        <f t="shared" si="102"/>
        <v>0</v>
      </c>
      <c r="U374" s="735">
        <f t="shared" si="103"/>
        <v>0</v>
      </c>
      <c r="V374" s="735">
        <f t="shared" si="104"/>
        <v>0</v>
      </c>
      <c r="W374" s="735">
        <f t="shared" si="105"/>
        <v>0</v>
      </c>
      <c r="X374" s="735">
        <f t="shared" si="106"/>
        <v>0</v>
      </c>
      <c r="Y374" s="735">
        <f t="shared" si="107"/>
        <v>0</v>
      </c>
      <c r="Z374" s="735">
        <f t="shared" si="108"/>
        <v>0</v>
      </c>
      <c r="AA374" s="735">
        <f t="shared" si="109"/>
        <v>0</v>
      </c>
      <c r="AB374" s="735">
        <f t="shared" si="110"/>
        <v>0</v>
      </c>
      <c r="AC374" s="735">
        <f t="shared" si="111"/>
        <v>0</v>
      </c>
      <c r="AD374" s="735">
        <f t="shared" si="112"/>
        <v>0</v>
      </c>
      <c r="AE374" s="735">
        <f t="shared" si="113"/>
        <v>0</v>
      </c>
      <c r="AF374" s="736">
        <f t="shared" si="114"/>
        <v>0</v>
      </c>
      <c r="AH374" s="646" t="str">
        <f t="shared" si="115"/>
        <v/>
      </c>
      <c r="AI374" s="646" t="str">
        <f t="shared" si="116"/>
        <v>助産師常勤</v>
      </c>
      <c r="AJ374" s="646">
        <f t="shared" si="117"/>
        <v>1</v>
      </c>
      <c r="AK374" s="646" t="str">
        <f t="shared" si="118"/>
        <v>助産師</v>
      </c>
      <c r="AL374" s="646" t="str">
        <f t="shared" si="119"/>
        <v>常勤</v>
      </c>
    </row>
    <row r="375" spans="1:38" ht="13.5" customHeight="1">
      <c r="A375" s="659" t="str">
        <f>IF(COUNTA(病棟!A373)&gt;=1,病棟!A373,"")</f>
        <v/>
      </c>
      <c r="B375" s="740" t="str">
        <f>IF(COUNTA(病棟!B373)&gt;=1,病棟!B373,"")</f>
        <v/>
      </c>
      <c r="C375" s="745" t="str">
        <f>IF(COUNTA(病棟!C373)&gt;=1,病棟!C373,"")</f>
        <v/>
      </c>
      <c r="D375" s="750" t="str">
        <f>IF(COUNTA(病棟!D373)&gt;=1,病棟!D373,"")</f>
        <v/>
      </c>
      <c r="E375" s="750" t="str">
        <f>IF(COUNTA(病棟!E373)&gt;=1,病棟!E373,"")</f>
        <v/>
      </c>
      <c r="F375" s="750" t="str">
        <f>IF(COUNTA(病棟!F373)&gt;=1,病棟!F373,"")</f>
        <v/>
      </c>
      <c r="G375" s="755" t="str">
        <f>IF(COUNTA(病棟!G373)&gt;=1,病棟!G373,"")</f>
        <v/>
      </c>
      <c r="H375" s="745" t="str">
        <f>IF(COUNTA(病棟!H373)&gt;=1,病棟!H373,"")</f>
        <v/>
      </c>
      <c r="I375" s="761" t="str">
        <f>IF(COUNTA(病棟!I373)&gt;=1,病棟!I373,"")</f>
        <v/>
      </c>
      <c r="J375" s="662" t="str">
        <f>IF(COUNTA(病棟!J373)&gt;=1,病棟!J373,"")</f>
        <v/>
      </c>
      <c r="K375" s="659" t="str">
        <f>IF(COUNTA(病棟!L373)&gt;=1,病棟!L373,"")</f>
        <v/>
      </c>
      <c r="L375" s="694" t="str">
        <f>IF(K375&lt;基本!$D$9,"非常勤","常勤")</f>
        <v>常勤</v>
      </c>
      <c r="M375" s="689">
        <f>IF(L375="非常勤",K375/基本!$D$9,1)</f>
        <v>1</v>
      </c>
      <c r="N375" s="694" t="e">
        <f>IF(DAYS360(P375,メイン!$N$3)&lt;500,"新"," ")</f>
        <v>#VALUE!</v>
      </c>
      <c r="O375" s="659"/>
      <c r="P375" s="773" t="str">
        <f>IF(COUNTA(病棟!K373)&gt;=1,病棟!K373,"")</f>
        <v/>
      </c>
      <c r="R375" s="735">
        <f t="shared" si="100"/>
        <v>0</v>
      </c>
      <c r="S375" s="735">
        <f t="shared" si="101"/>
        <v>0</v>
      </c>
      <c r="T375" s="735">
        <f t="shared" si="102"/>
        <v>0</v>
      </c>
      <c r="U375" s="735">
        <f t="shared" si="103"/>
        <v>0</v>
      </c>
      <c r="V375" s="735">
        <f t="shared" si="104"/>
        <v>0</v>
      </c>
      <c r="W375" s="735">
        <f t="shared" si="105"/>
        <v>0</v>
      </c>
      <c r="X375" s="735">
        <f t="shared" si="106"/>
        <v>0</v>
      </c>
      <c r="Y375" s="735">
        <f t="shared" si="107"/>
        <v>0</v>
      </c>
      <c r="Z375" s="735">
        <f t="shared" si="108"/>
        <v>0</v>
      </c>
      <c r="AA375" s="735">
        <f t="shared" si="109"/>
        <v>0</v>
      </c>
      <c r="AB375" s="735">
        <f t="shared" si="110"/>
        <v>0</v>
      </c>
      <c r="AC375" s="735">
        <f t="shared" si="111"/>
        <v>0</v>
      </c>
      <c r="AD375" s="735">
        <f t="shared" si="112"/>
        <v>0</v>
      </c>
      <c r="AE375" s="735">
        <f t="shared" si="113"/>
        <v>0</v>
      </c>
      <c r="AF375" s="736">
        <f t="shared" si="114"/>
        <v>0</v>
      </c>
      <c r="AH375" s="646" t="str">
        <f t="shared" si="115"/>
        <v/>
      </c>
      <c r="AI375" s="646" t="str">
        <f t="shared" si="116"/>
        <v>助産師常勤</v>
      </c>
      <c r="AJ375" s="646">
        <f t="shared" si="117"/>
        <v>1</v>
      </c>
      <c r="AK375" s="646" t="str">
        <f t="shared" si="118"/>
        <v>助産師</v>
      </c>
      <c r="AL375" s="646" t="str">
        <f t="shared" si="119"/>
        <v>常勤</v>
      </c>
    </row>
    <row r="376" spans="1:38" ht="13.5" customHeight="1">
      <c r="A376" s="659" t="str">
        <f>IF(COUNTA(病棟!A374)&gt;=1,病棟!A374,"")</f>
        <v/>
      </c>
      <c r="B376" s="740" t="str">
        <f>IF(COUNTA(病棟!B374)&gt;=1,病棟!B374,"")</f>
        <v/>
      </c>
      <c r="C376" s="745" t="str">
        <f>IF(COUNTA(病棟!C374)&gt;=1,病棟!C374,"")</f>
        <v/>
      </c>
      <c r="D376" s="750" t="str">
        <f>IF(COUNTA(病棟!D374)&gt;=1,病棟!D374,"")</f>
        <v/>
      </c>
      <c r="E376" s="750" t="str">
        <f>IF(COUNTA(病棟!E374)&gt;=1,病棟!E374,"")</f>
        <v/>
      </c>
      <c r="F376" s="750" t="str">
        <f>IF(COUNTA(病棟!F374)&gt;=1,病棟!F374,"")</f>
        <v/>
      </c>
      <c r="G376" s="755" t="str">
        <f>IF(COUNTA(病棟!G374)&gt;=1,病棟!G374,"")</f>
        <v/>
      </c>
      <c r="H376" s="745" t="str">
        <f>IF(COUNTA(病棟!H374)&gt;=1,病棟!H374,"")</f>
        <v/>
      </c>
      <c r="I376" s="761" t="str">
        <f>IF(COUNTA(病棟!I374)&gt;=1,病棟!I374,"")</f>
        <v/>
      </c>
      <c r="J376" s="662" t="str">
        <f>IF(COUNTA(病棟!J374)&gt;=1,病棟!J374,"")</f>
        <v/>
      </c>
      <c r="K376" s="659" t="str">
        <f>IF(COUNTA(病棟!L374)&gt;=1,病棟!L374,"")</f>
        <v/>
      </c>
      <c r="L376" s="694" t="str">
        <f>IF(K376&lt;基本!$D$9,"非常勤","常勤")</f>
        <v>常勤</v>
      </c>
      <c r="M376" s="689">
        <f>IF(L376="非常勤",K376/基本!$D$9,1)</f>
        <v>1</v>
      </c>
      <c r="N376" s="694" t="e">
        <f>IF(DAYS360(P376,メイン!$N$3)&lt;500,"新"," ")</f>
        <v>#VALUE!</v>
      </c>
      <c r="O376" s="659"/>
      <c r="P376" s="773" t="str">
        <f>IF(COUNTA(病棟!K374)&gt;=1,病棟!K374,"")</f>
        <v/>
      </c>
      <c r="R376" s="735">
        <f t="shared" si="100"/>
        <v>0</v>
      </c>
      <c r="S376" s="735">
        <f t="shared" si="101"/>
        <v>0</v>
      </c>
      <c r="T376" s="735">
        <f t="shared" si="102"/>
        <v>0</v>
      </c>
      <c r="U376" s="735">
        <f t="shared" si="103"/>
        <v>0</v>
      </c>
      <c r="V376" s="735">
        <f t="shared" si="104"/>
        <v>0</v>
      </c>
      <c r="W376" s="735">
        <f t="shared" si="105"/>
        <v>0</v>
      </c>
      <c r="X376" s="735">
        <f t="shared" si="106"/>
        <v>0</v>
      </c>
      <c r="Y376" s="735">
        <f t="shared" si="107"/>
        <v>0</v>
      </c>
      <c r="Z376" s="735">
        <f t="shared" si="108"/>
        <v>0</v>
      </c>
      <c r="AA376" s="735">
        <f t="shared" si="109"/>
        <v>0</v>
      </c>
      <c r="AB376" s="735">
        <f t="shared" si="110"/>
        <v>0</v>
      </c>
      <c r="AC376" s="735">
        <f t="shared" si="111"/>
        <v>0</v>
      </c>
      <c r="AD376" s="735">
        <f t="shared" si="112"/>
        <v>0</v>
      </c>
      <c r="AE376" s="735">
        <f t="shared" si="113"/>
        <v>0</v>
      </c>
      <c r="AF376" s="736">
        <f t="shared" si="114"/>
        <v>0</v>
      </c>
      <c r="AH376" s="646" t="str">
        <f t="shared" si="115"/>
        <v/>
      </c>
      <c r="AI376" s="646" t="str">
        <f t="shared" si="116"/>
        <v>助産師常勤</v>
      </c>
      <c r="AJ376" s="646">
        <f t="shared" si="117"/>
        <v>1</v>
      </c>
      <c r="AK376" s="646" t="str">
        <f t="shared" si="118"/>
        <v>助産師</v>
      </c>
      <c r="AL376" s="646" t="str">
        <f t="shared" si="119"/>
        <v>常勤</v>
      </c>
    </row>
    <row r="377" spans="1:38" ht="13.5" customHeight="1">
      <c r="A377" s="659" t="str">
        <f>IF(COUNTA(病棟!A375)&gt;=1,病棟!A375,"")</f>
        <v/>
      </c>
      <c r="B377" s="740" t="str">
        <f>IF(COUNTA(病棟!B375)&gt;=1,病棟!B375,"")</f>
        <v/>
      </c>
      <c r="C377" s="745" t="str">
        <f>IF(COUNTA(病棟!C375)&gt;=1,病棟!C375,"")</f>
        <v/>
      </c>
      <c r="D377" s="750" t="str">
        <f>IF(COUNTA(病棟!D375)&gt;=1,病棟!D375,"")</f>
        <v/>
      </c>
      <c r="E377" s="750" t="str">
        <f>IF(COUNTA(病棟!E375)&gt;=1,病棟!E375,"")</f>
        <v/>
      </c>
      <c r="F377" s="750" t="str">
        <f>IF(COUNTA(病棟!F375)&gt;=1,病棟!F375,"")</f>
        <v/>
      </c>
      <c r="G377" s="755" t="str">
        <f>IF(COUNTA(病棟!G375)&gt;=1,病棟!G375,"")</f>
        <v/>
      </c>
      <c r="H377" s="745" t="str">
        <f>IF(COUNTA(病棟!H375)&gt;=1,病棟!H375,"")</f>
        <v/>
      </c>
      <c r="I377" s="761" t="str">
        <f>IF(COUNTA(病棟!I375)&gt;=1,病棟!I375,"")</f>
        <v/>
      </c>
      <c r="J377" s="662" t="str">
        <f>IF(COUNTA(病棟!J375)&gt;=1,病棟!J375,"")</f>
        <v/>
      </c>
      <c r="K377" s="659" t="str">
        <f>IF(COUNTA(病棟!L375)&gt;=1,病棟!L375,"")</f>
        <v/>
      </c>
      <c r="L377" s="694" t="str">
        <f>IF(K377&lt;基本!$D$9,"非常勤","常勤")</f>
        <v>常勤</v>
      </c>
      <c r="M377" s="689">
        <f>IF(L377="非常勤",K377/基本!$D$9,1)</f>
        <v>1</v>
      </c>
      <c r="N377" s="694" t="e">
        <f>IF(DAYS360(P377,メイン!$N$3)&lt;500,"新"," ")</f>
        <v>#VALUE!</v>
      </c>
      <c r="O377" s="659"/>
      <c r="P377" s="773" t="str">
        <f>IF(COUNTA(病棟!K375)&gt;=1,病棟!K375,"")</f>
        <v/>
      </c>
      <c r="R377" s="735">
        <f t="shared" si="100"/>
        <v>0</v>
      </c>
      <c r="S377" s="735">
        <f t="shared" si="101"/>
        <v>0</v>
      </c>
      <c r="T377" s="735">
        <f t="shared" si="102"/>
        <v>0</v>
      </c>
      <c r="U377" s="735">
        <f t="shared" si="103"/>
        <v>0</v>
      </c>
      <c r="V377" s="735">
        <f t="shared" si="104"/>
        <v>0</v>
      </c>
      <c r="W377" s="735">
        <f t="shared" si="105"/>
        <v>0</v>
      </c>
      <c r="X377" s="735">
        <f t="shared" si="106"/>
        <v>0</v>
      </c>
      <c r="Y377" s="735">
        <f t="shared" si="107"/>
        <v>0</v>
      </c>
      <c r="Z377" s="735">
        <f t="shared" si="108"/>
        <v>0</v>
      </c>
      <c r="AA377" s="735">
        <f t="shared" si="109"/>
        <v>0</v>
      </c>
      <c r="AB377" s="735">
        <f t="shared" si="110"/>
        <v>0</v>
      </c>
      <c r="AC377" s="735">
        <f t="shared" si="111"/>
        <v>0</v>
      </c>
      <c r="AD377" s="735">
        <f t="shared" si="112"/>
        <v>0</v>
      </c>
      <c r="AE377" s="735">
        <f t="shared" si="113"/>
        <v>0</v>
      </c>
      <c r="AF377" s="736">
        <f t="shared" si="114"/>
        <v>0</v>
      </c>
      <c r="AH377" s="646" t="str">
        <f t="shared" si="115"/>
        <v/>
      </c>
      <c r="AI377" s="646" t="str">
        <f t="shared" si="116"/>
        <v>助産師常勤</v>
      </c>
      <c r="AJ377" s="646">
        <f t="shared" si="117"/>
        <v>1</v>
      </c>
      <c r="AK377" s="646" t="str">
        <f t="shared" si="118"/>
        <v>助産師</v>
      </c>
      <c r="AL377" s="646" t="str">
        <f t="shared" si="119"/>
        <v>常勤</v>
      </c>
    </row>
    <row r="378" spans="1:38" ht="13.5" customHeight="1">
      <c r="A378" s="659" t="str">
        <f>IF(COUNTA(病棟!A376)&gt;=1,病棟!A376,"")</f>
        <v/>
      </c>
      <c r="B378" s="740" t="str">
        <f>IF(COUNTA(病棟!B376)&gt;=1,病棟!B376,"")</f>
        <v/>
      </c>
      <c r="C378" s="745" t="str">
        <f>IF(COUNTA(病棟!C376)&gt;=1,病棟!C376,"")</f>
        <v/>
      </c>
      <c r="D378" s="750" t="str">
        <f>IF(COUNTA(病棟!D376)&gt;=1,病棟!D376,"")</f>
        <v/>
      </c>
      <c r="E378" s="750" t="str">
        <f>IF(COUNTA(病棟!E376)&gt;=1,病棟!E376,"")</f>
        <v/>
      </c>
      <c r="F378" s="750" t="str">
        <f>IF(COUNTA(病棟!F376)&gt;=1,病棟!F376,"")</f>
        <v/>
      </c>
      <c r="G378" s="755" t="str">
        <f>IF(COUNTA(病棟!G376)&gt;=1,病棟!G376,"")</f>
        <v/>
      </c>
      <c r="H378" s="745" t="str">
        <f>IF(COUNTA(病棟!H376)&gt;=1,病棟!H376,"")</f>
        <v/>
      </c>
      <c r="I378" s="761" t="str">
        <f>IF(COUNTA(病棟!I376)&gt;=1,病棟!I376,"")</f>
        <v/>
      </c>
      <c r="J378" s="662" t="str">
        <f>IF(COUNTA(病棟!J376)&gt;=1,病棟!J376,"")</f>
        <v/>
      </c>
      <c r="K378" s="659" t="str">
        <f>IF(COUNTA(病棟!L376)&gt;=1,病棟!L376,"")</f>
        <v/>
      </c>
      <c r="L378" s="694" t="str">
        <f>IF(K378&lt;基本!$D$9,"非常勤","常勤")</f>
        <v>常勤</v>
      </c>
      <c r="M378" s="689">
        <f>IF(L378="非常勤",K378/基本!$D$9,1)</f>
        <v>1</v>
      </c>
      <c r="N378" s="694" t="e">
        <f>IF(DAYS360(P378,メイン!$N$3)&lt;500,"新"," ")</f>
        <v>#VALUE!</v>
      </c>
      <c r="O378" s="659"/>
      <c r="P378" s="773" t="str">
        <f>IF(COUNTA(病棟!K376)&gt;=1,病棟!K376,"")</f>
        <v/>
      </c>
      <c r="R378" s="735">
        <f t="shared" si="100"/>
        <v>0</v>
      </c>
      <c r="S378" s="735">
        <f t="shared" si="101"/>
        <v>0</v>
      </c>
      <c r="T378" s="735">
        <f t="shared" si="102"/>
        <v>0</v>
      </c>
      <c r="U378" s="735">
        <f t="shared" si="103"/>
        <v>0</v>
      </c>
      <c r="V378" s="735">
        <f t="shared" si="104"/>
        <v>0</v>
      </c>
      <c r="W378" s="735">
        <f t="shared" si="105"/>
        <v>0</v>
      </c>
      <c r="X378" s="735">
        <f t="shared" si="106"/>
        <v>0</v>
      </c>
      <c r="Y378" s="735">
        <f t="shared" si="107"/>
        <v>0</v>
      </c>
      <c r="Z378" s="735">
        <f t="shared" si="108"/>
        <v>0</v>
      </c>
      <c r="AA378" s="735">
        <f t="shared" si="109"/>
        <v>0</v>
      </c>
      <c r="AB378" s="735">
        <f t="shared" si="110"/>
        <v>0</v>
      </c>
      <c r="AC378" s="735">
        <f t="shared" si="111"/>
        <v>0</v>
      </c>
      <c r="AD378" s="735">
        <f t="shared" si="112"/>
        <v>0</v>
      </c>
      <c r="AE378" s="735">
        <f t="shared" si="113"/>
        <v>0</v>
      </c>
      <c r="AF378" s="736">
        <f t="shared" si="114"/>
        <v>0</v>
      </c>
      <c r="AH378" s="646" t="str">
        <f t="shared" si="115"/>
        <v/>
      </c>
      <c r="AI378" s="646" t="str">
        <f t="shared" si="116"/>
        <v>助産師常勤</v>
      </c>
      <c r="AJ378" s="646">
        <f t="shared" si="117"/>
        <v>1</v>
      </c>
      <c r="AK378" s="646" t="str">
        <f t="shared" si="118"/>
        <v>助産師</v>
      </c>
      <c r="AL378" s="646" t="str">
        <f t="shared" si="119"/>
        <v>常勤</v>
      </c>
    </row>
    <row r="379" spans="1:38" ht="13.5" customHeight="1">
      <c r="A379" s="659" t="str">
        <f>IF(COUNTA(病棟!A377)&gt;=1,病棟!A377,"")</f>
        <v/>
      </c>
      <c r="B379" s="740" t="str">
        <f>IF(COUNTA(病棟!B377)&gt;=1,病棟!B377,"")</f>
        <v/>
      </c>
      <c r="C379" s="745" t="str">
        <f>IF(COUNTA(病棟!C377)&gt;=1,病棟!C377,"")</f>
        <v/>
      </c>
      <c r="D379" s="750" t="str">
        <f>IF(COUNTA(病棟!D377)&gt;=1,病棟!D377,"")</f>
        <v/>
      </c>
      <c r="E379" s="750" t="str">
        <f>IF(COUNTA(病棟!E377)&gt;=1,病棟!E377,"")</f>
        <v/>
      </c>
      <c r="F379" s="750" t="str">
        <f>IF(COUNTA(病棟!F377)&gt;=1,病棟!F377,"")</f>
        <v/>
      </c>
      <c r="G379" s="755" t="str">
        <f>IF(COUNTA(病棟!G377)&gt;=1,病棟!G377,"")</f>
        <v/>
      </c>
      <c r="H379" s="745" t="str">
        <f>IF(COUNTA(病棟!H377)&gt;=1,病棟!H377,"")</f>
        <v/>
      </c>
      <c r="I379" s="761" t="str">
        <f>IF(COUNTA(病棟!I377)&gt;=1,病棟!I377,"")</f>
        <v/>
      </c>
      <c r="J379" s="662" t="str">
        <f>IF(COUNTA(病棟!J377)&gt;=1,病棟!J377,"")</f>
        <v/>
      </c>
      <c r="K379" s="659" t="str">
        <f>IF(COUNTA(病棟!L377)&gt;=1,病棟!L377,"")</f>
        <v/>
      </c>
      <c r="L379" s="694" t="str">
        <f>IF(K379&lt;基本!$D$9,"非常勤","常勤")</f>
        <v>常勤</v>
      </c>
      <c r="M379" s="689">
        <f>IF(L379="非常勤",K379/基本!$D$9,1)</f>
        <v>1</v>
      </c>
      <c r="N379" s="694" t="e">
        <f>IF(DAYS360(P379,メイン!$N$3)&lt;500,"新"," ")</f>
        <v>#VALUE!</v>
      </c>
      <c r="O379" s="659"/>
      <c r="P379" s="773" t="str">
        <f>IF(COUNTA(病棟!K377)&gt;=1,病棟!K377,"")</f>
        <v/>
      </c>
      <c r="R379" s="735">
        <f t="shared" si="100"/>
        <v>0</v>
      </c>
      <c r="S379" s="735">
        <f t="shared" si="101"/>
        <v>0</v>
      </c>
      <c r="T379" s="735">
        <f t="shared" si="102"/>
        <v>0</v>
      </c>
      <c r="U379" s="735">
        <f t="shared" si="103"/>
        <v>0</v>
      </c>
      <c r="V379" s="735">
        <f t="shared" si="104"/>
        <v>0</v>
      </c>
      <c r="W379" s="735">
        <f t="shared" si="105"/>
        <v>0</v>
      </c>
      <c r="X379" s="735">
        <f t="shared" si="106"/>
        <v>0</v>
      </c>
      <c r="Y379" s="735">
        <f t="shared" si="107"/>
        <v>0</v>
      </c>
      <c r="Z379" s="735">
        <f t="shared" si="108"/>
        <v>0</v>
      </c>
      <c r="AA379" s="735">
        <f t="shared" si="109"/>
        <v>0</v>
      </c>
      <c r="AB379" s="735">
        <f t="shared" si="110"/>
        <v>0</v>
      </c>
      <c r="AC379" s="735">
        <f t="shared" si="111"/>
        <v>0</v>
      </c>
      <c r="AD379" s="735">
        <f t="shared" si="112"/>
        <v>0</v>
      </c>
      <c r="AE379" s="735">
        <f t="shared" si="113"/>
        <v>0</v>
      </c>
      <c r="AF379" s="736">
        <f t="shared" si="114"/>
        <v>0</v>
      </c>
      <c r="AH379" s="646" t="str">
        <f t="shared" si="115"/>
        <v/>
      </c>
      <c r="AI379" s="646" t="str">
        <f t="shared" si="116"/>
        <v>助産師常勤</v>
      </c>
      <c r="AJ379" s="646">
        <f t="shared" si="117"/>
        <v>1</v>
      </c>
      <c r="AK379" s="646" t="str">
        <f t="shared" si="118"/>
        <v>助産師</v>
      </c>
      <c r="AL379" s="646" t="str">
        <f t="shared" si="119"/>
        <v>常勤</v>
      </c>
    </row>
    <row r="380" spans="1:38" ht="13.5" customHeight="1">
      <c r="A380" s="659" t="str">
        <f>IF(COUNTA(病棟!A378)&gt;=1,病棟!A378,"")</f>
        <v/>
      </c>
      <c r="B380" s="740" t="str">
        <f>IF(COUNTA(病棟!B378)&gt;=1,病棟!B378,"")</f>
        <v/>
      </c>
      <c r="C380" s="745" t="str">
        <f>IF(COUNTA(病棟!C378)&gt;=1,病棟!C378,"")</f>
        <v/>
      </c>
      <c r="D380" s="750" t="str">
        <f>IF(COUNTA(病棟!D378)&gt;=1,病棟!D378,"")</f>
        <v/>
      </c>
      <c r="E380" s="750" t="str">
        <f>IF(COUNTA(病棟!E378)&gt;=1,病棟!E378,"")</f>
        <v/>
      </c>
      <c r="F380" s="750" t="str">
        <f>IF(COUNTA(病棟!F378)&gt;=1,病棟!F378,"")</f>
        <v/>
      </c>
      <c r="G380" s="755" t="str">
        <f>IF(COUNTA(病棟!G378)&gt;=1,病棟!G378,"")</f>
        <v/>
      </c>
      <c r="H380" s="745" t="str">
        <f>IF(COUNTA(病棟!H378)&gt;=1,病棟!H378,"")</f>
        <v/>
      </c>
      <c r="I380" s="761" t="str">
        <f>IF(COUNTA(病棟!I378)&gt;=1,病棟!I378,"")</f>
        <v/>
      </c>
      <c r="J380" s="662" t="str">
        <f>IF(COUNTA(病棟!J378)&gt;=1,病棟!J378,"")</f>
        <v/>
      </c>
      <c r="K380" s="659" t="str">
        <f>IF(COUNTA(病棟!L378)&gt;=1,病棟!L378,"")</f>
        <v/>
      </c>
      <c r="L380" s="694" t="str">
        <f>IF(K380&lt;基本!$D$9,"非常勤","常勤")</f>
        <v>常勤</v>
      </c>
      <c r="M380" s="689">
        <f>IF(L380="非常勤",K380/基本!$D$9,1)</f>
        <v>1</v>
      </c>
      <c r="N380" s="694" t="e">
        <f>IF(DAYS360(P380,メイン!$N$3)&lt;500,"新"," ")</f>
        <v>#VALUE!</v>
      </c>
      <c r="O380" s="659"/>
      <c r="P380" s="773" t="str">
        <f>IF(COUNTA(病棟!K378)&gt;=1,病棟!K378,"")</f>
        <v/>
      </c>
      <c r="R380" s="735">
        <f t="shared" si="100"/>
        <v>0</v>
      </c>
      <c r="S380" s="735">
        <f t="shared" si="101"/>
        <v>0</v>
      </c>
      <c r="T380" s="735">
        <f t="shared" si="102"/>
        <v>0</v>
      </c>
      <c r="U380" s="735">
        <f t="shared" si="103"/>
        <v>0</v>
      </c>
      <c r="V380" s="735">
        <f t="shared" si="104"/>
        <v>0</v>
      </c>
      <c r="W380" s="735">
        <f t="shared" si="105"/>
        <v>0</v>
      </c>
      <c r="X380" s="735">
        <f t="shared" si="106"/>
        <v>0</v>
      </c>
      <c r="Y380" s="735">
        <f t="shared" si="107"/>
        <v>0</v>
      </c>
      <c r="Z380" s="735">
        <f t="shared" si="108"/>
        <v>0</v>
      </c>
      <c r="AA380" s="735">
        <f t="shared" si="109"/>
        <v>0</v>
      </c>
      <c r="AB380" s="735">
        <f t="shared" si="110"/>
        <v>0</v>
      </c>
      <c r="AC380" s="735">
        <f t="shared" si="111"/>
        <v>0</v>
      </c>
      <c r="AD380" s="735">
        <f t="shared" si="112"/>
        <v>0</v>
      </c>
      <c r="AE380" s="735">
        <f t="shared" si="113"/>
        <v>0</v>
      </c>
      <c r="AF380" s="736">
        <f t="shared" si="114"/>
        <v>0</v>
      </c>
      <c r="AH380" s="646" t="str">
        <f t="shared" si="115"/>
        <v/>
      </c>
      <c r="AI380" s="646" t="str">
        <f t="shared" si="116"/>
        <v>助産師常勤</v>
      </c>
      <c r="AJ380" s="646">
        <f t="shared" si="117"/>
        <v>1</v>
      </c>
      <c r="AK380" s="646" t="str">
        <f t="shared" si="118"/>
        <v>助産師</v>
      </c>
      <c r="AL380" s="646" t="str">
        <f t="shared" si="119"/>
        <v>常勤</v>
      </c>
    </row>
    <row r="381" spans="1:38" ht="13.5" customHeight="1">
      <c r="A381" s="659" t="str">
        <f>IF(COUNTA(病棟!A379)&gt;=1,病棟!A379,"")</f>
        <v/>
      </c>
      <c r="B381" s="740" t="str">
        <f>IF(COUNTA(病棟!B379)&gt;=1,病棟!B379,"")</f>
        <v/>
      </c>
      <c r="C381" s="745" t="str">
        <f>IF(COUNTA(病棟!C379)&gt;=1,病棟!C379,"")</f>
        <v/>
      </c>
      <c r="D381" s="750" t="str">
        <f>IF(COUNTA(病棟!D379)&gt;=1,病棟!D379,"")</f>
        <v/>
      </c>
      <c r="E381" s="750" t="str">
        <f>IF(COUNTA(病棟!E379)&gt;=1,病棟!E379,"")</f>
        <v/>
      </c>
      <c r="F381" s="750" t="str">
        <f>IF(COUNTA(病棟!F379)&gt;=1,病棟!F379,"")</f>
        <v/>
      </c>
      <c r="G381" s="755" t="str">
        <f>IF(COUNTA(病棟!G379)&gt;=1,病棟!G379,"")</f>
        <v/>
      </c>
      <c r="H381" s="745" t="str">
        <f>IF(COUNTA(病棟!H379)&gt;=1,病棟!H379,"")</f>
        <v/>
      </c>
      <c r="I381" s="761" t="str">
        <f>IF(COUNTA(病棟!I379)&gt;=1,病棟!I379,"")</f>
        <v/>
      </c>
      <c r="J381" s="662" t="str">
        <f>IF(COUNTA(病棟!J379)&gt;=1,病棟!J379,"")</f>
        <v/>
      </c>
      <c r="K381" s="659" t="str">
        <f>IF(COUNTA(病棟!L379)&gt;=1,病棟!L379,"")</f>
        <v/>
      </c>
      <c r="L381" s="694" t="str">
        <f>IF(K381&lt;基本!$D$9,"非常勤","常勤")</f>
        <v>常勤</v>
      </c>
      <c r="M381" s="689">
        <f>IF(L381="非常勤",K381/基本!$D$9,1)</f>
        <v>1</v>
      </c>
      <c r="N381" s="694" t="e">
        <f>IF(DAYS360(P381,メイン!$N$3)&lt;500,"新"," ")</f>
        <v>#VALUE!</v>
      </c>
      <c r="O381" s="659"/>
      <c r="P381" s="773" t="str">
        <f>IF(COUNTA(病棟!K379)&gt;=1,病棟!K379,"")</f>
        <v/>
      </c>
      <c r="R381" s="735">
        <f t="shared" si="100"/>
        <v>0</v>
      </c>
      <c r="S381" s="735">
        <f t="shared" si="101"/>
        <v>0</v>
      </c>
      <c r="T381" s="735">
        <f t="shared" si="102"/>
        <v>0</v>
      </c>
      <c r="U381" s="735">
        <f t="shared" si="103"/>
        <v>0</v>
      </c>
      <c r="V381" s="735">
        <f t="shared" si="104"/>
        <v>0</v>
      </c>
      <c r="W381" s="735">
        <f t="shared" si="105"/>
        <v>0</v>
      </c>
      <c r="X381" s="735">
        <f t="shared" si="106"/>
        <v>0</v>
      </c>
      <c r="Y381" s="735">
        <f t="shared" si="107"/>
        <v>0</v>
      </c>
      <c r="Z381" s="735">
        <f t="shared" si="108"/>
        <v>0</v>
      </c>
      <c r="AA381" s="735">
        <f t="shared" si="109"/>
        <v>0</v>
      </c>
      <c r="AB381" s="735">
        <f t="shared" si="110"/>
        <v>0</v>
      </c>
      <c r="AC381" s="735">
        <f t="shared" si="111"/>
        <v>0</v>
      </c>
      <c r="AD381" s="735">
        <f t="shared" si="112"/>
        <v>0</v>
      </c>
      <c r="AE381" s="735">
        <f t="shared" si="113"/>
        <v>0</v>
      </c>
      <c r="AF381" s="736">
        <f t="shared" si="114"/>
        <v>0</v>
      </c>
      <c r="AH381" s="646" t="str">
        <f t="shared" si="115"/>
        <v/>
      </c>
      <c r="AI381" s="646" t="str">
        <f t="shared" si="116"/>
        <v>助産師常勤</v>
      </c>
      <c r="AJ381" s="646">
        <f t="shared" si="117"/>
        <v>1</v>
      </c>
      <c r="AK381" s="646" t="str">
        <f t="shared" si="118"/>
        <v>助産師</v>
      </c>
      <c r="AL381" s="646" t="str">
        <f t="shared" si="119"/>
        <v>常勤</v>
      </c>
    </row>
    <row r="382" spans="1:38" ht="13.5" customHeight="1">
      <c r="A382" s="659" t="str">
        <f>IF(COUNTA(病棟!A380)&gt;=1,病棟!A380,"")</f>
        <v/>
      </c>
      <c r="B382" s="740" t="str">
        <f>IF(COUNTA(病棟!B380)&gt;=1,病棟!B380,"")</f>
        <v/>
      </c>
      <c r="C382" s="745" t="str">
        <f>IF(COUNTA(病棟!C380)&gt;=1,病棟!C380,"")</f>
        <v/>
      </c>
      <c r="D382" s="750" t="str">
        <f>IF(COUNTA(病棟!D380)&gt;=1,病棟!D380,"")</f>
        <v/>
      </c>
      <c r="E382" s="750" t="str">
        <f>IF(COUNTA(病棟!E380)&gt;=1,病棟!E380,"")</f>
        <v/>
      </c>
      <c r="F382" s="750" t="str">
        <f>IF(COUNTA(病棟!F380)&gt;=1,病棟!F380,"")</f>
        <v/>
      </c>
      <c r="G382" s="755" t="str">
        <f>IF(COUNTA(病棟!G380)&gt;=1,病棟!G380,"")</f>
        <v/>
      </c>
      <c r="H382" s="745" t="str">
        <f>IF(COUNTA(病棟!H380)&gt;=1,病棟!H380,"")</f>
        <v/>
      </c>
      <c r="I382" s="761" t="str">
        <f>IF(COUNTA(病棟!I380)&gt;=1,病棟!I380,"")</f>
        <v/>
      </c>
      <c r="J382" s="662" t="str">
        <f>IF(COUNTA(病棟!J380)&gt;=1,病棟!J380,"")</f>
        <v/>
      </c>
      <c r="K382" s="659" t="str">
        <f>IF(COUNTA(病棟!L380)&gt;=1,病棟!L380,"")</f>
        <v/>
      </c>
      <c r="L382" s="694" t="str">
        <f>IF(K382&lt;基本!$D$9,"非常勤","常勤")</f>
        <v>常勤</v>
      </c>
      <c r="M382" s="689">
        <f>IF(L382="非常勤",K382/基本!$D$9,1)</f>
        <v>1</v>
      </c>
      <c r="N382" s="694" t="e">
        <f>IF(DAYS360(P382,メイン!$N$3)&lt;500,"新"," ")</f>
        <v>#VALUE!</v>
      </c>
      <c r="O382" s="659"/>
      <c r="P382" s="773" t="str">
        <f>IF(COUNTA(病棟!K380)&gt;=1,病棟!K380,"")</f>
        <v/>
      </c>
      <c r="R382" s="735">
        <f t="shared" si="100"/>
        <v>0</v>
      </c>
      <c r="S382" s="735">
        <f t="shared" si="101"/>
        <v>0</v>
      </c>
      <c r="T382" s="735">
        <f t="shared" si="102"/>
        <v>0</v>
      </c>
      <c r="U382" s="735">
        <f t="shared" si="103"/>
        <v>0</v>
      </c>
      <c r="V382" s="735">
        <f t="shared" si="104"/>
        <v>0</v>
      </c>
      <c r="W382" s="735">
        <f t="shared" si="105"/>
        <v>0</v>
      </c>
      <c r="X382" s="735">
        <f t="shared" si="106"/>
        <v>0</v>
      </c>
      <c r="Y382" s="735">
        <f t="shared" si="107"/>
        <v>0</v>
      </c>
      <c r="Z382" s="735">
        <f t="shared" si="108"/>
        <v>0</v>
      </c>
      <c r="AA382" s="735">
        <f t="shared" si="109"/>
        <v>0</v>
      </c>
      <c r="AB382" s="735">
        <f t="shared" si="110"/>
        <v>0</v>
      </c>
      <c r="AC382" s="735">
        <f t="shared" si="111"/>
        <v>0</v>
      </c>
      <c r="AD382" s="735">
        <f t="shared" si="112"/>
        <v>0</v>
      </c>
      <c r="AE382" s="735">
        <f t="shared" si="113"/>
        <v>0</v>
      </c>
      <c r="AF382" s="736">
        <f t="shared" si="114"/>
        <v>0</v>
      </c>
      <c r="AH382" s="646" t="str">
        <f t="shared" si="115"/>
        <v/>
      </c>
      <c r="AI382" s="646" t="str">
        <f t="shared" si="116"/>
        <v>助産師常勤</v>
      </c>
      <c r="AJ382" s="646">
        <f t="shared" si="117"/>
        <v>1</v>
      </c>
      <c r="AK382" s="646" t="str">
        <f t="shared" si="118"/>
        <v>助産師</v>
      </c>
      <c r="AL382" s="646" t="str">
        <f t="shared" si="119"/>
        <v>常勤</v>
      </c>
    </row>
    <row r="383" spans="1:38" ht="13.5" customHeight="1">
      <c r="A383" s="659" t="str">
        <f>IF(COUNTA(病棟!A381)&gt;=1,病棟!A381,"")</f>
        <v/>
      </c>
      <c r="B383" s="740" t="str">
        <f>IF(COUNTA(病棟!B381)&gt;=1,病棟!B381,"")</f>
        <v/>
      </c>
      <c r="C383" s="745" t="str">
        <f>IF(COUNTA(病棟!C381)&gt;=1,病棟!C381,"")</f>
        <v/>
      </c>
      <c r="D383" s="750" t="str">
        <f>IF(COUNTA(病棟!D381)&gt;=1,病棟!D381,"")</f>
        <v/>
      </c>
      <c r="E383" s="750" t="str">
        <f>IF(COUNTA(病棟!E381)&gt;=1,病棟!E381,"")</f>
        <v/>
      </c>
      <c r="F383" s="750" t="str">
        <f>IF(COUNTA(病棟!F381)&gt;=1,病棟!F381,"")</f>
        <v/>
      </c>
      <c r="G383" s="755" t="str">
        <f>IF(COUNTA(病棟!G381)&gt;=1,病棟!G381,"")</f>
        <v/>
      </c>
      <c r="H383" s="745" t="str">
        <f>IF(COUNTA(病棟!H381)&gt;=1,病棟!H381,"")</f>
        <v/>
      </c>
      <c r="I383" s="761" t="str">
        <f>IF(COUNTA(病棟!I381)&gt;=1,病棟!I381,"")</f>
        <v/>
      </c>
      <c r="J383" s="662" t="str">
        <f>IF(COUNTA(病棟!J381)&gt;=1,病棟!J381,"")</f>
        <v/>
      </c>
      <c r="K383" s="659" t="str">
        <f>IF(COUNTA(病棟!L381)&gt;=1,病棟!L381,"")</f>
        <v/>
      </c>
      <c r="L383" s="694" t="str">
        <f>IF(K383&lt;基本!$D$9,"非常勤","常勤")</f>
        <v>常勤</v>
      </c>
      <c r="M383" s="689">
        <f>IF(L383="非常勤",K383/基本!$D$9,1)</f>
        <v>1</v>
      </c>
      <c r="N383" s="694" t="e">
        <f>IF(DAYS360(P383,メイン!$N$3)&lt;500,"新"," ")</f>
        <v>#VALUE!</v>
      </c>
      <c r="O383" s="659"/>
      <c r="P383" s="773" t="str">
        <f>IF(COUNTA(病棟!K381)&gt;=1,病棟!K381,"")</f>
        <v/>
      </c>
      <c r="R383" s="735">
        <f t="shared" si="100"/>
        <v>0</v>
      </c>
      <c r="S383" s="735">
        <f t="shared" si="101"/>
        <v>0</v>
      </c>
      <c r="T383" s="735">
        <f t="shared" si="102"/>
        <v>0</v>
      </c>
      <c r="U383" s="735">
        <f t="shared" si="103"/>
        <v>0</v>
      </c>
      <c r="V383" s="735">
        <f t="shared" si="104"/>
        <v>0</v>
      </c>
      <c r="W383" s="735">
        <f t="shared" si="105"/>
        <v>0</v>
      </c>
      <c r="X383" s="735">
        <f t="shared" si="106"/>
        <v>0</v>
      </c>
      <c r="Y383" s="735">
        <f t="shared" si="107"/>
        <v>0</v>
      </c>
      <c r="Z383" s="735">
        <f t="shared" si="108"/>
        <v>0</v>
      </c>
      <c r="AA383" s="735">
        <f t="shared" si="109"/>
        <v>0</v>
      </c>
      <c r="AB383" s="735">
        <f t="shared" si="110"/>
        <v>0</v>
      </c>
      <c r="AC383" s="735">
        <f t="shared" si="111"/>
        <v>0</v>
      </c>
      <c r="AD383" s="735">
        <f t="shared" si="112"/>
        <v>0</v>
      </c>
      <c r="AE383" s="735">
        <f t="shared" si="113"/>
        <v>0</v>
      </c>
      <c r="AF383" s="736">
        <f t="shared" si="114"/>
        <v>0</v>
      </c>
      <c r="AH383" s="646" t="str">
        <f t="shared" si="115"/>
        <v/>
      </c>
      <c r="AI383" s="646" t="str">
        <f t="shared" si="116"/>
        <v>助産師常勤</v>
      </c>
      <c r="AJ383" s="646">
        <f t="shared" si="117"/>
        <v>1</v>
      </c>
      <c r="AK383" s="646" t="str">
        <f t="shared" si="118"/>
        <v>助産師</v>
      </c>
      <c r="AL383" s="646" t="str">
        <f t="shared" si="119"/>
        <v>常勤</v>
      </c>
    </row>
    <row r="384" spans="1:38" ht="13.5" customHeight="1">
      <c r="A384" s="659" t="str">
        <f>IF(COUNTA(病棟!A382)&gt;=1,病棟!A382,"")</f>
        <v/>
      </c>
      <c r="B384" s="740" t="str">
        <f>IF(COUNTA(病棟!B382)&gt;=1,病棟!B382,"")</f>
        <v/>
      </c>
      <c r="C384" s="745" t="str">
        <f>IF(COUNTA(病棟!C382)&gt;=1,病棟!C382,"")</f>
        <v/>
      </c>
      <c r="D384" s="750" t="str">
        <f>IF(COUNTA(病棟!D382)&gt;=1,病棟!D382,"")</f>
        <v/>
      </c>
      <c r="E384" s="750" t="str">
        <f>IF(COUNTA(病棟!E382)&gt;=1,病棟!E382,"")</f>
        <v/>
      </c>
      <c r="F384" s="750" t="str">
        <f>IF(COUNTA(病棟!F382)&gt;=1,病棟!F382,"")</f>
        <v/>
      </c>
      <c r="G384" s="755" t="str">
        <f>IF(COUNTA(病棟!G382)&gt;=1,病棟!G382,"")</f>
        <v/>
      </c>
      <c r="H384" s="745" t="str">
        <f>IF(COUNTA(病棟!H382)&gt;=1,病棟!H382,"")</f>
        <v/>
      </c>
      <c r="I384" s="761" t="str">
        <f>IF(COUNTA(病棟!I382)&gt;=1,病棟!I382,"")</f>
        <v/>
      </c>
      <c r="J384" s="662" t="str">
        <f>IF(COUNTA(病棟!J382)&gt;=1,病棟!J382,"")</f>
        <v/>
      </c>
      <c r="K384" s="659" t="str">
        <f>IF(COUNTA(病棟!L382)&gt;=1,病棟!L382,"")</f>
        <v/>
      </c>
      <c r="L384" s="694" t="str">
        <f>IF(K384&lt;基本!$D$9,"非常勤","常勤")</f>
        <v>常勤</v>
      </c>
      <c r="M384" s="689">
        <f>IF(L384="非常勤",K384/基本!$D$9,1)</f>
        <v>1</v>
      </c>
      <c r="N384" s="694" t="e">
        <f>IF(DAYS360(P384,メイン!$N$3)&lt;500,"新"," ")</f>
        <v>#VALUE!</v>
      </c>
      <c r="O384" s="659"/>
      <c r="P384" s="773" t="str">
        <f>IF(COUNTA(病棟!K382)&gt;=1,病棟!K382,"")</f>
        <v/>
      </c>
      <c r="R384" s="735">
        <f t="shared" si="100"/>
        <v>0</v>
      </c>
      <c r="S384" s="735">
        <f t="shared" si="101"/>
        <v>0</v>
      </c>
      <c r="T384" s="735">
        <f t="shared" si="102"/>
        <v>0</v>
      </c>
      <c r="U384" s="735">
        <f t="shared" si="103"/>
        <v>0</v>
      </c>
      <c r="V384" s="735">
        <f t="shared" si="104"/>
        <v>0</v>
      </c>
      <c r="W384" s="735">
        <f t="shared" si="105"/>
        <v>0</v>
      </c>
      <c r="X384" s="735">
        <f t="shared" si="106"/>
        <v>0</v>
      </c>
      <c r="Y384" s="735">
        <f t="shared" si="107"/>
        <v>0</v>
      </c>
      <c r="Z384" s="735">
        <f t="shared" si="108"/>
        <v>0</v>
      </c>
      <c r="AA384" s="735">
        <f t="shared" si="109"/>
        <v>0</v>
      </c>
      <c r="AB384" s="735">
        <f t="shared" si="110"/>
        <v>0</v>
      </c>
      <c r="AC384" s="735">
        <f t="shared" si="111"/>
        <v>0</v>
      </c>
      <c r="AD384" s="735">
        <f t="shared" si="112"/>
        <v>0</v>
      </c>
      <c r="AE384" s="735">
        <f t="shared" si="113"/>
        <v>0</v>
      </c>
      <c r="AF384" s="736">
        <f t="shared" si="114"/>
        <v>0</v>
      </c>
      <c r="AH384" s="646" t="str">
        <f t="shared" si="115"/>
        <v/>
      </c>
      <c r="AI384" s="646" t="str">
        <f t="shared" si="116"/>
        <v>助産師常勤</v>
      </c>
      <c r="AJ384" s="646">
        <f t="shared" si="117"/>
        <v>1</v>
      </c>
      <c r="AK384" s="646" t="str">
        <f t="shared" si="118"/>
        <v>助産師</v>
      </c>
      <c r="AL384" s="646" t="str">
        <f t="shared" si="119"/>
        <v>常勤</v>
      </c>
    </row>
    <row r="385" spans="1:38" ht="13.5" customHeight="1">
      <c r="A385" s="659" t="str">
        <f>IF(COUNTA(病棟!A383)&gt;=1,病棟!A383,"")</f>
        <v/>
      </c>
      <c r="B385" s="740" t="str">
        <f>IF(COUNTA(病棟!B383)&gt;=1,病棟!B383,"")</f>
        <v/>
      </c>
      <c r="C385" s="745" t="str">
        <f>IF(COUNTA(病棟!C383)&gt;=1,病棟!C383,"")</f>
        <v/>
      </c>
      <c r="D385" s="750" t="str">
        <f>IF(COUNTA(病棟!D383)&gt;=1,病棟!D383,"")</f>
        <v/>
      </c>
      <c r="E385" s="750" t="str">
        <f>IF(COUNTA(病棟!E383)&gt;=1,病棟!E383,"")</f>
        <v/>
      </c>
      <c r="F385" s="750" t="str">
        <f>IF(COUNTA(病棟!F383)&gt;=1,病棟!F383,"")</f>
        <v/>
      </c>
      <c r="G385" s="755" t="str">
        <f>IF(COUNTA(病棟!G383)&gt;=1,病棟!G383,"")</f>
        <v/>
      </c>
      <c r="H385" s="745" t="str">
        <f>IF(COUNTA(病棟!H383)&gt;=1,病棟!H383,"")</f>
        <v/>
      </c>
      <c r="I385" s="761" t="str">
        <f>IF(COUNTA(病棟!I383)&gt;=1,病棟!I383,"")</f>
        <v/>
      </c>
      <c r="J385" s="662" t="str">
        <f>IF(COUNTA(病棟!J383)&gt;=1,病棟!J383,"")</f>
        <v/>
      </c>
      <c r="K385" s="659" t="str">
        <f>IF(COUNTA(病棟!L383)&gt;=1,病棟!L383,"")</f>
        <v/>
      </c>
      <c r="L385" s="694" t="str">
        <f>IF(K385&lt;基本!$D$9,"非常勤","常勤")</f>
        <v>常勤</v>
      </c>
      <c r="M385" s="689">
        <f>IF(L385="非常勤",K385/基本!$D$9,1)</f>
        <v>1</v>
      </c>
      <c r="N385" s="694" t="e">
        <f>IF(DAYS360(P385,メイン!$N$3)&lt;500,"新"," ")</f>
        <v>#VALUE!</v>
      </c>
      <c r="O385" s="659"/>
      <c r="P385" s="773" t="str">
        <f>IF(COUNTA(病棟!K383)&gt;=1,病棟!K383,"")</f>
        <v/>
      </c>
      <c r="R385" s="735">
        <f t="shared" si="100"/>
        <v>0</v>
      </c>
      <c r="S385" s="735">
        <f t="shared" si="101"/>
        <v>0</v>
      </c>
      <c r="T385" s="735">
        <f t="shared" si="102"/>
        <v>0</v>
      </c>
      <c r="U385" s="735">
        <f t="shared" si="103"/>
        <v>0</v>
      </c>
      <c r="V385" s="735">
        <f t="shared" si="104"/>
        <v>0</v>
      </c>
      <c r="W385" s="735">
        <f t="shared" si="105"/>
        <v>0</v>
      </c>
      <c r="X385" s="735">
        <f t="shared" si="106"/>
        <v>0</v>
      </c>
      <c r="Y385" s="735">
        <f t="shared" si="107"/>
        <v>0</v>
      </c>
      <c r="Z385" s="735">
        <f t="shared" si="108"/>
        <v>0</v>
      </c>
      <c r="AA385" s="735">
        <f t="shared" si="109"/>
        <v>0</v>
      </c>
      <c r="AB385" s="735">
        <f t="shared" si="110"/>
        <v>0</v>
      </c>
      <c r="AC385" s="735">
        <f t="shared" si="111"/>
        <v>0</v>
      </c>
      <c r="AD385" s="735">
        <f t="shared" si="112"/>
        <v>0</v>
      </c>
      <c r="AE385" s="735">
        <f t="shared" si="113"/>
        <v>0</v>
      </c>
      <c r="AF385" s="736">
        <f t="shared" si="114"/>
        <v>0</v>
      </c>
      <c r="AH385" s="646" t="str">
        <f t="shared" si="115"/>
        <v/>
      </c>
      <c r="AI385" s="646" t="str">
        <f t="shared" si="116"/>
        <v>助産師常勤</v>
      </c>
      <c r="AJ385" s="646">
        <f t="shared" si="117"/>
        <v>1</v>
      </c>
      <c r="AK385" s="646" t="str">
        <f t="shared" si="118"/>
        <v>助産師</v>
      </c>
      <c r="AL385" s="646" t="str">
        <f t="shared" si="119"/>
        <v>常勤</v>
      </c>
    </row>
    <row r="386" spans="1:38" ht="13.5" customHeight="1">
      <c r="A386" s="659" t="str">
        <f>IF(COUNTA(病棟!A384)&gt;=1,病棟!A384,"")</f>
        <v/>
      </c>
      <c r="B386" s="740" t="str">
        <f>IF(COUNTA(病棟!B384)&gt;=1,病棟!B384,"")</f>
        <v/>
      </c>
      <c r="C386" s="745" t="str">
        <f>IF(COUNTA(病棟!C384)&gt;=1,病棟!C384,"")</f>
        <v/>
      </c>
      <c r="D386" s="750" t="str">
        <f>IF(COUNTA(病棟!D384)&gt;=1,病棟!D384,"")</f>
        <v/>
      </c>
      <c r="E386" s="750" t="str">
        <f>IF(COUNTA(病棟!E384)&gt;=1,病棟!E384,"")</f>
        <v/>
      </c>
      <c r="F386" s="750" t="str">
        <f>IF(COUNTA(病棟!F384)&gt;=1,病棟!F384,"")</f>
        <v/>
      </c>
      <c r="G386" s="755" t="str">
        <f>IF(COUNTA(病棟!G384)&gt;=1,病棟!G384,"")</f>
        <v/>
      </c>
      <c r="H386" s="745" t="str">
        <f>IF(COUNTA(病棟!H384)&gt;=1,病棟!H384,"")</f>
        <v/>
      </c>
      <c r="I386" s="761" t="str">
        <f>IF(COUNTA(病棟!I384)&gt;=1,病棟!I384,"")</f>
        <v/>
      </c>
      <c r="J386" s="662" t="str">
        <f>IF(COUNTA(病棟!J384)&gt;=1,病棟!J384,"")</f>
        <v/>
      </c>
      <c r="K386" s="659" t="str">
        <f>IF(COUNTA(病棟!L384)&gt;=1,病棟!L384,"")</f>
        <v/>
      </c>
      <c r="L386" s="694" t="str">
        <f>IF(K386&lt;基本!$D$9,"非常勤","常勤")</f>
        <v>常勤</v>
      </c>
      <c r="M386" s="689">
        <f>IF(L386="非常勤",K386/基本!$D$9,1)</f>
        <v>1</v>
      </c>
      <c r="N386" s="694" t="e">
        <f>IF(DAYS360(P386,メイン!$N$3)&lt;500,"新"," ")</f>
        <v>#VALUE!</v>
      </c>
      <c r="O386" s="659"/>
      <c r="P386" s="773" t="str">
        <f>IF(COUNTA(病棟!K384)&gt;=1,病棟!K384,"")</f>
        <v/>
      </c>
      <c r="R386" s="735">
        <f t="shared" si="100"/>
        <v>0</v>
      </c>
      <c r="S386" s="735">
        <f t="shared" si="101"/>
        <v>0</v>
      </c>
      <c r="T386" s="735">
        <f t="shared" si="102"/>
        <v>0</v>
      </c>
      <c r="U386" s="735">
        <f t="shared" si="103"/>
        <v>0</v>
      </c>
      <c r="V386" s="735">
        <f t="shared" si="104"/>
        <v>0</v>
      </c>
      <c r="W386" s="735">
        <f t="shared" si="105"/>
        <v>0</v>
      </c>
      <c r="X386" s="735">
        <f t="shared" si="106"/>
        <v>0</v>
      </c>
      <c r="Y386" s="735">
        <f t="shared" si="107"/>
        <v>0</v>
      </c>
      <c r="Z386" s="735">
        <f t="shared" si="108"/>
        <v>0</v>
      </c>
      <c r="AA386" s="735">
        <f t="shared" si="109"/>
        <v>0</v>
      </c>
      <c r="AB386" s="735">
        <f t="shared" si="110"/>
        <v>0</v>
      </c>
      <c r="AC386" s="735">
        <f t="shared" si="111"/>
        <v>0</v>
      </c>
      <c r="AD386" s="735">
        <f t="shared" si="112"/>
        <v>0</v>
      </c>
      <c r="AE386" s="735">
        <f t="shared" si="113"/>
        <v>0</v>
      </c>
      <c r="AF386" s="736">
        <f t="shared" si="114"/>
        <v>0</v>
      </c>
      <c r="AH386" s="646" t="str">
        <f t="shared" si="115"/>
        <v/>
      </c>
      <c r="AI386" s="646" t="str">
        <f t="shared" si="116"/>
        <v>助産師常勤</v>
      </c>
      <c r="AJ386" s="646">
        <f t="shared" si="117"/>
        <v>1</v>
      </c>
      <c r="AK386" s="646" t="str">
        <f t="shared" si="118"/>
        <v>助産師</v>
      </c>
      <c r="AL386" s="646" t="str">
        <f t="shared" si="119"/>
        <v>常勤</v>
      </c>
    </row>
    <row r="387" spans="1:38" ht="13.5" customHeight="1">
      <c r="A387" s="659" t="str">
        <f>IF(COUNTA(病棟!A385)&gt;=1,病棟!A385,"")</f>
        <v/>
      </c>
      <c r="B387" s="740" t="str">
        <f>IF(COUNTA(病棟!B385)&gt;=1,病棟!B385,"")</f>
        <v/>
      </c>
      <c r="C387" s="745" t="str">
        <f>IF(COUNTA(病棟!C385)&gt;=1,病棟!C385,"")</f>
        <v/>
      </c>
      <c r="D387" s="750" t="str">
        <f>IF(COUNTA(病棟!D385)&gt;=1,病棟!D385,"")</f>
        <v/>
      </c>
      <c r="E387" s="750" t="str">
        <f>IF(COUNTA(病棟!E385)&gt;=1,病棟!E385,"")</f>
        <v/>
      </c>
      <c r="F387" s="750" t="str">
        <f>IF(COUNTA(病棟!F385)&gt;=1,病棟!F385,"")</f>
        <v/>
      </c>
      <c r="G387" s="755" t="str">
        <f>IF(COUNTA(病棟!G385)&gt;=1,病棟!G385,"")</f>
        <v/>
      </c>
      <c r="H387" s="745" t="str">
        <f>IF(COUNTA(病棟!H385)&gt;=1,病棟!H385,"")</f>
        <v/>
      </c>
      <c r="I387" s="761" t="str">
        <f>IF(COUNTA(病棟!I385)&gt;=1,病棟!I385,"")</f>
        <v/>
      </c>
      <c r="J387" s="662" t="str">
        <f>IF(COUNTA(病棟!J385)&gt;=1,病棟!J385,"")</f>
        <v/>
      </c>
      <c r="K387" s="659" t="str">
        <f>IF(COUNTA(病棟!L385)&gt;=1,病棟!L385,"")</f>
        <v/>
      </c>
      <c r="L387" s="694" t="str">
        <f>IF(K387&lt;基本!$D$9,"非常勤","常勤")</f>
        <v>常勤</v>
      </c>
      <c r="M387" s="689">
        <f>IF(L387="非常勤",K387/基本!$D$9,1)</f>
        <v>1</v>
      </c>
      <c r="N387" s="694" t="e">
        <f>IF(DAYS360(P387,メイン!$N$3)&lt;500,"新"," ")</f>
        <v>#VALUE!</v>
      </c>
      <c r="O387" s="659"/>
      <c r="P387" s="773" t="str">
        <f>IF(COUNTA(病棟!K385)&gt;=1,病棟!K385,"")</f>
        <v/>
      </c>
      <c r="R387" s="735">
        <f t="shared" si="100"/>
        <v>0</v>
      </c>
      <c r="S387" s="735">
        <f t="shared" si="101"/>
        <v>0</v>
      </c>
      <c r="T387" s="735">
        <f t="shared" si="102"/>
        <v>0</v>
      </c>
      <c r="U387" s="735">
        <f t="shared" si="103"/>
        <v>0</v>
      </c>
      <c r="V387" s="735">
        <f t="shared" si="104"/>
        <v>0</v>
      </c>
      <c r="W387" s="735">
        <f t="shared" si="105"/>
        <v>0</v>
      </c>
      <c r="X387" s="735">
        <f t="shared" si="106"/>
        <v>0</v>
      </c>
      <c r="Y387" s="735">
        <f t="shared" si="107"/>
        <v>0</v>
      </c>
      <c r="Z387" s="735">
        <f t="shared" si="108"/>
        <v>0</v>
      </c>
      <c r="AA387" s="735">
        <f t="shared" si="109"/>
        <v>0</v>
      </c>
      <c r="AB387" s="735">
        <f t="shared" si="110"/>
        <v>0</v>
      </c>
      <c r="AC387" s="735">
        <f t="shared" si="111"/>
        <v>0</v>
      </c>
      <c r="AD387" s="735">
        <f t="shared" si="112"/>
        <v>0</v>
      </c>
      <c r="AE387" s="735">
        <f t="shared" si="113"/>
        <v>0</v>
      </c>
      <c r="AF387" s="736">
        <f t="shared" si="114"/>
        <v>0</v>
      </c>
      <c r="AH387" s="646" t="str">
        <f t="shared" si="115"/>
        <v/>
      </c>
      <c r="AI387" s="646" t="str">
        <f t="shared" si="116"/>
        <v>助産師常勤</v>
      </c>
      <c r="AJ387" s="646">
        <f t="shared" si="117"/>
        <v>1</v>
      </c>
      <c r="AK387" s="646" t="str">
        <f t="shared" si="118"/>
        <v>助産師</v>
      </c>
      <c r="AL387" s="646" t="str">
        <f t="shared" si="119"/>
        <v>常勤</v>
      </c>
    </row>
    <row r="388" spans="1:38" ht="13.5" customHeight="1">
      <c r="A388" s="659" t="str">
        <f>IF(COUNTA(病棟!A386)&gt;=1,病棟!A386,"")</f>
        <v/>
      </c>
      <c r="B388" s="740" t="str">
        <f>IF(COUNTA(病棟!B386)&gt;=1,病棟!B386,"")</f>
        <v/>
      </c>
      <c r="C388" s="745" t="str">
        <f>IF(COUNTA(病棟!C386)&gt;=1,病棟!C386,"")</f>
        <v/>
      </c>
      <c r="D388" s="750" t="str">
        <f>IF(COUNTA(病棟!D386)&gt;=1,病棟!D386,"")</f>
        <v/>
      </c>
      <c r="E388" s="750" t="str">
        <f>IF(COUNTA(病棟!E386)&gt;=1,病棟!E386,"")</f>
        <v/>
      </c>
      <c r="F388" s="750" t="str">
        <f>IF(COUNTA(病棟!F386)&gt;=1,病棟!F386,"")</f>
        <v/>
      </c>
      <c r="G388" s="755" t="str">
        <f>IF(COUNTA(病棟!G386)&gt;=1,病棟!G386,"")</f>
        <v/>
      </c>
      <c r="H388" s="745" t="str">
        <f>IF(COUNTA(病棟!H386)&gt;=1,病棟!H386,"")</f>
        <v/>
      </c>
      <c r="I388" s="761" t="str">
        <f>IF(COUNTA(病棟!I386)&gt;=1,病棟!I386,"")</f>
        <v/>
      </c>
      <c r="J388" s="662" t="str">
        <f>IF(COUNTA(病棟!J386)&gt;=1,病棟!J386,"")</f>
        <v/>
      </c>
      <c r="K388" s="659" t="str">
        <f>IF(COUNTA(病棟!L386)&gt;=1,病棟!L386,"")</f>
        <v/>
      </c>
      <c r="L388" s="694" t="str">
        <f>IF(K388&lt;基本!$D$9,"非常勤","常勤")</f>
        <v>常勤</v>
      </c>
      <c r="M388" s="689">
        <f>IF(L388="非常勤",K388/基本!$D$9,1)</f>
        <v>1</v>
      </c>
      <c r="N388" s="694" t="e">
        <f>IF(DAYS360(P388,メイン!$N$3)&lt;500,"新"," ")</f>
        <v>#VALUE!</v>
      </c>
      <c r="O388" s="659"/>
      <c r="P388" s="773" t="str">
        <f>IF(COUNTA(病棟!K386)&gt;=1,病棟!K386,"")</f>
        <v/>
      </c>
      <c r="R388" s="735">
        <f t="shared" si="100"/>
        <v>0</v>
      </c>
      <c r="S388" s="735">
        <f t="shared" si="101"/>
        <v>0</v>
      </c>
      <c r="T388" s="735">
        <f t="shared" si="102"/>
        <v>0</v>
      </c>
      <c r="U388" s="735">
        <f t="shared" si="103"/>
        <v>0</v>
      </c>
      <c r="V388" s="735">
        <f t="shared" si="104"/>
        <v>0</v>
      </c>
      <c r="W388" s="735">
        <f t="shared" si="105"/>
        <v>0</v>
      </c>
      <c r="X388" s="735">
        <f t="shared" si="106"/>
        <v>0</v>
      </c>
      <c r="Y388" s="735">
        <f t="shared" si="107"/>
        <v>0</v>
      </c>
      <c r="Z388" s="735">
        <f t="shared" si="108"/>
        <v>0</v>
      </c>
      <c r="AA388" s="735">
        <f t="shared" si="109"/>
        <v>0</v>
      </c>
      <c r="AB388" s="735">
        <f t="shared" si="110"/>
        <v>0</v>
      </c>
      <c r="AC388" s="735">
        <f t="shared" si="111"/>
        <v>0</v>
      </c>
      <c r="AD388" s="735">
        <f t="shared" si="112"/>
        <v>0</v>
      </c>
      <c r="AE388" s="735">
        <f t="shared" si="113"/>
        <v>0</v>
      </c>
      <c r="AF388" s="736">
        <f t="shared" si="114"/>
        <v>0</v>
      </c>
      <c r="AH388" s="646" t="str">
        <f t="shared" si="115"/>
        <v/>
      </c>
      <c r="AI388" s="646" t="str">
        <f t="shared" si="116"/>
        <v>助産師常勤</v>
      </c>
      <c r="AJ388" s="646">
        <f t="shared" si="117"/>
        <v>1</v>
      </c>
      <c r="AK388" s="646" t="str">
        <f t="shared" si="118"/>
        <v>助産師</v>
      </c>
      <c r="AL388" s="646" t="str">
        <f t="shared" si="119"/>
        <v>常勤</v>
      </c>
    </row>
    <row r="389" spans="1:38" ht="13.5" customHeight="1">
      <c r="A389" s="659" t="str">
        <f>IF(COUNTA(病棟!A387)&gt;=1,病棟!A387,"")</f>
        <v/>
      </c>
      <c r="B389" s="740" t="str">
        <f>IF(COUNTA(病棟!B387)&gt;=1,病棟!B387,"")</f>
        <v/>
      </c>
      <c r="C389" s="745" t="str">
        <f>IF(COUNTA(病棟!C387)&gt;=1,病棟!C387,"")</f>
        <v/>
      </c>
      <c r="D389" s="750" t="str">
        <f>IF(COUNTA(病棟!D387)&gt;=1,病棟!D387,"")</f>
        <v/>
      </c>
      <c r="E389" s="750" t="str">
        <f>IF(COUNTA(病棟!E387)&gt;=1,病棟!E387,"")</f>
        <v/>
      </c>
      <c r="F389" s="750" t="str">
        <f>IF(COUNTA(病棟!F387)&gt;=1,病棟!F387,"")</f>
        <v/>
      </c>
      <c r="G389" s="755" t="str">
        <f>IF(COUNTA(病棟!G387)&gt;=1,病棟!G387,"")</f>
        <v/>
      </c>
      <c r="H389" s="745" t="str">
        <f>IF(COUNTA(病棟!H387)&gt;=1,病棟!H387,"")</f>
        <v/>
      </c>
      <c r="I389" s="761" t="str">
        <f>IF(COUNTA(病棟!I387)&gt;=1,病棟!I387,"")</f>
        <v/>
      </c>
      <c r="J389" s="662" t="str">
        <f>IF(COUNTA(病棟!J387)&gt;=1,病棟!J387,"")</f>
        <v/>
      </c>
      <c r="K389" s="659" t="str">
        <f>IF(COUNTA(病棟!L387)&gt;=1,病棟!L387,"")</f>
        <v/>
      </c>
      <c r="L389" s="694" t="str">
        <f>IF(K389&lt;基本!$D$9,"非常勤","常勤")</f>
        <v>常勤</v>
      </c>
      <c r="M389" s="689">
        <f>IF(L389="非常勤",K389/基本!$D$9,1)</f>
        <v>1</v>
      </c>
      <c r="N389" s="694" t="e">
        <f>IF(DAYS360(P389,メイン!$N$3)&lt;500,"新"," ")</f>
        <v>#VALUE!</v>
      </c>
      <c r="O389" s="659"/>
      <c r="P389" s="773" t="str">
        <f>IF(COUNTA(病棟!K387)&gt;=1,病棟!K387,"")</f>
        <v/>
      </c>
      <c r="R389" s="735">
        <f t="shared" si="100"/>
        <v>0</v>
      </c>
      <c r="S389" s="735">
        <f t="shared" si="101"/>
        <v>0</v>
      </c>
      <c r="T389" s="735">
        <f t="shared" si="102"/>
        <v>0</v>
      </c>
      <c r="U389" s="735">
        <f t="shared" si="103"/>
        <v>0</v>
      </c>
      <c r="V389" s="735">
        <f t="shared" si="104"/>
        <v>0</v>
      </c>
      <c r="W389" s="735">
        <f t="shared" si="105"/>
        <v>0</v>
      </c>
      <c r="X389" s="735">
        <f t="shared" si="106"/>
        <v>0</v>
      </c>
      <c r="Y389" s="735">
        <f t="shared" si="107"/>
        <v>0</v>
      </c>
      <c r="Z389" s="735">
        <f t="shared" si="108"/>
        <v>0</v>
      </c>
      <c r="AA389" s="735">
        <f t="shared" si="109"/>
        <v>0</v>
      </c>
      <c r="AB389" s="735">
        <f t="shared" si="110"/>
        <v>0</v>
      </c>
      <c r="AC389" s="735">
        <f t="shared" si="111"/>
        <v>0</v>
      </c>
      <c r="AD389" s="735">
        <f t="shared" si="112"/>
        <v>0</v>
      </c>
      <c r="AE389" s="735">
        <f t="shared" si="113"/>
        <v>0</v>
      </c>
      <c r="AF389" s="736">
        <f t="shared" si="114"/>
        <v>0</v>
      </c>
      <c r="AH389" s="646" t="str">
        <f t="shared" si="115"/>
        <v/>
      </c>
      <c r="AI389" s="646" t="str">
        <f t="shared" si="116"/>
        <v>助産師常勤</v>
      </c>
      <c r="AJ389" s="646">
        <f t="shared" si="117"/>
        <v>1</v>
      </c>
      <c r="AK389" s="646" t="str">
        <f t="shared" si="118"/>
        <v>助産師</v>
      </c>
      <c r="AL389" s="646" t="str">
        <f t="shared" si="119"/>
        <v>常勤</v>
      </c>
    </row>
    <row r="390" spans="1:38" ht="13.5" customHeight="1">
      <c r="A390" s="659" t="str">
        <f>IF(COUNTA(病棟!A388)&gt;=1,病棟!A388,"")</f>
        <v/>
      </c>
      <c r="B390" s="740" t="str">
        <f>IF(COUNTA(病棟!B388)&gt;=1,病棟!B388,"")</f>
        <v/>
      </c>
      <c r="C390" s="745" t="str">
        <f>IF(COUNTA(病棟!C388)&gt;=1,病棟!C388,"")</f>
        <v/>
      </c>
      <c r="D390" s="750" t="str">
        <f>IF(COUNTA(病棟!D388)&gt;=1,病棟!D388,"")</f>
        <v/>
      </c>
      <c r="E390" s="750" t="str">
        <f>IF(COUNTA(病棟!E388)&gt;=1,病棟!E388,"")</f>
        <v/>
      </c>
      <c r="F390" s="750" t="str">
        <f>IF(COUNTA(病棟!F388)&gt;=1,病棟!F388,"")</f>
        <v/>
      </c>
      <c r="G390" s="755" t="str">
        <f>IF(COUNTA(病棟!G388)&gt;=1,病棟!G388,"")</f>
        <v/>
      </c>
      <c r="H390" s="745" t="str">
        <f>IF(COUNTA(病棟!H388)&gt;=1,病棟!H388,"")</f>
        <v/>
      </c>
      <c r="I390" s="761" t="str">
        <f>IF(COUNTA(病棟!I388)&gt;=1,病棟!I388,"")</f>
        <v/>
      </c>
      <c r="J390" s="662" t="str">
        <f>IF(COUNTA(病棟!J388)&gt;=1,病棟!J388,"")</f>
        <v/>
      </c>
      <c r="K390" s="659" t="str">
        <f>IF(COUNTA(病棟!L388)&gt;=1,病棟!L388,"")</f>
        <v/>
      </c>
      <c r="L390" s="694" t="str">
        <f>IF(K390&lt;基本!$D$9,"非常勤","常勤")</f>
        <v>常勤</v>
      </c>
      <c r="M390" s="689">
        <f>IF(L390="非常勤",K390/基本!$D$9,1)</f>
        <v>1</v>
      </c>
      <c r="N390" s="694" t="e">
        <f>IF(DAYS360(P390,メイン!$N$3)&lt;500,"新"," ")</f>
        <v>#VALUE!</v>
      </c>
      <c r="O390" s="659"/>
      <c r="P390" s="773" t="str">
        <f>IF(COUNTA(病棟!K388)&gt;=1,病棟!K388,"")</f>
        <v/>
      </c>
      <c r="R390" s="735">
        <f t="shared" ref="R390:R400" si="120">IF(AND(COUNTBLANK($C390)=0,$L390="常勤"),1,0)</f>
        <v>0</v>
      </c>
      <c r="S390" s="735">
        <f t="shared" ref="S390:S400" si="121">IF(T390&gt;0,1,0)</f>
        <v>0</v>
      </c>
      <c r="T390" s="735">
        <f t="shared" ref="T390:T400" si="122">IF(AND(COUNTBLANK($C390)=0,$L390="非常勤"),M390,0)</f>
        <v>0</v>
      </c>
      <c r="U390" s="735">
        <f t="shared" ref="U390:U400" si="123">IF(AND(COUNTBLANK($D390)=0,$L390="常勤"),1,0)</f>
        <v>0</v>
      </c>
      <c r="V390" s="735">
        <f t="shared" ref="V390:V400" si="124">IF(W390&gt;0,1,0)</f>
        <v>0</v>
      </c>
      <c r="W390" s="735">
        <f t="shared" ref="W390:W400" si="125">IF(AND(COUNTBLANK($D390)=0,$L390="非常勤"),M390,0)</f>
        <v>0</v>
      </c>
      <c r="X390" s="735">
        <f t="shared" ref="X390:X400" si="126">IF(AND(COUNTBLANK($E390)=0,$L390="常勤"),1,0)</f>
        <v>0</v>
      </c>
      <c r="Y390" s="735">
        <f t="shared" ref="Y390:Y400" si="127">IF(Z390&gt;0,1,0)</f>
        <v>0</v>
      </c>
      <c r="Z390" s="735">
        <f t="shared" ref="Z390:Z400" si="128">IF(AND(COUNTBLANK($E390)=0,$L390="非常勤"),M390,0)</f>
        <v>0</v>
      </c>
      <c r="AA390" s="735">
        <f t="shared" ref="AA390:AA400" si="129">IF(AND(COUNTBLANK($F390)=0,$L390="常勤"),1,0)</f>
        <v>0</v>
      </c>
      <c r="AB390" s="735">
        <f t="shared" ref="AB390:AB400" si="130">IF(AC390&gt;0,1,0)</f>
        <v>0</v>
      </c>
      <c r="AC390" s="735">
        <f t="shared" ref="AC390:AC400" si="131">IF(AND(COUNTBLANK($F390)=0,$L390="非常勤"),M390,0)</f>
        <v>0</v>
      </c>
      <c r="AD390" s="735">
        <f t="shared" ref="AD390:AD400" si="132">IF(AND(COUNTBLANK($G390)=0,$L390="常勤"),1,0)</f>
        <v>0</v>
      </c>
      <c r="AE390" s="735">
        <f t="shared" ref="AE390:AE400" si="133">IF(AF390&gt;0,1,0)</f>
        <v>0</v>
      </c>
      <c r="AF390" s="736">
        <f t="shared" ref="AF390:AF400" si="134">IF(AND(COUNTBLANK($G390)=0,$L390="非常勤"),M390,0)</f>
        <v>0</v>
      </c>
      <c r="AH390" s="646" t="str">
        <f t="shared" ref="AH390:AH400" si="135">A390</f>
        <v/>
      </c>
      <c r="AI390" s="646" t="str">
        <f t="shared" ref="AI390:AI400" si="136">CONCATENATE(AK390,AL390)</f>
        <v>助産師常勤</v>
      </c>
      <c r="AJ390" s="646">
        <f t="shared" ref="AJ390:AJ400" si="137">M390</f>
        <v>1</v>
      </c>
      <c r="AK390" s="646" t="str">
        <f t="shared" ref="AK390:AK400" si="138">IF(COUNTA(C390)=1,"助産師",IF(COUNTA(E390)=1,"看護師",IF(COUNTA(F390)=1,"准看護師",IF(COUNTA(G390)=1,"看護補助者",""))))</f>
        <v>助産師</v>
      </c>
      <c r="AL390" s="646" t="str">
        <f t="shared" ref="AL390:AL400" si="139">IF(L390="常勤","常勤",IF(M390&gt;0,"非常勤",""))</f>
        <v>常勤</v>
      </c>
    </row>
    <row r="391" spans="1:38" ht="13.5" customHeight="1">
      <c r="A391" s="659" t="str">
        <f>IF(COUNTA(病棟!A389)&gt;=1,病棟!A389,"")</f>
        <v/>
      </c>
      <c r="B391" s="740" t="str">
        <f>IF(COUNTA(病棟!B389)&gt;=1,病棟!B389,"")</f>
        <v/>
      </c>
      <c r="C391" s="745" t="str">
        <f>IF(COUNTA(病棟!C389)&gt;=1,病棟!C389,"")</f>
        <v/>
      </c>
      <c r="D391" s="750" t="str">
        <f>IF(COUNTA(病棟!D389)&gt;=1,病棟!D389,"")</f>
        <v/>
      </c>
      <c r="E391" s="750" t="str">
        <f>IF(COUNTA(病棟!E389)&gt;=1,病棟!E389,"")</f>
        <v/>
      </c>
      <c r="F391" s="750" t="str">
        <f>IF(COUNTA(病棟!F389)&gt;=1,病棟!F389,"")</f>
        <v/>
      </c>
      <c r="G391" s="755" t="str">
        <f>IF(COUNTA(病棟!G389)&gt;=1,病棟!G389,"")</f>
        <v/>
      </c>
      <c r="H391" s="745" t="str">
        <f>IF(COUNTA(病棟!H389)&gt;=1,病棟!H389,"")</f>
        <v/>
      </c>
      <c r="I391" s="761" t="str">
        <f>IF(COUNTA(病棟!I389)&gt;=1,病棟!I389,"")</f>
        <v/>
      </c>
      <c r="J391" s="662" t="str">
        <f>IF(COUNTA(病棟!J389)&gt;=1,病棟!J389,"")</f>
        <v/>
      </c>
      <c r="K391" s="659" t="str">
        <f>IF(COUNTA(病棟!L389)&gt;=1,病棟!L389,"")</f>
        <v/>
      </c>
      <c r="L391" s="694" t="str">
        <f>IF(K391&lt;基本!$D$9,"非常勤","常勤")</f>
        <v>常勤</v>
      </c>
      <c r="M391" s="689">
        <f>IF(L391="非常勤",K391/基本!$D$9,1)</f>
        <v>1</v>
      </c>
      <c r="N391" s="694" t="e">
        <f>IF(DAYS360(P391,メイン!$N$3)&lt;500,"新"," ")</f>
        <v>#VALUE!</v>
      </c>
      <c r="O391" s="659"/>
      <c r="P391" s="773" t="str">
        <f>IF(COUNTA(病棟!K389)&gt;=1,病棟!K389,"")</f>
        <v/>
      </c>
      <c r="R391" s="735">
        <f t="shared" si="120"/>
        <v>0</v>
      </c>
      <c r="S391" s="735">
        <f t="shared" si="121"/>
        <v>0</v>
      </c>
      <c r="T391" s="735">
        <f t="shared" si="122"/>
        <v>0</v>
      </c>
      <c r="U391" s="735">
        <f t="shared" si="123"/>
        <v>0</v>
      </c>
      <c r="V391" s="735">
        <f t="shared" si="124"/>
        <v>0</v>
      </c>
      <c r="W391" s="735">
        <f t="shared" si="125"/>
        <v>0</v>
      </c>
      <c r="X391" s="735">
        <f t="shared" si="126"/>
        <v>0</v>
      </c>
      <c r="Y391" s="735">
        <f t="shared" si="127"/>
        <v>0</v>
      </c>
      <c r="Z391" s="735">
        <f t="shared" si="128"/>
        <v>0</v>
      </c>
      <c r="AA391" s="735">
        <f t="shared" si="129"/>
        <v>0</v>
      </c>
      <c r="AB391" s="735">
        <f t="shared" si="130"/>
        <v>0</v>
      </c>
      <c r="AC391" s="735">
        <f t="shared" si="131"/>
        <v>0</v>
      </c>
      <c r="AD391" s="735">
        <f t="shared" si="132"/>
        <v>0</v>
      </c>
      <c r="AE391" s="735">
        <f t="shared" si="133"/>
        <v>0</v>
      </c>
      <c r="AF391" s="736">
        <f t="shared" si="134"/>
        <v>0</v>
      </c>
      <c r="AH391" s="646" t="str">
        <f t="shared" si="135"/>
        <v/>
      </c>
      <c r="AI391" s="646" t="str">
        <f t="shared" si="136"/>
        <v>助産師常勤</v>
      </c>
      <c r="AJ391" s="646">
        <f t="shared" si="137"/>
        <v>1</v>
      </c>
      <c r="AK391" s="646" t="str">
        <f t="shared" si="138"/>
        <v>助産師</v>
      </c>
      <c r="AL391" s="646" t="str">
        <f t="shared" si="139"/>
        <v>常勤</v>
      </c>
    </row>
    <row r="392" spans="1:38" ht="13.5" customHeight="1">
      <c r="A392" s="659" t="str">
        <f>IF(COUNTA(病棟!A390)&gt;=1,病棟!A390,"")</f>
        <v/>
      </c>
      <c r="B392" s="740" t="str">
        <f>IF(COUNTA(病棟!B390)&gt;=1,病棟!B390,"")</f>
        <v/>
      </c>
      <c r="C392" s="745" t="str">
        <f>IF(COUNTA(病棟!C390)&gt;=1,病棟!C390,"")</f>
        <v/>
      </c>
      <c r="D392" s="750" t="str">
        <f>IF(COUNTA(病棟!D390)&gt;=1,病棟!D390,"")</f>
        <v/>
      </c>
      <c r="E392" s="750" t="str">
        <f>IF(COUNTA(病棟!E390)&gt;=1,病棟!E390,"")</f>
        <v/>
      </c>
      <c r="F392" s="750" t="str">
        <f>IF(COUNTA(病棟!F390)&gt;=1,病棟!F390,"")</f>
        <v/>
      </c>
      <c r="G392" s="755" t="str">
        <f>IF(COUNTA(病棟!G390)&gt;=1,病棟!G390,"")</f>
        <v/>
      </c>
      <c r="H392" s="745" t="str">
        <f>IF(COUNTA(病棟!H390)&gt;=1,病棟!H390,"")</f>
        <v/>
      </c>
      <c r="I392" s="761" t="str">
        <f>IF(COUNTA(病棟!I390)&gt;=1,病棟!I390,"")</f>
        <v/>
      </c>
      <c r="J392" s="662" t="str">
        <f>IF(COUNTA(病棟!J390)&gt;=1,病棟!J390,"")</f>
        <v/>
      </c>
      <c r="K392" s="659" t="str">
        <f>IF(COUNTA(病棟!L390)&gt;=1,病棟!L390,"")</f>
        <v/>
      </c>
      <c r="L392" s="694" t="str">
        <f>IF(K392&lt;基本!$D$9,"非常勤","常勤")</f>
        <v>常勤</v>
      </c>
      <c r="M392" s="689">
        <f>IF(L392="非常勤",K392/基本!$D$9,1)</f>
        <v>1</v>
      </c>
      <c r="N392" s="694" t="e">
        <f>IF(DAYS360(P392,メイン!$N$3)&lt;500,"新"," ")</f>
        <v>#VALUE!</v>
      </c>
      <c r="O392" s="659"/>
      <c r="P392" s="773" t="str">
        <f>IF(COUNTA(病棟!K390)&gt;=1,病棟!K390,"")</f>
        <v/>
      </c>
      <c r="R392" s="735">
        <f t="shared" si="120"/>
        <v>0</v>
      </c>
      <c r="S392" s="735">
        <f t="shared" si="121"/>
        <v>0</v>
      </c>
      <c r="T392" s="735">
        <f t="shared" si="122"/>
        <v>0</v>
      </c>
      <c r="U392" s="735">
        <f t="shared" si="123"/>
        <v>0</v>
      </c>
      <c r="V392" s="735">
        <f t="shared" si="124"/>
        <v>0</v>
      </c>
      <c r="W392" s="735">
        <f t="shared" si="125"/>
        <v>0</v>
      </c>
      <c r="X392" s="735">
        <f t="shared" si="126"/>
        <v>0</v>
      </c>
      <c r="Y392" s="735">
        <f t="shared" si="127"/>
        <v>0</v>
      </c>
      <c r="Z392" s="735">
        <f t="shared" si="128"/>
        <v>0</v>
      </c>
      <c r="AA392" s="735">
        <f t="shared" si="129"/>
        <v>0</v>
      </c>
      <c r="AB392" s="735">
        <f t="shared" si="130"/>
        <v>0</v>
      </c>
      <c r="AC392" s="735">
        <f t="shared" si="131"/>
        <v>0</v>
      </c>
      <c r="AD392" s="735">
        <f t="shared" si="132"/>
        <v>0</v>
      </c>
      <c r="AE392" s="735">
        <f t="shared" si="133"/>
        <v>0</v>
      </c>
      <c r="AF392" s="736">
        <f t="shared" si="134"/>
        <v>0</v>
      </c>
      <c r="AH392" s="646" t="str">
        <f t="shared" si="135"/>
        <v/>
      </c>
      <c r="AI392" s="646" t="str">
        <f t="shared" si="136"/>
        <v>助産師常勤</v>
      </c>
      <c r="AJ392" s="646">
        <f t="shared" si="137"/>
        <v>1</v>
      </c>
      <c r="AK392" s="646" t="str">
        <f t="shared" si="138"/>
        <v>助産師</v>
      </c>
      <c r="AL392" s="646" t="str">
        <f t="shared" si="139"/>
        <v>常勤</v>
      </c>
    </row>
    <row r="393" spans="1:38" ht="13.5" customHeight="1">
      <c r="A393" s="659" t="str">
        <f>IF(COUNTA(病棟!A391)&gt;=1,病棟!A391,"")</f>
        <v/>
      </c>
      <c r="B393" s="740" t="str">
        <f>IF(COUNTA(病棟!B391)&gt;=1,病棟!B391,"")</f>
        <v/>
      </c>
      <c r="C393" s="745" t="str">
        <f>IF(COUNTA(病棟!C391)&gt;=1,病棟!C391,"")</f>
        <v/>
      </c>
      <c r="D393" s="750" t="str">
        <f>IF(COUNTA(病棟!D391)&gt;=1,病棟!D391,"")</f>
        <v/>
      </c>
      <c r="E393" s="750" t="str">
        <f>IF(COUNTA(病棟!E391)&gt;=1,病棟!E391,"")</f>
        <v/>
      </c>
      <c r="F393" s="750" t="str">
        <f>IF(COUNTA(病棟!F391)&gt;=1,病棟!F391,"")</f>
        <v/>
      </c>
      <c r="G393" s="755" t="str">
        <f>IF(COUNTA(病棟!G391)&gt;=1,病棟!G391,"")</f>
        <v/>
      </c>
      <c r="H393" s="745" t="str">
        <f>IF(COUNTA(病棟!H391)&gt;=1,病棟!H391,"")</f>
        <v/>
      </c>
      <c r="I393" s="761" t="str">
        <f>IF(COUNTA(病棟!I391)&gt;=1,病棟!I391,"")</f>
        <v/>
      </c>
      <c r="J393" s="662" t="str">
        <f>IF(COUNTA(病棟!J391)&gt;=1,病棟!J391,"")</f>
        <v/>
      </c>
      <c r="K393" s="659" t="str">
        <f>IF(COUNTA(病棟!L391)&gt;=1,病棟!L391,"")</f>
        <v/>
      </c>
      <c r="L393" s="694" t="str">
        <f>IF(K393&lt;基本!$D$9,"非常勤","常勤")</f>
        <v>常勤</v>
      </c>
      <c r="M393" s="689">
        <f>IF(L393="非常勤",K393/基本!$D$9,1)</f>
        <v>1</v>
      </c>
      <c r="N393" s="694" t="e">
        <f>IF(DAYS360(P393,メイン!$N$3)&lt;500,"新"," ")</f>
        <v>#VALUE!</v>
      </c>
      <c r="O393" s="659"/>
      <c r="P393" s="773" t="str">
        <f>IF(COUNTA(病棟!K391)&gt;=1,病棟!K391,"")</f>
        <v/>
      </c>
      <c r="R393" s="735">
        <f t="shared" si="120"/>
        <v>0</v>
      </c>
      <c r="S393" s="735">
        <f t="shared" si="121"/>
        <v>0</v>
      </c>
      <c r="T393" s="735">
        <f t="shared" si="122"/>
        <v>0</v>
      </c>
      <c r="U393" s="735">
        <f t="shared" si="123"/>
        <v>0</v>
      </c>
      <c r="V393" s="735">
        <f t="shared" si="124"/>
        <v>0</v>
      </c>
      <c r="W393" s="735">
        <f t="shared" si="125"/>
        <v>0</v>
      </c>
      <c r="X393" s="735">
        <f t="shared" si="126"/>
        <v>0</v>
      </c>
      <c r="Y393" s="735">
        <f t="shared" si="127"/>
        <v>0</v>
      </c>
      <c r="Z393" s="735">
        <f t="shared" si="128"/>
        <v>0</v>
      </c>
      <c r="AA393" s="735">
        <f t="shared" si="129"/>
        <v>0</v>
      </c>
      <c r="AB393" s="735">
        <f t="shared" si="130"/>
        <v>0</v>
      </c>
      <c r="AC393" s="735">
        <f t="shared" si="131"/>
        <v>0</v>
      </c>
      <c r="AD393" s="735">
        <f t="shared" si="132"/>
        <v>0</v>
      </c>
      <c r="AE393" s="735">
        <f t="shared" si="133"/>
        <v>0</v>
      </c>
      <c r="AF393" s="736">
        <f t="shared" si="134"/>
        <v>0</v>
      </c>
      <c r="AH393" s="646" t="str">
        <f t="shared" si="135"/>
        <v/>
      </c>
      <c r="AI393" s="646" t="str">
        <f t="shared" si="136"/>
        <v>助産師常勤</v>
      </c>
      <c r="AJ393" s="646">
        <f t="shared" si="137"/>
        <v>1</v>
      </c>
      <c r="AK393" s="646" t="str">
        <f t="shared" si="138"/>
        <v>助産師</v>
      </c>
      <c r="AL393" s="646" t="str">
        <f t="shared" si="139"/>
        <v>常勤</v>
      </c>
    </row>
    <row r="394" spans="1:38" ht="13.5" customHeight="1">
      <c r="A394" s="659" t="str">
        <f>IF(COUNTA(病棟!A392)&gt;=1,病棟!A392,"")</f>
        <v/>
      </c>
      <c r="B394" s="740" t="str">
        <f>IF(COUNTA(病棟!B392)&gt;=1,病棟!B392,"")</f>
        <v/>
      </c>
      <c r="C394" s="745" t="str">
        <f>IF(COUNTA(病棟!C392)&gt;=1,病棟!C392,"")</f>
        <v/>
      </c>
      <c r="D394" s="750" t="str">
        <f>IF(COUNTA(病棟!D392)&gt;=1,病棟!D392,"")</f>
        <v/>
      </c>
      <c r="E394" s="750" t="str">
        <f>IF(COUNTA(病棟!E392)&gt;=1,病棟!E392,"")</f>
        <v/>
      </c>
      <c r="F394" s="750" t="str">
        <f>IF(COUNTA(病棟!F392)&gt;=1,病棟!F392,"")</f>
        <v/>
      </c>
      <c r="G394" s="755" t="str">
        <f>IF(COUNTA(病棟!G392)&gt;=1,病棟!G392,"")</f>
        <v/>
      </c>
      <c r="H394" s="745" t="str">
        <f>IF(COUNTA(病棟!H392)&gt;=1,病棟!H392,"")</f>
        <v/>
      </c>
      <c r="I394" s="761" t="str">
        <f>IF(COUNTA(病棟!I392)&gt;=1,病棟!I392,"")</f>
        <v/>
      </c>
      <c r="J394" s="662" t="str">
        <f>IF(COUNTA(病棟!J392)&gt;=1,病棟!J392,"")</f>
        <v/>
      </c>
      <c r="K394" s="659" t="str">
        <f>IF(COUNTA(病棟!L392)&gt;=1,病棟!L392,"")</f>
        <v/>
      </c>
      <c r="L394" s="694" t="str">
        <f>IF(K394&lt;基本!$D$9,"非常勤","常勤")</f>
        <v>常勤</v>
      </c>
      <c r="M394" s="689">
        <f>IF(L394="非常勤",K394/基本!$D$9,1)</f>
        <v>1</v>
      </c>
      <c r="N394" s="694" t="e">
        <f>IF(DAYS360(P394,メイン!$N$3)&lt;500,"新"," ")</f>
        <v>#VALUE!</v>
      </c>
      <c r="O394" s="659"/>
      <c r="P394" s="773" t="str">
        <f>IF(COUNTA(病棟!K392)&gt;=1,病棟!K392,"")</f>
        <v/>
      </c>
      <c r="R394" s="735">
        <f t="shared" si="120"/>
        <v>0</v>
      </c>
      <c r="S394" s="735">
        <f t="shared" si="121"/>
        <v>0</v>
      </c>
      <c r="T394" s="735">
        <f t="shared" si="122"/>
        <v>0</v>
      </c>
      <c r="U394" s="735">
        <f t="shared" si="123"/>
        <v>0</v>
      </c>
      <c r="V394" s="735">
        <f t="shared" si="124"/>
        <v>0</v>
      </c>
      <c r="W394" s="735">
        <f t="shared" si="125"/>
        <v>0</v>
      </c>
      <c r="X394" s="735">
        <f t="shared" si="126"/>
        <v>0</v>
      </c>
      <c r="Y394" s="735">
        <f t="shared" si="127"/>
        <v>0</v>
      </c>
      <c r="Z394" s="735">
        <f t="shared" si="128"/>
        <v>0</v>
      </c>
      <c r="AA394" s="735">
        <f t="shared" si="129"/>
        <v>0</v>
      </c>
      <c r="AB394" s="735">
        <f t="shared" si="130"/>
        <v>0</v>
      </c>
      <c r="AC394" s="735">
        <f t="shared" si="131"/>
        <v>0</v>
      </c>
      <c r="AD394" s="735">
        <f t="shared" si="132"/>
        <v>0</v>
      </c>
      <c r="AE394" s="735">
        <f t="shared" si="133"/>
        <v>0</v>
      </c>
      <c r="AF394" s="736">
        <f t="shared" si="134"/>
        <v>0</v>
      </c>
      <c r="AH394" s="646" t="str">
        <f t="shared" si="135"/>
        <v/>
      </c>
      <c r="AI394" s="646" t="str">
        <f t="shared" si="136"/>
        <v>助産師常勤</v>
      </c>
      <c r="AJ394" s="646">
        <f t="shared" si="137"/>
        <v>1</v>
      </c>
      <c r="AK394" s="646" t="str">
        <f t="shared" si="138"/>
        <v>助産師</v>
      </c>
      <c r="AL394" s="646" t="str">
        <f t="shared" si="139"/>
        <v>常勤</v>
      </c>
    </row>
    <row r="395" spans="1:38" ht="13.5" customHeight="1">
      <c r="A395" s="659" t="str">
        <f>IF(COUNTA(病棟!A393)&gt;=1,病棟!A393,"")</f>
        <v/>
      </c>
      <c r="B395" s="740" t="str">
        <f>IF(COUNTA(病棟!B393)&gt;=1,病棟!B393,"")</f>
        <v/>
      </c>
      <c r="C395" s="745" t="str">
        <f>IF(COUNTA(病棟!C393)&gt;=1,病棟!C393,"")</f>
        <v/>
      </c>
      <c r="D395" s="750" t="str">
        <f>IF(COUNTA(病棟!D393)&gt;=1,病棟!D393,"")</f>
        <v/>
      </c>
      <c r="E395" s="750" t="str">
        <f>IF(COUNTA(病棟!E393)&gt;=1,病棟!E393,"")</f>
        <v/>
      </c>
      <c r="F395" s="750" t="str">
        <f>IF(COUNTA(病棟!F393)&gt;=1,病棟!F393,"")</f>
        <v/>
      </c>
      <c r="G395" s="755" t="str">
        <f>IF(COUNTA(病棟!G393)&gt;=1,病棟!G393,"")</f>
        <v/>
      </c>
      <c r="H395" s="745" t="str">
        <f>IF(COUNTA(病棟!H393)&gt;=1,病棟!H393,"")</f>
        <v/>
      </c>
      <c r="I395" s="761" t="str">
        <f>IF(COUNTA(病棟!I393)&gt;=1,病棟!I393,"")</f>
        <v/>
      </c>
      <c r="J395" s="662" t="str">
        <f>IF(COUNTA(病棟!J393)&gt;=1,病棟!J393,"")</f>
        <v/>
      </c>
      <c r="K395" s="659" t="str">
        <f>IF(COUNTA(病棟!L393)&gt;=1,病棟!L393,"")</f>
        <v/>
      </c>
      <c r="L395" s="694" t="str">
        <f>IF(K395&lt;基本!$D$9,"非常勤","常勤")</f>
        <v>常勤</v>
      </c>
      <c r="M395" s="689">
        <f>IF(L395="非常勤",K395/基本!$D$9,1)</f>
        <v>1</v>
      </c>
      <c r="N395" s="694" t="e">
        <f>IF(DAYS360(P395,メイン!$N$3)&lt;500,"新"," ")</f>
        <v>#VALUE!</v>
      </c>
      <c r="O395" s="659"/>
      <c r="P395" s="773" t="str">
        <f>IF(COUNTA(病棟!K393)&gt;=1,病棟!K393,"")</f>
        <v/>
      </c>
      <c r="R395" s="735">
        <f t="shared" si="120"/>
        <v>0</v>
      </c>
      <c r="S395" s="735">
        <f t="shared" si="121"/>
        <v>0</v>
      </c>
      <c r="T395" s="735">
        <f t="shared" si="122"/>
        <v>0</v>
      </c>
      <c r="U395" s="735">
        <f t="shared" si="123"/>
        <v>0</v>
      </c>
      <c r="V395" s="735">
        <f t="shared" si="124"/>
        <v>0</v>
      </c>
      <c r="W395" s="735">
        <f t="shared" si="125"/>
        <v>0</v>
      </c>
      <c r="X395" s="735">
        <f t="shared" si="126"/>
        <v>0</v>
      </c>
      <c r="Y395" s="735">
        <f t="shared" si="127"/>
        <v>0</v>
      </c>
      <c r="Z395" s="735">
        <f t="shared" si="128"/>
        <v>0</v>
      </c>
      <c r="AA395" s="735">
        <f t="shared" si="129"/>
        <v>0</v>
      </c>
      <c r="AB395" s="735">
        <f t="shared" si="130"/>
        <v>0</v>
      </c>
      <c r="AC395" s="735">
        <f t="shared" si="131"/>
        <v>0</v>
      </c>
      <c r="AD395" s="735">
        <f t="shared" si="132"/>
        <v>0</v>
      </c>
      <c r="AE395" s="735">
        <f t="shared" si="133"/>
        <v>0</v>
      </c>
      <c r="AF395" s="736">
        <f t="shared" si="134"/>
        <v>0</v>
      </c>
      <c r="AH395" s="646" t="str">
        <f t="shared" si="135"/>
        <v/>
      </c>
      <c r="AI395" s="646" t="str">
        <f t="shared" si="136"/>
        <v>助産師常勤</v>
      </c>
      <c r="AJ395" s="646">
        <f t="shared" si="137"/>
        <v>1</v>
      </c>
      <c r="AK395" s="646" t="str">
        <f t="shared" si="138"/>
        <v>助産師</v>
      </c>
      <c r="AL395" s="646" t="str">
        <f t="shared" si="139"/>
        <v>常勤</v>
      </c>
    </row>
    <row r="396" spans="1:38" ht="13.5" customHeight="1">
      <c r="A396" s="659" t="str">
        <f>IF(COUNTA(病棟!A394)&gt;=1,病棟!A394,"")</f>
        <v/>
      </c>
      <c r="B396" s="740" t="str">
        <f>IF(COUNTA(病棟!B394)&gt;=1,病棟!B394,"")</f>
        <v/>
      </c>
      <c r="C396" s="745" t="str">
        <f>IF(COUNTA(病棟!C394)&gt;=1,病棟!C394,"")</f>
        <v/>
      </c>
      <c r="D396" s="750" t="str">
        <f>IF(COUNTA(病棟!D394)&gt;=1,病棟!D394,"")</f>
        <v/>
      </c>
      <c r="E396" s="750" t="str">
        <f>IF(COUNTA(病棟!E394)&gt;=1,病棟!E394,"")</f>
        <v/>
      </c>
      <c r="F396" s="750" t="str">
        <f>IF(COUNTA(病棟!F394)&gt;=1,病棟!F394,"")</f>
        <v/>
      </c>
      <c r="G396" s="755" t="str">
        <f>IF(COUNTA(病棟!G394)&gt;=1,病棟!G394,"")</f>
        <v/>
      </c>
      <c r="H396" s="745" t="str">
        <f>IF(COUNTA(病棟!H394)&gt;=1,病棟!H394,"")</f>
        <v/>
      </c>
      <c r="I396" s="761" t="str">
        <f>IF(COUNTA(病棟!I394)&gt;=1,病棟!I394,"")</f>
        <v/>
      </c>
      <c r="J396" s="662" t="str">
        <f>IF(COUNTA(病棟!J394)&gt;=1,病棟!J394,"")</f>
        <v/>
      </c>
      <c r="K396" s="659" t="str">
        <f>IF(COUNTA(病棟!L394)&gt;=1,病棟!L394,"")</f>
        <v/>
      </c>
      <c r="L396" s="694" t="str">
        <f>IF(K396&lt;基本!$D$9,"非常勤","常勤")</f>
        <v>常勤</v>
      </c>
      <c r="M396" s="689">
        <f>IF(L396="非常勤",K396/基本!$D$9,1)</f>
        <v>1</v>
      </c>
      <c r="N396" s="694" t="e">
        <f>IF(DAYS360(P396,メイン!$N$3)&lt;500,"新"," ")</f>
        <v>#VALUE!</v>
      </c>
      <c r="O396" s="659"/>
      <c r="P396" s="773" t="str">
        <f>IF(COUNTA(病棟!K394)&gt;=1,病棟!K394,"")</f>
        <v/>
      </c>
      <c r="R396" s="735">
        <f t="shared" si="120"/>
        <v>0</v>
      </c>
      <c r="S396" s="735">
        <f t="shared" si="121"/>
        <v>0</v>
      </c>
      <c r="T396" s="735">
        <f t="shared" si="122"/>
        <v>0</v>
      </c>
      <c r="U396" s="735">
        <f t="shared" si="123"/>
        <v>0</v>
      </c>
      <c r="V396" s="735">
        <f t="shared" si="124"/>
        <v>0</v>
      </c>
      <c r="W396" s="735">
        <f t="shared" si="125"/>
        <v>0</v>
      </c>
      <c r="X396" s="735">
        <f t="shared" si="126"/>
        <v>0</v>
      </c>
      <c r="Y396" s="735">
        <f t="shared" si="127"/>
        <v>0</v>
      </c>
      <c r="Z396" s="735">
        <f t="shared" si="128"/>
        <v>0</v>
      </c>
      <c r="AA396" s="735">
        <f t="shared" si="129"/>
        <v>0</v>
      </c>
      <c r="AB396" s="735">
        <f t="shared" si="130"/>
        <v>0</v>
      </c>
      <c r="AC396" s="735">
        <f t="shared" si="131"/>
        <v>0</v>
      </c>
      <c r="AD396" s="735">
        <f t="shared" si="132"/>
        <v>0</v>
      </c>
      <c r="AE396" s="735">
        <f t="shared" si="133"/>
        <v>0</v>
      </c>
      <c r="AF396" s="736">
        <f t="shared" si="134"/>
        <v>0</v>
      </c>
      <c r="AH396" s="646" t="str">
        <f t="shared" si="135"/>
        <v/>
      </c>
      <c r="AI396" s="646" t="str">
        <f t="shared" si="136"/>
        <v>助産師常勤</v>
      </c>
      <c r="AJ396" s="646">
        <f t="shared" si="137"/>
        <v>1</v>
      </c>
      <c r="AK396" s="646" t="str">
        <f t="shared" si="138"/>
        <v>助産師</v>
      </c>
      <c r="AL396" s="646" t="str">
        <f t="shared" si="139"/>
        <v>常勤</v>
      </c>
    </row>
    <row r="397" spans="1:38" ht="13.5" customHeight="1">
      <c r="A397" s="659" t="str">
        <f>IF(COUNTA(病棟!A395)&gt;=1,病棟!A395,"")</f>
        <v/>
      </c>
      <c r="B397" s="740" t="str">
        <f>IF(COUNTA(病棟!B395)&gt;=1,病棟!B395,"")</f>
        <v/>
      </c>
      <c r="C397" s="745" t="str">
        <f>IF(COUNTA(病棟!C395)&gt;=1,病棟!C395,"")</f>
        <v/>
      </c>
      <c r="D397" s="750" t="str">
        <f>IF(COUNTA(病棟!D395)&gt;=1,病棟!D395,"")</f>
        <v/>
      </c>
      <c r="E397" s="750" t="str">
        <f>IF(COUNTA(病棟!E395)&gt;=1,病棟!E395,"")</f>
        <v/>
      </c>
      <c r="F397" s="750" t="str">
        <f>IF(COUNTA(病棟!F395)&gt;=1,病棟!F395,"")</f>
        <v/>
      </c>
      <c r="G397" s="755" t="str">
        <f>IF(COUNTA(病棟!G395)&gt;=1,病棟!G395,"")</f>
        <v/>
      </c>
      <c r="H397" s="745" t="str">
        <f>IF(COUNTA(病棟!H395)&gt;=1,病棟!H395,"")</f>
        <v/>
      </c>
      <c r="I397" s="761" t="str">
        <f>IF(COUNTA(病棟!I395)&gt;=1,病棟!I395,"")</f>
        <v/>
      </c>
      <c r="J397" s="662" t="str">
        <f>IF(COUNTA(病棟!J395)&gt;=1,病棟!J395,"")</f>
        <v/>
      </c>
      <c r="K397" s="659" t="str">
        <f>IF(COUNTA(病棟!L395)&gt;=1,病棟!L395,"")</f>
        <v/>
      </c>
      <c r="L397" s="694" t="str">
        <f>IF(K397&lt;基本!$D$9,"非常勤","常勤")</f>
        <v>常勤</v>
      </c>
      <c r="M397" s="689">
        <f>IF(L397="非常勤",K397/基本!$D$9,1)</f>
        <v>1</v>
      </c>
      <c r="N397" s="694" t="e">
        <f>IF(DAYS360(P397,メイン!$N$3)&lt;500,"新"," ")</f>
        <v>#VALUE!</v>
      </c>
      <c r="O397" s="659"/>
      <c r="P397" s="773" t="str">
        <f>IF(COUNTA(病棟!K395)&gt;=1,病棟!K395,"")</f>
        <v/>
      </c>
      <c r="R397" s="735">
        <f t="shared" si="120"/>
        <v>0</v>
      </c>
      <c r="S397" s="735">
        <f t="shared" si="121"/>
        <v>0</v>
      </c>
      <c r="T397" s="735">
        <f t="shared" si="122"/>
        <v>0</v>
      </c>
      <c r="U397" s="735">
        <f t="shared" si="123"/>
        <v>0</v>
      </c>
      <c r="V397" s="735">
        <f t="shared" si="124"/>
        <v>0</v>
      </c>
      <c r="W397" s="735">
        <f t="shared" si="125"/>
        <v>0</v>
      </c>
      <c r="X397" s="735">
        <f t="shared" si="126"/>
        <v>0</v>
      </c>
      <c r="Y397" s="735">
        <f t="shared" si="127"/>
        <v>0</v>
      </c>
      <c r="Z397" s="735">
        <f t="shared" si="128"/>
        <v>0</v>
      </c>
      <c r="AA397" s="735">
        <f t="shared" si="129"/>
        <v>0</v>
      </c>
      <c r="AB397" s="735">
        <f t="shared" si="130"/>
        <v>0</v>
      </c>
      <c r="AC397" s="735">
        <f t="shared" si="131"/>
        <v>0</v>
      </c>
      <c r="AD397" s="735">
        <f t="shared" si="132"/>
        <v>0</v>
      </c>
      <c r="AE397" s="735">
        <f t="shared" si="133"/>
        <v>0</v>
      </c>
      <c r="AF397" s="736">
        <f t="shared" si="134"/>
        <v>0</v>
      </c>
      <c r="AH397" s="646" t="str">
        <f t="shared" si="135"/>
        <v/>
      </c>
      <c r="AI397" s="646" t="str">
        <f t="shared" si="136"/>
        <v>助産師常勤</v>
      </c>
      <c r="AJ397" s="646">
        <f t="shared" si="137"/>
        <v>1</v>
      </c>
      <c r="AK397" s="646" t="str">
        <f t="shared" si="138"/>
        <v>助産師</v>
      </c>
      <c r="AL397" s="646" t="str">
        <f t="shared" si="139"/>
        <v>常勤</v>
      </c>
    </row>
    <row r="398" spans="1:38" ht="13.5" customHeight="1">
      <c r="A398" s="659" t="str">
        <f>IF(COUNTA(病棟!A396)&gt;=1,病棟!A396,"")</f>
        <v/>
      </c>
      <c r="B398" s="740" t="str">
        <f>IF(COUNTA(病棟!B396)&gt;=1,病棟!B396,"")</f>
        <v/>
      </c>
      <c r="C398" s="745" t="str">
        <f>IF(COUNTA(病棟!C396)&gt;=1,病棟!C396,"")</f>
        <v/>
      </c>
      <c r="D398" s="750" t="str">
        <f>IF(COUNTA(病棟!D396)&gt;=1,病棟!D396,"")</f>
        <v/>
      </c>
      <c r="E398" s="750" t="str">
        <f>IF(COUNTA(病棟!E396)&gt;=1,病棟!E396,"")</f>
        <v/>
      </c>
      <c r="F398" s="750" t="str">
        <f>IF(COUNTA(病棟!F396)&gt;=1,病棟!F396,"")</f>
        <v/>
      </c>
      <c r="G398" s="755" t="str">
        <f>IF(COUNTA(病棟!G396)&gt;=1,病棟!G396,"")</f>
        <v/>
      </c>
      <c r="H398" s="745" t="str">
        <f>IF(COUNTA(病棟!H396)&gt;=1,病棟!H396,"")</f>
        <v/>
      </c>
      <c r="I398" s="761" t="str">
        <f>IF(COUNTA(病棟!I396)&gt;=1,病棟!I396,"")</f>
        <v/>
      </c>
      <c r="J398" s="662" t="str">
        <f>IF(COUNTA(病棟!J396)&gt;=1,病棟!J396,"")</f>
        <v/>
      </c>
      <c r="K398" s="659" t="str">
        <f>IF(COUNTA(病棟!L396)&gt;=1,病棟!L396,"")</f>
        <v/>
      </c>
      <c r="L398" s="694" t="str">
        <f>IF(K398&lt;基本!$D$9,"非常勤","常勤")</f>
        <v>常勤</v>
      </c>
      <c r="M398" s="689">
        <f>IF(L398="非常勤",K398/基本!$D$9,1)</f>
        <v>1</v>
      </c>
      <c r="N398" s="694" t="e">
        <f>IF(DAYS360(P398,メイン!$N$3)&lt;500,"新"," ")</f>
        <v>#VALUE!</v>
      </c>
      <c r="O398" s="659"/>
      <c r="P398" s="773" t="str">
        <f>IF(COUNTA(病棟!K396)&gt;=1,病棟!K396,"")</f>
        <v/>
      </c>
      <c r="R398" s="735">
        <f t="shared" si="120"/>
        <v>0</v>
      </c>
      <c r="S398" s="735">
        <f t="shared" si="121"/>
        <v>0</v>
      </c>
      <c r="T398" s="735">
        <f t="shared" si="122"/>
        <v>0</v>
      </c>
      <c r="U398" s="735">
        <f t="shared" si="123"/>
        <v>0</v>
      </c>
      <c r="V398" s="735">
        <f t="shared" si="124"/>
        <v>0</v>
      </c>
      <c r="W398" s="735">
        <f t="shared" si="125"/>
        <v>0</v>
      </c>
      <c r="X398" s="735">
        <f t="shared" si="126"/>
        <v>0</v>
      </c>
      <c r="Y398" s="735">
        <f t="shared" si="127"/>
        <v>0</v>
      </c>
      <c r="Z398" s="735">
        <f t="shared" si="128"/>
        <v>0</v>
      </c>
      <c r="AA398" s="735">
        <f t="shared" si="129"/>
        <v>0</v>
      </c>
      <c r="AB398" s="735">
        <f t="shared" si="130"/>
        <v>0</v>
      </c>
      <c r="AC398" s="735">
        <f t="shared" si="131"/>
        <v>0</v>
      </c>
      <c r="AD398" s="735">
        <f t="shared" si="132"/>
        <v>0</v>
      </c>
      <c r="AE398" s="735">
        <f t="shared" si="133"/>
        <v>0</v>
      </c>
      <c r="AF398" s="736">
        <f t="shared" si="134"/>
        <v>0</v>
      </c>
      <c r="AH398" s="646" t="str">
        <f t="shared" si="135"/>
        <v/>
      </c>
      <c r="AI398" s="646" t="str">
        <f t="shared" si="136"/>
        <v>助産師常勤</v>
      </c>
      <c r="AJ398" s="646">
        <f t="shared" si="137"/>
        <v>1</v>
      </c>
      <c r="AK398" s="646" t="str">
        <f t="shared" si="138"/>
        <v>助産師</v>
      </c>
      <c r="AL398" s="646" t="str">
        <f t="shared" si="139"/>
        <v>常勤</v>
      </c>
    </row>
    <row r="399" spans="1:38" ht="13.5" customHeight="1">
      <c r="A399" s="659" t="str">
        <f>IF(COUNTA(病棟!A397)&gt;=1,病棟!A397,"")</f>
        <v/>
      </c>
      <c r="B399" s="740" t="str">
        <f>IF(COUNTA(病棟!B397)&gt;=1,病棟!B397,"")</f>
        <v/>
      </c>
      <c r="C399" s="745" t="str">
        <f>IF(COUNTA(病棟!C397)&gt;=1,病棟!C397,"")</f>
        <v/>
      </c>
      <c r="D399" s="750" t="str">
        <f>IF(COUNTA(病棟!D397)&gt;=1,病棟!D397,"")</f>
        <v/>
      </c>
      <c r="E399" s="750" t="str">
        <f>IF(COUNTA(病棟!E397)&gt;=1,病棟!E397,"")</f>
        <v/>
      </c>
      <c r="F399" s="750" t="str">
        <f>IF(COUNTA(病棟!F397)&gt;=1,病棟!F397,"")</f>
        <v/>
      </c>
      <c r="G399" s="755" t="str">
        <f>IF(COUNTA(病棟!G397)&gt;=1,病棟!G397,"")</f>
        <v/>
      </c>
      <c r="H399" s="745" t="str">
        <f>IF(COUNTA(病棟!H397)&gt;=1,病棟!H397,"")</f>
        <v/>
      </c>
      <c r="I399" s="761" t="str">
        <f>IF(COUNTA(病棟!I397)&gt;=1,病棟!I397,"")</f>
        <v/>
      </c>
      <c r="J399" s="662" t="str">
        <f>IF(COUNTA(病棟!J397)&gt;=1,病棟!J397,"")</f>
        <v/>
      </c>
      <c r="K399" s="659" t="str">
        <f>IF(COUNTA(病棟!L397)&gt;=1,病棟!L397,"")</f>
        <v/>
      </c>
      <c r="L399" s="694" t="str">
        <f>IF(K399&lt;基本!$D$9,"非常勤","常勤")</f>
        <v>常勤</v>
      </c>
      <c r="M399" s="689">
        <f>IF(L399="非常勤",K399/基本!$D$9,1)</f>
        <v>1</v>
      </c>
      <c r="N399" s="694" t="e">
        <f>IF(DAYS360(P399,メイン!$N$3)&lt;500,"新"," ")</f>
        <v>#VALUE!</v>
      </c>
      <c r="O399" s="659"/>
      <c r="P399" s="773" t="str">
        <f>IF(COUNTA(病棟!K397)&gt;=1,病棟!K397,"")</f>
        <v/>
      </c>
      <c r="R399" s="735">
        <f t="shared" si="120"/>
        <v>0</v>
      </c>
      <c r="S399" s="735">
        <f t="shared" si="121"/>
        <v>0</v>
      </c>
      <c r="T399" s="735">
        <f t="shared" si="122"/>
        <v>0</v>
      </c>
      <c r="U399" s="735">
        <f t="shared" si="123"/>
        <v>0</v>
      </c>
      <c r="V399" s="735">
        <f t="shared" si="124"/>
        <v>0</v>
      </c>
      <c r="W399" s="735">
        <f t="shared" si="125"/>
        <v>0</v>
      </c>
      <c r="X399" s="735">
        <f t="shared" si="126"/>
        <v>0</v>
      </c>
      <c r="Y399" s="735">
        <f t="shared" si="127"/>
        <v>0</v>
      </c>
      <c r="Z399" s="735">
        <f t="shared" si="128"/>
        <v>0</v>
      </c>
      <c r="AA399" s="735">
        <f t="shared" si="129"/>
        <v>0</v>
      </c>
      <c r="AB399" s="735">
        <f t="shared" si="130"/>
        <v>0</v>
      </c>
      <c r="AC399" s="735">
        <f t="shared" si="131"/>
        <v>0</v>
      </c>
      <c r="AD399" s="735">
        <f t="shared" si="132"/>
        <v>0</v>
      </c>
      <c r="AE399" s="735">
        <f t="shared" si="133"/>
        <v>0</v>
      </c>
      <c r="AF399" s="736">
        <f t="shared" si="134"/>
        <v>0</v>
      </c>
      <c r="AH399" s="646" t="str">
        <f t="shared" si="135"/>
        <v/>
      </c>
      <c r="AI399" s="646" t="str">
        <f t="shared" si="136"/>
        <v>助産師常勤</v>
      </c>
      <c r="AJ399" s="646">
        <f t="shared" si="137"/>
        <v>1</v>
      </c>
      <c r="AK399" s="646" t="str">
        <f t="shared" si="138"/>
        <v>助産師</v>
      </c>
      <c r="AL399" s="646" t="str">
        <f t="shared" si="139"/>
        <v>常勤</v>
      </c>
    </row>
    <row r="400" spans="1:38" ht="13.5" customHeight="1">
      <c r="A400" s="660" t="str">
        <f>IF(COUNTA(病棟!A398)&gt;=1,病棟!A398,"")</f>
        <v/>
      </c>
      <c r="B400" s="741" t="str">
        <f>IF(COUNTA(病棟!B398)&gt;=1,病棟!B398,"")</f>
        <v/>
      </c>
      <c r="C400" s="746" t="str">
        <f>IF(COUNTA(病棟!C398)&gt;=1,病棟!C398,"")</f>
        <v/>
      </c>
      <c r="D400" s="751" t="str">
        <f>IF(COUNTA(病棟!D398)&gt;=1,病棟!D398,"")</f>
        <v/>
      </c>
      <c r="E400" s="751" t="str">
        <f>IF(COUNTA(病棟!E398)&gt;=1,病棟!E398,"")</f>
        <v/>
      </c>
      <c r="F400" s="751" t="str">
        <f>IF(COUNTA(病棟!F398)&gt;=1,病棟!F398,"")</f>
        <v/>
      </c>
      <c r="G400" s="756" t="str">
        <f>IF(COUNTA(病棟!G398)&gt;=1,病棟!G398,"")</f>
        <v/>
      </c>
      <c r="H400" s="746" t="str">
        <f>IF(COUNTA(病棟!H398)&gt;=1,病棟!H398,"")</f>
        <v/>
      </c>
      <c r="I400" s="762" t="str">
        <f>IF(COUNTA(病棟!I398)&gt;=1,病棟!I398,"")</f>
        <v/>
      </c>
      <c r="J400" s="663" t="str">
        <f>IF(COUNTA(病棟!J398)&gt;=1,病棟!J398,"")</f>
        <v/>
      </c>
      <c r="K400" s="660" t="str">
        <f>IF(COUNTA(病棟!L398)&gt;=1,病棟!L398,"")</f>
        <v/>
      </c>
      <c r="L400" s="767" t="str">
        <f>IF(K400&lt;基本!$D$9,"非常勤","常勤")</f>
        <v>常勤</v>
      </c>
      <c r="M400" s="690">
        <f>IF(L400="非常勤",K400/基本!$D$9,1)</f>
        <v>1</v>
      </c>
      <c r="N400" s="767" t="e">
        <f>IF(DAYS360(P400,メイン!$N$3)&lt;500,"新"," ")</f>
        <v>#VALUE!</v>
      </c>
      <c r="O400" s="660"/>
      <c r="P400" s="773" t="str">
        <f>IF(COUNTA(病棟!K398)&gt;=1,病棟!K398,"")</f>
        <v/>
      </c>
      <c r="R400" s="735">
        <f t="shared" si="120"/>
        <v>0</v>
      </c>
      <c r="S400" s="735">
        <f t="shared" si="121"/>
        <v>0</v>
      </c>
      <c r="T400" s="735">
        <f t="shared" si="122"/>
        <v>0</v>
      </c>
      <c r="U400" s="735">
        <f t="shared" si="123"/>
        <v>0</v>
      </c>
      <c r="V400" s="735">
        <f t="shared" si="124"/>
        <v>0</v>
      </c>
      <c r="W400" s="735">
        <f t="shared" si="125"/>
        <v>0</v>
      </c>
      <c r="X400" s="735">
        <f t="shared" si="126"/>
        <v>0</v>
      </c>
      <c r="Y400" s="735">
        <f t="shared" si="127"/>
        <v>0</v>
      </c>
      <c r="Z400" s="735">
        <f t="shared" si="128"/>
        <v>0</v>
      </c>
      <c r="AA400" s="735">
        <f t="shared" si="129"/>
        <v>0</v>
      </c>
      <c r="AB400" s="735">
        <f t="shared" si="130"/>
        <v>0</v>
      </c>
      <c r="AC400" s="735">
        <f t="shared" si="131"/>
        <v>0</v>
      </c>
      <c r="AD400" s="735">
        <f t="shared" si="132"/>
        <v>0</v>
      </c>
      <c r="AE400" s="735">
        <f t="shared" si="133"/>
        <v>0</v>
      </c>
      <c r="AF400" s="736">
        <f t="shared" si="134"/>
        <v>0</v>
      </c>
      <c r="AH400" s="646" t="str">
        <f t="shared" si="135"/>
        <v/>
      </c>
      <c r="AI400" s="646" t="str">
        <f t="shared" si="136"/>
        <v>助産師常勤</v>
      </c>
      <c r="AJ400" s="646">
        <f t="shared" si="137"/>
        <v>1</v>
      </c>
      <c r="AK400" s="646" t="str">
        <f t="shared" si="138"/>
        <v>助産師</v>
      </c>
      <c r="AL400" s="646" t="str">
        <f t="shared" si="139"/>
        <v>常勤</v>
      </c>
    </row>
    <row r="401" spans="8:68" s="737" customFormat="1">
      <c r="H401" s="758"/>
      <c r="I401" s="758"/>
      <c r="J401" s="758"/>
      <c r="K401" s="758"/>
      <c r="L401" s="758"/>
      <c r="P401" s="701"/>
      <c r="Q401" s="703"/>
      <c r="R401" s="775">
        <f t="shared" ref="R401:AF401" si="140">SUM(R6:R400)</f>
        <v>0</v>
      </c>
      <c r="S401" s="775">
        <f t="shared" si="140"/>
        <v>0</v>
      </c>
      <c r="T401" s="775">
        <f t="shared" si="140"/>
        <v>0</v>
      </c>
      <c r="U401" s="775">
        <f t="shared" si="140"/>
        <v>0</v>
      </c>
      <c r="V401" s="775">
        <f t="shared" si="140"/>
        <v>0</v>
      </c>
      <c r="W401" s="775">
        <f t="shared" si="140"/>
        <v>0</v>
      </c>
      <c r="X401" s="775">
        <f t="shared" si="140"/>
        <v>0</v>
      </c>
      <c r="Y401" s="775">
        <f t="shared" si="140"/>
        <v>0</v>
      </c>
      <c r="Z401" s="775">
        <f t="shared" si="140"/>
        <v>0</v>
      </c>
      <c r="AA401" s="775">
        <f t="shared" si="140"/>
        <v>0</v>
      </c>
      <c r="AB401" s="775">
        <f t="shared" si="140"/>
        <v>0</v>
      </c>
      <c r="AC401" s="775">
        <f t="shared" si="140"/>
        <v>0</v>
      </c>
      <c r="AD401" s="775">
        <f t="shared" si="140"/>
        <v>0</v>
      </c>
      <c r="AE401" s="775">
        <f t="shared" si="140"/>
        <v>0</v>
      </c>
      <c r="AF401" s="777">
        <f t="shared" si="140"/>
        <v>0</v>
      </c>
      <c r="AG401" s="703"/>
      <c r="AH401" s="703"/>
      <c r="AI401" s="703"/>
      <c r="AJ401" s="703"/>
      <c r="AK401" s="703"/>
      <c r="AL401" s="703"/>
    </row>
    <row r="402" spans="8:68" s="738" customFormat="1">
      <c r="H402" s="759"/>
      <c r="I402" s="759"/>
      <c r="J402" s="759"/>
      <c r="P402" s="701"/>
      <c r="Q402" s="703"/>
      <c r="R402" s="775"/>
      <c r="S402" s="775"/>
      <c r="T402" s="775"/>
      <c r="U402" s="775"/>
      <c r="V402" s="775"/>
      <c r="W402" s="775"/>
      <c r="X402" s="775"/>
      <c r="Y402" s="775"/>
      <c r="Z402" s="775"/>
      <c r="AA402" s="775"/>
      <c r="AB402" s="775"/>
      <c r="AC402" s="775"/>
      <c r="AD402" s="775"/>
      <c r="AE402" s="775"/>
      <c r="AF402" s="777"/>
      <c r="AG402" s="703"/>
      <c r="AH402" s="703"/>
      <c r="AI402" s="703"/>
      <c r="AJ402" s="703"/>
      <c r="AK402" s="703"/>
      <c r="AL402" s="703"/>
      <c r="AM402" s="708"/>
      <c r="AN402" s="708"/>
      <c r="AO402" s="708"/>
      <c r="AP402" s="708"/>
      <c r="AQ402" s="708"/>
      <c r="AR402" s="708"/>
      <c r="AS402" s="708"/>
      <c r="AT402" s="708"/>
      <c r="AU402" s="708"/>
      <c r="AV402" s="708"/>
      <c r="AW402" s="708"/>
      <c r="AX402" s="708"/>
      <c r="AY402" s="708"/>
      <c r="AZ402" s="708"/>
      <c r="BA402" s="708"/>
      <c r="BB402" s="708"/>
      <c r="BC402" s="708"/>
      <c r="BD402" s="708"/>
      <c r="BE402" s="708"/>
      <c r="BF402" s="708"/>
      <c r="BG402" s="708"/>
      <c r="BH402" s="708"/>
      <c r="BI402" s="737"/>
      <c r="BJ402" s="737"/>
      <c r="BK402" s="737"/>
      <c r="BL402" s="737"/>
      <c r="BM402" s="737"/>
      <c r="BN402" s="737"/>
      <c r="BO402" s="737"/>
      <c r="BP402" s="737"/>
    </row>
    <row r="403" spans="8:68" s="738" customFormat="1">
      <c r="H403" s="759"/>
      <c r="I403" s="759"/>
      <c r="J403" s="759"/>
      <c r="P403" s="701"/>
      <c r="Q403" s="703"/>
      <c r="R403" s="775">
        <f>SUM(R6:R402)</f>
        <v>0</v>
      </c>
      <c r="S403" s="775"/>
      <c r="T403" s="775"/>
      <c r="U403" s="775">
        <f>SUM(U6:U402)</f>
        <v>0</v>
      </c>
      <c r="V403" s="775"/>
      <c r="W403" s="775"/>
      <c r="X403" s="775"/>
      <c r="Y403" s="775"/>
      <c r="Z403" s="775"/>
      <c r="AA403" s="775"/>
      <c r="AB403" s="775"/>
      <c r="AC403" s="775"/>
      <c r="AD403" s="775"/>
      <c r="AE403" s="775"/>
      <c r="AF403" s="777"/>
      <c r="AG403" s="703"/>
      <c r="AH403" s="703"/>
      <c r="AI403" s="703"/>
      <c r="AJ403" s="703"/>
      <c r="AK403" s="703"/>
      <c r="AL403" s="703"/>
      <c r="AM403" s="708"/>
      <c r="AN403" s="708"/>
      <c r="AO403" s="708"/>
      <c r="AP403" s="708"/>
      <c r="AQ403" s="708"/>
      <c r="AR403" s="708"/>
      <c r="AS403" s="708"/>
      <c r="AT403" s="708"/>
      <c r="AU403" s="708"/>
      <c r="AV403" s="708"/>
      <c r="AW403" s="708"/>
      <c r="AX403" s="708"/>
      <c r="AY403" s="708"/>
      <c r="AZ403" s="708"/>
      <c r="BA403" s="708"/>
      <c r="BB403" s="708"/>
      <c r="BC403" s="708"/>
      <c r="BD403" s="708"/>
      <c r="BE403" s="708"/>
      <c r="BF403" s="708"/>
      <c r="BG403" s="708"/>
      <c r="BH403" s="708"/>
      <c r="BI403" s="737"/>
      <c r="BJ403" s="737"/>
      <c r="BK403" s="737"/>
      <c r="BL403" s="737"/>
      <c r="BM403" s="737"/>
      <c r="BN403" s="737"/>
      <c r="BO403" s="737"/>
      <c r="BP403" s="737"/>
    </row>
    <row r="404" spans="8:68" s="738" customFormat="1">
      <c r="H404" s="759"/>
      <c r="I404" s="759"/>
      <c r="J404" s="759"/>
      <c r="K404" s="759"/>
      <c r="L404" s="759"/>
      <c r="P404" s="701"/>
      <c r="Q404" s="703"/>
      <c r="R404" s="775"/>
      <c r="S404" s="775"/>
      <c r="T404" s="775"/>
      <c r="U404" s="775"/>
      <c r="V404" s="775"/>
      <c r="W404" s="775"/>
      <c r="X404" s="775"/>
      <c r="Y404" s="775"/>
      <c r="Z404" s="775"/>
      <c r="AA404" s="775"/>
      <c r="AB404" s="775"/>
      <c r="AC404" s="775"/>
      <c r="AD404" s="775"/>
      <c r="AE404" s="775"/>
      <c r="AF404" s="777"/>
      <c r="AG404" s="703"/>
      <c r="AH404" s="703"/>
      <c r="AI404" s="703"/>
      <c r="AJ404" s="703"/>
      <c r="AK404" s="703"/>
      <c r="AL404" s="703"/>
      <c r="AM404" s="708"/>
      <c r="AN404" s="708"/>
      <c r="AO404" s="708"/>
      <c r="AP404" s="708"/>
      <c r="AQ404" s="708"/>
      <c r="AR404" s="708"/>
      <c r="AS404" s="708"/>
      <c r="AT404" s="708"/>
      <c r="AU404" s="708"/>
      <c r="AV404" s="708"/>
      <c r="AW404" s="708"/>
      <c r="AX404" s="708"/>
      <c r="AY404" s="708"/>
      <c r="AZ404" s="708"/>
      <c r="BA404" s="708"/>
      <c r="BB404" s="708"/>
      <c r="BC404" s="708"/>
      <c r="BD404" s="708"/>
      <c r="BE404" s="708"/>
      <c r="BF404" s="708"/>
      <c r="BG404" s="708"/>
      <c r="BH404" s="708"/>
      <c r="BI404" s="737"/>
      <c r="BJ404" s="737"/>
      <c r="BK404" s="737"/>
      <c r="BL404" s="737"/>
      <c r="BM404" s="737"/>
      <c r="BN404" s="737"/>
      <c r="BO404" s="737"/>
      <c r="BP404" s="737"/>
    </row>
    <row r="405" spans="8:68" s="738" customFormat="1">
      <c r="H405" s="759"/>
      <c r="I405" s="759"/>
      <c r="J405" s="759"/>
      <c r="K405" s="759"/>
      <c r="L405" s="759"/>
      <c r="P405" s="701"/>
      <c r="Q405" s="703"/>
      <c r="R405" s="775"/>
      <c r="S405" s="775"/>
      <c r="T405" s="775"/>
      <c r="U405" s="775"/>
      <c r="V405" s="775"/>
      <c r="W405" s="775"/>
      <c r="X405" s="775"/>
      <c r="Y405" s="775"/>
      <c r="Z405" s="775"/>
      <c r="AA405" s="775"/>
      <c r="AB405" s="775"/>
      <c r="AC405" s="775"/>
      <c r="AD405" s="775"/>
      <c r="AE405" s="775"/>
      <c r="AF405" s="777"/>
      <c r="AG405" s="703"/>
      <c r="AH405" s="703"/>
      <c r="AI405" s="703"/>
      <c r="AJ405" s="703"/>
      <c r="AK405" s="703"/>
      <c r="AL405" s="703"/>
      <c r="AM405" s="708"/>
      <c r="AN405" s="708"/>
      <c r="AO405" s="708"/>
      <c r="AP405" s="708"/>
      <c r="AQ405" s="708"/>
      <c r="AR405" s="708"/>
      <c r="AS405" s="708"/>
      <c r="AT405" s="708"/>
      <c r="AU405" s="708"/>
      <c r="AV405" s="708"/>
      <c r="AW405" s="708"/>
      <c r="AX405" s="708"/>
      <c r="AY405" s="708"/>
      <c r="AZ405" s="708"/>
      <c r="BA405" s="708"/>
      <c r="BB405" s="708"/>
      <c r="BC405" s="708"/>
      <c r="BD405" s="708"/>
      <c r="BE405" s="708"/>
      <c r="BF405" s="708"/>
      <c r="BG405" s="708"/>
      <c r="BH405" s="708"/>
      <c r="BI405" s="737"/>
      <c r="BJ405" s="737"/>
      <c r="BK405" s="737"/>
      <c r="BL405" s="737"/>
      <c r="BM405" s="737"/>
      <c r="BN405" s="737"/>
      <c r="BO405" s="737"/>
      <c r="BP405" s="737"/>
    </row>
    <row r="406" spans="8:68" s="738" customFormat="1">
      <c r="H406" s="759"/>
      <c r="I406" s="759"/>
      <c r="J406" s="759"/>
      <c r="K406" s="759"/>
      <c r="L406" s="759"/>
      <c r="P406" s="701"/>
      <c r="Q406" s="703"/>
      <c r="R406" s="775"/>
      <c r="S406" s="775"/>
      <c r="T406" s="775"/>
      <c r="U406" s="775"/>
      <c r="V406" s="775"/>
      <c r="W406" s="775"/>
      <c r="X406" s="775"/>
      <c r="Y406" s="775"/>
      <c r="Z406" s="775"/>
      <c r="AA406" s="775"/>
      <c r="AB406" s="775"/>
      <c r="AC406" s="775"/>
      <c r="AD406" s="775"/>
      <c r="AE406" s="775"/>
      <c r="AF406" s="777"/>
      <c r="AG406" s="703"/>
      <c r="AH406" s="703"/>
      <c r="AI406" s="703"/>
      <c r="AJ406" s="703"/>
      <c r="AK406" s="703"/>
      <c r="AL406" s="703"/>
      <c r="AM406" s="708"/>
      <c r="AN406" s="708"/>
      <c r="AO406" s="708"/>
      <c r="AP406" s="708"/>
      <c r="AQ406" s="708"/>
      <c r="AR406" s="708"/>
      <c r="AS406" s="708"/>
      <c r="AT406" s="708"/>
      <c r="AU406" s="708"/>
      <c r="AV406" s="708"/>
      <c r="AW406" s="708"/>
      <c r="AX406" s="708"/>
      <c r="AY406" s="708"/>
      <c r="AZ406" s="708"/>
      <c r="BA406" s="708"/>
      <c r="BB406" s="708"/>
      <c r="BC406" s="708"/>
      <c r="BD406" s="708"/>
      <c r="BE406" s="708"/>
      <c r="BF406" s="708"/>
      <c r="BG406" s="708"/>
      <c r="BH406" s="708"/>
      <c r="BI406" s="737"/>
      <c r="BJ406" s="737"/>
      <c r="BK406" s="737"/>
      <c r="BL406" s="737"/>
      <c r="BM406" s="737"/>
      <c r="BN406" s="737"/>
      <c r="BO406" s="737"/>
      <c r="BP406" s="737"/>
    </row>
    <row r="407" spans="8:68" s="738" customFormat="1">
      <c r="H407" s="759"/>
      <c r="I407" s="759"/>
      <c r="J407" s="759"/>
      <c r="K407" s="759"/>
      <c r="L407" s="759"/>
      <c r="P407" s="701"/>
      <c r="Q407" s="703"/>
      <c r="R407" s="775"/>
      <c r="S407" s="775"/>
      <c r="T407" s="775"/>
      <c r="U407" s="775"/>
      <c r="V407" s="775"/>
      <c r="W407" s="775"/>
      <c r="X407" s="775"/>
      <c r="Y407" s="775"/>
      <c r="Z407" s="775"/>
      <c r="AA407" s="775"/>
      <c r="AB407" s="775"/>
      <c r="AC407" s="775"/>
      <c r="AD407" s="775"/>
      <c r="AE407" s="775"/>
      <c r="AF407" s="777"/>
      <c r="AG407" s="703"/>
      <c r="AH407" s="703"/>
      <c r="AI407" s="703"/>
      <c r="AJ407" s="703"/>
      <c r="AK407" s="703"/>
      <c r="AL407" s="703"/>
      <c r="AM407" s="708"/>
      <c r="AN407" s="708"/>
      <c r="AO407" s="708"/>
      <c r="AP407" s="708"/>
      <c r="AQ407" s="708"/>
      <c r="AR407" s="708"/>
      <c r="AS407" s="708"/>
      <c r="AT407" s="708"/>
      <c r="AU407" s="708"/>
      <c r="AV407" s="708"/>
      <c r="AW407" s="708"/>
      <c r="AX407" s="708"/>
      <c r="AY407" s="708"/>
      <c r="AZ407" s="708"/>
      <c r="BA407" s="708"/>
      <c r="BB407" s="708"/>
      <c r="BC407" s="708"/>
      <c r="BD407" s="708"/>
      <c r="BE407" s="708"/>
      <c r="BF407" s="708"/>
      <c r="BG407" s="708"/>
      <c r="BH407" s="708"/>
      <c r="BI407" s="737"/>
      <c r="BJ407" s="737"/>
      <c r="BK407" s="737"/>
      <c r="BL407" s="737"/>
      <c r="BM407" s="737"/>
      <c r="BN407" s="737"/>
      <c r="BO407" s="737"/>
      <c r="BP407" s="737"/>
    </row>
    <row r="408" spans="8:68" s="738" customFormat="1">
      <c r="H408" s="759"/>
      <c r="I408" s="759"/>
      <c r="J408" s="759"/>
      <c r="K408" s="759"/>
      <c r="L408" s="759"/>
      <c r="P408" s="701"/>
      <c r="Q408" s="703"/>
      <c r="R408" s="775"/>
      <c r="S408" s="775"/>
      <c r="T408" s="775"/>
      <c r="U408" s="775"/>
      <c r="V408" s="775"/>
      <c r="W408" s="775"/>
      <c r="X408" s="775"/>
      <c r="Y408" s="775"/>
      <c r="Z408" s="775"/>
      <c r="AA408" s="775"/>
      <c r="AB408" s="775"/>
      <c r="AC408" s="775"/>
      <c r="AD408" s="775"/>
      <c r="AE408" s="775"/>
      <c r="AF408" s="777"/>
      <c r="AG408" s="703"/>
      <c r="AH408" s="703"/>
      <c r="AI408" s="703"/>
      <c r="AJ408" s="703"/>
      <c r="AK408" s="703"/>
      <c r="AL408" s="703"/>
      <c r="AM408" s="708"/>
      <c r="AN408" s="708"/>
      <c r="AO408" s="708"/>
      <c r="AP408" s="708"/>
      <c r="AQ408" s="708"/>
      <c r="AR408" s="708"/>
      <c r="AS408" s="708"/>
      <c r="AT408" s="708"/>
      <c r="AU408" s="708"/>
      <c r="AV408" s="708"/>
      <c r="AW408" s="708"/>
      <c r="AX408" s="708"/>
      <c r="AY408" s="708"/>
      <c r="AZ408" s="708"/>
      <c r="BA408" s="708"/>
      <c r="BB408" s="708"/>
      <c r="BC408" s="708"/>
      <c r="BD408" s="708"/>
      <c r="BE408" s="708"/>
      <c r="BF408" s="708"/>
      <c r="BG408" s="708"/>
      <c r="BH408" s="708"/>
      <c r="BI408" s="737"/>
      <c r="BJ408" s="737"/>
      <c r="BK408" s="737"/>
      <c r="BL408" s="737"/>
      <c r="BM408" s="737"/>
      <c r="BN408" s="737"/>
      <c r="BO408" s="737"/>
      <c r="BP408" s="737"/>
    </row>
    <row r="409" spans="8:68" s="738" customFormat="1">
      <c r="H409" s="759"/>
      <c r="I409" s="759"/>
      <c r="J409" s="759"/>
      <c r="K409" s="759"/>
      <c r="L409" s="759"/>
      <c r="P409" s="701"/>
      <c r="Q409" s="703"/>
      <c r="R409" s="775"/>
      <c r="S409" s="775"/>
      <c r="T409" s="775"/>
      <c r="U409" s="775"/>
      <c r="V409" s="775"/>
      <c r="W409" s="775"/>
      <c r="X409" s="775"/>
      <c r="Y409" s="775"/>
      <c r="Z409" s="775"/>
      <c r="AA409" s="775"/>
      <c r="AB409" s="775"/>
      <c r="AC409" s="775"/>
      <c r="AD409" s="775"/>
      <c r="AE409" s="775"/>
      <c r="AF409" s="777"/>
      <c r="AG409" s="703"/>
      <c r="AH409" s="703"/>
      <c r="AI409" s="703"/>
      <c r="AJ409" s="703"/>
      <c r="AK409" s="703"/>
      <c r="AL409" s="703"/>
      <c r="AM409" s="708"/>
      <c r="AN409" s="708"/>
      <c r="AO409" s="708"/>
      <c r="AP409" s="708"/>
      <c r="AQ409" s="708"/>
      <c r="AR409" s="708"/>
      <c r="AS409" s="708"/>
      <c r="AT409" s="708"/>
      <c r="AU409" s="708"/>
      <c r="AV409" s="708"/>
      <c r="AW409" s="708"/>
      <c r="AX409" s="708"/>
      <c r="AY409" s="708"/>
      <c r="AZ409" s="708"/>
      <c r="BA409" s="708"/>
      <c r="BB409" s="708"/>
      <c r="BC409" s="708"/>
      <c r="BD409" s="708"/>
      <c r="BE409" s="708"/>
      <c r="BF409" s="708"/>
      <c r="BG409" s="708"/>
      <c r="BH409" s="708"/>
      <c r="BI409" s="737"/>
      <c r="BJ409" s="737"/>
      <c r="BK409" s="737"/>
      <c r="BL409" s="737"/>
      <c r="BM409" s="737"/>
      <c r="BN409" s="737"/>
      <c r="BO409" s="737"/>
      <c r="BP409" s="737"/>
    </row>
    <row r="410" spans="8:68" s="738" customFormat="1">
      <c r="H410" s="759"/>
      <c r="I410" s="759"/>
      <c r="J410" s="759"/>
      <c r="K410" s="759"/>
      <c r="L410" s="759"/>
      <c r="P410" s="701"/>
      <c r="Q410" s="703"/>
      <c r="R410" s="775"/>
      <c r="S410" s="775"/>
      <c r="T410" s="775"/>
      <c r="U410" s="775"/>
      <c r="V410" s="775"/>
      <c r="W410" s="775"/>
      <c r="X410" s="775"/>
      <c r="Y410" s="775"/>
      <c r="Z410" s="775"/>
      <c r="AA410" s="775"/>
      <c r="AB410" s="775"/>
      <c r="AC410" s="775"/>
      <c r="AD410" s="775"/>
      <c r="AE410" s="775"/>
      <c r="AF410" s="777"/>
      <c r="AG410" s="703"/>
      <c r="AH410" s="703"/>
      <c r="AI410" s="703"/>
      <c r="AJ410" s="703"/>
      <c r="AK410" s="703"/>
      <c r="AL410" s="703"/>
      <c r="AM410" s="708"/>
      <c r="AN410" s="708"/>
      <c r="AO410" s="708"/>
      <c r="AP410" s="708"/>
      <c r="AQ410" s="708"/>
      <c r="AR410" s="708"/>
      <c r="AS410" s="708"/>
      <c r="AT410" s="708"/>
      <c r="AU410" s="708"/>
      <c r="AV410" s="708"/>
      <c r="AW410" s="708"/>
      <c r="AX410" s="708"/>
      <c r="AY410" s="708"/>
      <c r="AZ410" s="708"/>
      <c r="BA410" s="708"/>
      <c r="BB410" s="708"/>
      <c r="BC410" s="708"/>
      <c r="BD410" s="708"/>
      <c r="BE410" s="708"/>
      <c r="BF410" s="708"/>
      <c r="BG410" s="708"/>
      <c r="BH410" s="708"/>
      <c r="BI410" s="737"/>
      <c r="BJ410" s="737"/>
      <c r="BK410" s="737"/>
      <c r="BL410" s="737"/>
      <c r="BM410" s="737"/>
      <c r="BN410" s="737"/>
      <c r="BO410" s="737"/>
      <c r="BP410" s="737"/>
    </row>
    <row r="411" spans="8:68" s="738" customFormat="1">
      <c r="H411" s="759"/>
      <c r="I411" s="759"/>
      <c r="J411" s="759"/>
      <c r="K411" s="759"/>
      <c r="L411" s="759"/>
      <c r="P411" s="701"/>
      <c r="Q411" s="703"/>
      <c r="R411" s="775"/>
      <c r="S411" s="775"/>
      <c r="T411" s="775"/>
      <c r="U411" s="775"/>
      <c r="V411" s="775"/>
      <c r="W411" s="775"/>
      <c r="X411" s="775"/>
      <c r="Y411" s="775"/>
      <c r="Z411" s="775"/>
      <c r="AA411" s="775"/>
      <c r="AB411" s="775"/>
      <c r="AC411" s="775"/>
      <c r="AD411" s="775"/>
      <c r="AE411" s="775"/>
      <c r="AF411" s="777"/>
      <c r="AG411" s="703"/>
      <c r="AH411" s="703"/>
      <c r="AI411" s="703"/>
      <c r="AJ411" s="703"/>
      <c r="AK411" s="703"/>
      <c r="AL411" s="703"/>
      <c r="AM411" s="708"/>
      <c r="AN411" s="708"/>
      <c r="AO411" s="708"/>
      <c r="AP411" s="708"/>
      <c r="AQ411" s="708"/>
      <c r="AR411" s="708"/>
      <c r="AS411" s="708"/>
      <c r="AT411" s="708"/>
      <c r="AU411" s="708"/>
      <c r="AV411" s="708"/>
      <c r="AW411" s="708"/>
      <c r="AX411" s="708"/>
      <c r="AY411" s="708"/>
      <c r="AZ411" s="708"/>
      <c r="BA411" s="708"/>
      <c r="BB411" s="708"/>
      <c r="BC411" s="708"/>
      <c r="BD411" s="708"/>
      <c r="BE411" s="708"/>
      <c r="BF411" s="708"/>
      <c r="BG411" s="708"/>
      <c r="BH411" s="708"/>
      <c r="BI411" s="737"/>
      <c r="BJ411" s="737"/>
      <c r="BK411" s="737"/>
      <c r="BL411" s="737"/>
      <c r="BM411" s="737"/>
      <c r="BN411" s="737"/>
      <c r="BO411" s="737"/>
      <c r="BP411" s="737"/>
    </row>
    <row r="412" spans="8:68" s="738" customFormat="1">
      <c r="H412" s="759"/>
      <c r="I412" s="759"/>
      <c r="J412" s="759"/>
      <c r="K412" s="759"/>
      <c r="L412" s="759"/>
      <c r="P412" s="701"/>
      <c r="Q412" s="703"/>
      <c r="R412" s="775"/>
      <c r="S412" s="775"/>
      <c r="T412" s="775"/>
      <c r="U412" s="775"/>
      <c r="V412" s="775"/>
      <c r="W412" s="775"/>
      <c r="X412" s="775"/>
      <c r="Y412" s="775"/>
      <c r="Z412" s="775"/>
      <c r="AA412" s="775"/>
      <c r="AB412" s="775"/>
      <c r="AC412" s="775"/>
      <c r="AD412" s="775"/>
      <c r="AE412" s="775"/>
      <c r="AF412" s="777"/>
      <c r="AG412" s="703"/>
      <c r="AH412" s="703"/>
      <c r="AI412" s="703"/>
      <c r="AJ412" s="703"/>
      <c r="AK412" s="703"/>
      <c r="AL412" s="703"/>
      <c r="AM412" s="708"/>
      <c r="AN412" s="708"/>
      <c r="AO412" s="708"/>
      <c r="AP412" s="708"/>
      <c r="AQ412" s="708"/>
      <c r="AR412" s="708"/>
      <c r="AS412" s="708"/>
      <c r="AT412" s="708"/>
      <c r="AU412" s="708"/>
      <c r="AV412" s="708"/>
      <c r="AW412" s="708"/>
      <c r="AX412" s="708"/>
      <c r="AY412" s="708"/>
      <c r="AZ412" s="708"/>
      <c r="BA412" s="708"/>
      <c r="BB412" s="708"/>
      <c r="BC412" s="708"/>
      <c r="BD412" s="708"/>
      <c r="BE412" s="708"/>
      <c r="BF412" s="708"/>
      <c r="BG412" s="708"/>
      <c r="BH412" s="708"/>
      <c r="BI412" s="737"/>
      <c r="BJ412" s="737"/>
      <c r="BK412" s="737"/>
      <c r="BL412" s="737"/>
      <c r="BM412" s="737"/>
      <c r="BN412" s="737"/>
      <c r="BO412" s="737"/>
      <c r="BP412" s="737"/>
    </row>
    <row r="413" spans="8:68" s="738" customFormat="1">
      <c r="H413" s="759"/>
      <c r="I413" s="759"/>
      <c r="J413" s="759"/>
      <c r="K413" s="759"/>
      <c r="L413" s="759"/>
      <c r="P413" s="701"/>
      <c r="Q413" s="703"/>
      <c r="R413" s="775"/>
      <c r="S413" s="775"/>
      <c r="T413" s="775"/>
      <c r="U413" s="775"/>
      <c r="V413" s="775"/>
      <c r="W413" s="775"/>
      <c r="X413" s="775"/>
      <c r="Y413" s="775"/>
      <c r="Z413" s="775"/>
      <c r="AA413" s="775"/>
      <c r="AB413" s="775"/>
      <c r="AC413" s="775"/>
      <c r="AD413" s="775"/>
      <c r="AE413" s="775"/>
      <c r="AF413" s="777"/>
      <c r="AG413" s="703"/>
      <c r="AH413" s="703"/>
      <c r="AI413" s="703"/>
      <c r="AJ413" s="703"/>
      <c r="AK413" s="703"/>
      <c r="AL413" s="703"/>
      <c r="AM413" s="708"/>
      <c r="AN413" s="708"/>
      <c r="AO413" s="708"/>
      <c r="AP413" s="708"/>
      <c r="AQ413" s="708"/>
      <c r="AR413" s="708"/>
      <c r="AS413" s="708"/>
      <c r="AT413" s="708"/>
      <c r="AU413" s="708"/>
      <c r="AV413" s="708"/>
      <c r="AW413" s="708"/>
      <c r="AX413" s="708"/>
      <c r="AY413" s="708"/>
      <c r="AZ413" s="708"/>
      <c r="BA413" s="708"/>
      <c r="BB413" s="708"/>
      <c r="BC413" s="708"/>
      <c r="BD413" s="708"/>
      <c r="BE413" s="708"/>
      <c r="BF413" s="708"/>
      <c r="BG413" s="708"/>
      <c r="BH413" s="708"/>
      <c r="BI413" s="737"/>
      <c r="BJ413" s="737"/>
      <c r="BK413" s="737"/>
      <c r="BL413" s="737"/>
      <c r="BM413" s="737"/>
      <c r="BN413" s="737"/>
      <c r="BO413" s="737"/>
      <c r="BP413" s="737"/>
    </row>
    <row r="414" spans="8:68" s="738" customFormat="1">
      <c r="H414" s="759"/>
      <c r="I414" s="759"/>
      <c r="J414" s="759"/>
      <c r="K414" s="759"/>
      <c r="L414" s="759"/>
      <c r="P414" s="701"/>
      <c r="Q414" s="703"/>
      <c r="R414" s="775"/>
      <c r="S414" s="775"/>
      <c r="T414" s="775"/>
      <c r="U414" s="775"/>
      <c r="V414" s="775"/>
      <c r="W414" s="775"/>
      <c r="X414" s="775"/>
      <c r="Y414" s="775"/>
      <c r="Z414" s="775"/>
      <c r="AA414" s="775"/>
      <c r="AB414" s="775"/>
      <c r="AC414" s="775"/>
      <c r="AD414" s="775"/>
      <c r="AE414" s="775"/>
      <c r="AF414" s="777"/>
      <c r="AG414" s="703"/>
      <c r="AH414" s="703"/>
      <c r="AI414" s="703"/>
      <c r="AJ414" s="703"/>
      <c r="AK414" s="703"/>
      <c r="AL414" s="703"/>
      <c r="AM414" s="708"/>
      <c r="AN414" s="708"/>
      <c r="AO414" s="708"/>
      <c r="AP414" s="708"/>
      <c r="AQ414" s="708"/>
      <c r="AR414" s="708"/>
      <c r="AS414" s="708"/>
      <c r="AT414" s="708"/>
      <c r="AU414" s="708"/>
      <c r="AV414" s="708"/>
      <c r="AW414" s="708"/>
      <c r="AX414" s="708"/>
      <c r="AY414" s="708"/>
      <c r="AZ414" s="708"/>
      <c r="BA414" s="708"/>
      <c r="BB414" s="708"/>
      <c r="BC414" s="708"/>
      <c r="BD414" s="708"/>
      <c r="BE414" s="708"/>
      <c r="BF414" s="708"/>
      <c r="BG414" s="708"/>
      <c r="BH414" s="708"/>
      <c r="BI414" s="737"/>
      <c r="BJ414" s="737"/>
      <c r="BK414" s="737"/>
      <c r="BL414" s="737"/>
      <c r="BM414" s="737"/>
      <c r="BN414" s="737"/>
      <c r="BO414" s="737"/>
      <c r="BP414" s="737"/>
    </row>
    <row r="415" spans="8:68" s="738" customFormat="1">
      <c r="H415" s="759"/>
      <c r="I415" s="759"/>
      <c r="J415" s="759"/>
      <c r="K415" s="759"/>
      <c r="L415" s="759"/>
      <c r="P415" s="701"/>
      <c r="Q415" s="703"/>
      <c r="R415" s="775"/>
      <c r="S415" s="775"/>
      <c r="T415" s="775"/>
      <c r="U415" s="775"/>
      <c r="V415" s="775"/>
      <c r="W415" s="775"/>
      <c r="X415" s="775"/>
      <c r="Y415" s="775"/>
      <c r="Z415" s="775"/>
      <c r="AA415" s="775"/>
      <c r="AB415" s="775"/>
      <c r="AC415" s="775"/>
      <c r="AD415" s="775"/>
      <c r="AE415" s="775"/>
      <c r="AF415" s="777"/>
      <c r="AG415" s="703"/>
      <c r="AH415" s="703"/>
      <c r="AI415" s="703"/>
      <c r="AJ415" s="703"/>
      <c r="AK415" s="703"/>
      <c r="AL415" s="703"/>
      <c r="AM415" s="708"/>
      <c r="AN415" s="708"/>
      <c r="AO415" s="708"/>
      <c r="AP415" s="708"/>
      <c r="AQ415" s="708"/>
      <c r="AR415" s="708"/>
      <c r="AS415" s="708"/>
      <c r="AT415" s="708"/>
      <c r="AU415" s="708"/>
      <c r="AV415" s="708"/>
      <c r="AW415" s="708"/>
      <c r="AX415" s="708"/>
      <c r="AY415" s="708"/>
      <c r="AZ415" s="708"/>
      <c r="BA415" s="708"/>
      <c r="BB415" s="708"/>
      <c r="BC415" s="708"/>
      <c r="BD415" s="708"/>
      <c r="BE415" s="708"/>
      <c r="BF415" s="708"/>
      <c r="BG415" s="708"/>
      <c r="BH415" s="708"/>
      <c r="BI415" s="737"/>
      <c r="BJ415" s="737"/>
      <c r="BK415" s="737"/>
      <c r="BL415" s="737"/>
      <c r="BM415" s="737"/>
      <c r="BN415" s="737"/>
      <c r="BO415" s="737"/>
      <c r="BP415" s="737"/>
    </row>
    <row r="416" spans="8:68" s="738" customFormat="1">
      <c r="H416" s="759"/>
      <c r="I416" s="759"/>
      <c r="J416" s="759"/>
      <c r="K416" s="759"/>
      <c r="L416" s="759"/>
      <c r="P416" s="701"/>
      <c r="Q416" s="703"/>
      <c r="R416" s="775"/>
      <c r="S416" s="775"/>
      <c r="T416" s="775"/>
      <c r="U416" s="775"/>
      <c r="V416" s="775"/>
      <c r="W416" s="775"/>
      <c r="X416" s="775"/>
      <c r="Y416" s="775"/>
      <c r="Z416" s="775"/>
      <c r="AA416" s="775"/>
      <c r="AB416" s="775"/>
      <c r="AC416" s="775"/>
      <c r="AD416" s="775"/>
      <c r="AE416" s="775"/>
      <c r="AF416" s="777"/>
      <c r="AG416" s="703"/>
      <c r="AH416" s="703"/>
      <c r="AI416" s="703"/>
      <c r="AJ416" s="703"/>
      <c r="AK416" s="703"/>
      <c r="AL416" s="703"/>
      <c r="AM416" s="708"/>
      <c r="AN416" s="708"/>
      <c r="AO416" s="708"/>
      <c r="AP416" s="708"/>
      <c r="AQ416" s="708"/>
      <c r="AR416" s="708"/>
      <c r="AS416" s="708"/>
      <c r="AT416" s="708"/>
      <c r="AU416" s="708"/>
      <c r="AV416" s="708"/>
      <c r="AW416" s="708"/>
      <c r="AX416" s="708"/>
      <c r="AY416" s="708"/>
      <c r="AZ416" s="708"/>
      <c r="BA416" s="708"/>
      <c r="BB416" s="708"/>
      <c r="BC416" s="708"/>
      <c r="BD416" s="708"/>
      <c r="BE416" s="708"/>
      <c r="BF416" s="708"/>
      <c r="BG416" s="708"/>
      <c r="BH416" s="708"/>
      <c r="BI416" s="737"/>
      <c r="BJ416" s="737"/>
      <c r="BK416" s="737"/>
      <c r="BL416" s="737"/>
      <c r="BM416" s="737"/>
      <c r="BN416" s="737"/>
      <c r="BO416" s="737"/>
      <c r="BP416" s="737"/>
    </row>
    <row r="417" spans="8:68" s="738" customFormat="1">
      <c r="H417" s="759"/>
      <c r="I417" s="759"/>
      <c r="J417" s="759"/>
      <c r="K417" s="759"/>
      <c r="L417" s="759"/>
      <c r="P417" s="701"/>
      <c r="Q417" s="703"/>
      <c r="R417" s="775"/>
      <c r="S417" s="775"/>
      <c r="T417" s="775"/>
      <c r="U417" s="775"/>
      <c r="V417" s="775"/>
      <c r="W417" s="775"/>
      <c r="X417" s="775"/>
      <c r="Y417" s="775"/>
      <c r="Z417" s="775"/>
      <c r="AA417" s="775"/>
      <c r="AB417" s="775"/>
      <c r="AC417" s="775"/>
      <c r="AD417" s="775"/>
      <c r="AE417" s="775"/>
      <c r="AF417" s="777"/>
      <c r="AG417" s="703"/>
      <c r="AH417" s="703"/>
      <c r="AI417" s="703"/>
      <c r="AJ417" s="703"/>
      <c r="AK417" s="703"/>
      <c r="AL417" s="703"/>
      <c r="AM417" s="708"/>
      <c r="AN417" s="708"/>
      <c r="AO417" s="708"/>
      <c r="AP417" s="708"/>
      <c r="AQ417" s="708"/>
      <c r="AR417" s="708"/>
      <c r="AS417" s="708"/>
      <c r="AT417" s="708"/>
      <c r="AU417" s="708"/>
      <c r="AV417" s="708"/>
      <c r="AW417" s="708"/>
      <c r="AX417" s="708"/>
      <c r="AY417" s="708"/>
      <c r="AZ417" s="708"/>
      <c r="BA417" s="708"/>
      <c r="BB417" s="708"/>
      <c r="BC417" s="708"/>
      <c r="BD417" s="708"/>
      <c r="BE417" s="708"/>
      <c r="BF417" s="708"/>
      <c r="BG417" s="708"/>
      <c r="BH417" s="708"/>
      <c r="BI417" s="737"/>
      <c r="BJ417" s="737"/>
      <c r="BK417" s="737"/>
      <c r="BL417" s="737"/>
      <c r="BM417" s="737"/>
      <c r="BN417" s="737"/>
      <c r="BO417" s="737"/>
      <c r="BP417" s="737"/>
    </row>
    <row r="418" spans="8:68" s="738" customFormat="1">
      <c r="H418" s="759"/>
      <c r="I418" s="759"/>
      <c r="J418" s="759"/>
      <c r="K418" s="759"/>
      <c r="L418" s="759"/>
      <c r="P418" s="701"/>
      <c r="Q418" s="703"/>
      <c r="R418" s="775"/>
      <c r="S418" s="775"/>
      <c r="T418" s="775"/>
      <c r="U418" s="775"/>
      <c r="V418" s="775"/>
      <c r="W418" s="775"/>
      <c r="X418" s="775"/>
      <c r="Y418" s="775"/>
      <c r="Z418" s="775"/>
      <c r="AA418" s="775"/>
      <c r="AB418" s="775"/>
      <c r="AC418" s="775"/>
      <c r="AD418" s="775"/>
      <c r="AE418" s="775"/>
      <c r="AF418" s="777"/>
      <c r="AG418" s="703"/>
      <c r="AH418" s="703"/>
      <c r="AI418" s="703"/>
      <c r="AJ418" s="703"/>
      <c r="AK418" s="703"/>
      <c r="AL418" s="703"/>
      <c r="AM418" s="708"/>
      <c r="AN418" s="708"/>
      <c r="AO418" s="708"/>
      <c r="AP418" s="708"/>
      <c r="AQ418" s="708"/>
      <c r="AR418" s="708"/>
      <c r="AS418" s="708"/>
      <c r="AT418" s="708"/>
      <c r="AU418" s="708"/>
      <c r="AV418" s="708"/>
      <c r="AW418" s="708"/>
      <c r="AX418" s="708"/>
      <c r="AY418" s="708"/>
      <c r="AZ418" s="708"/>
      <c r="BA418" s="708"/>
      <c r="BB418" s="708"/>
      <c r="BC418" s="708"/>
      <c r="BD418" s="708"/>
      <c r="BE418" s="708"/>
      <c r="BF418" s="708"/>
      <c r="BG418" s="708"/>
      <c r="BH418" s="708"/>
      <c r="BI418" s="737"/>
      <c r="BJ418" s="737"/>
      <c r="BK418" s="737"/>
      <c r="BL418" s="737"/>
      <c r="BM418" s="737"/>
      <c r="BN418" s="737"/>
      <c r="BO418" s="737"/>
      <c r="BP418" s="737"/>
    </row>
    <row r="419" spans="8:68" s="738" customFormat="1">
      <c r="H419" s="759"/>
      <c r="I419" s="759"/>
      <c r="J419" s="759"/>
      <c r="K419" s="759"/>
      <c r="L419" s="759"/>
      <c r="P419" s="701"/>
      <c r="Q419" s="703"/>
      <c r="R419" s="775"/>
      <c r="S419" s="775"/>
      <c r="T419" s="775"/>
      <c r="U419" s="775"/>
      <c r="V419" s="775"/>
      <c r="W419" s="775"/>
      <c r="X419" s="775"/>
      <c r="Y419" s="775"/>
      <c r="Z419" s="775"/>
      <c r="AA419" s="775"/>
      <c r="AB419" s="775"/>
      <c r="AC419" s="775"/>
      <c r="AD419" s="775"/>
      <c r="AE419" s="775"/>
      <c r="AF419" s="777"/>
      <c r="AG419" s="703"/>
      <c r="AH419" s="703"/>
      <c r="AI419" s="703"/>
      <c r="AJ419" s="703"/>
      <c r="AK419" s="703"/>
      <c r="AL419" s="703"/>
      <c r="AM419" s="708"/>
      <c r="AN419" s="708"/>
      <c r="AO419" s="708"/>
      <c r="AP419" s="708"/>
      <c r="AQ419" s="708"/>
      <c r="AR419" s="708"/>
      <c r="AS419" s="708"/>
      <c r="AT419" s="708"/>
      <c r="AU419" s="708"/>
      <c r="AV419" s="708"/>
      <c r="AW419" s="708"/>
      <c r="AX419" s="708"/>
      <c r="AY419" s="708"/>
      <c r="AZ419" s="708"/>
      <c r="BA419" s="708"/>
      <c r="BB419" s="708"/>
      <c r="BC419" s="708"/>
      <c r="BD419" s="708"/>
      <c r="BE419" s="708"/>
      <c r="BF419" s="708"/>
      <c r="BG419" s="708"/>
      <c r="BH419" s="708"/>
      <c r="BI419" s="737"/>
      <c r="BJ419" s="737"/>
      <c r="BK419" s="737"/>
      <c r="BL419" s="737"/>
      <c r="BM419" s="737"/>
      <c r="BN419" s="737"/>
      <c r="BO419" s="737"/>
      <c r="BP419" s="737"/>
    </row>
    <row r="420" spans="8:68" s="738" customFormat="1">
      <c r="H420" s="759"/>
      <c r="I420" s="759"/>
      <c r="J420" s="759"/>
      <c r="K420" s="759"/>
      <c r="L420" s="759"/>
      <c r="P420" s="701"/>
      <c r="Q420" s="703"/>
      <c r="R420" s="775"/>
      <c r="S420" s="775"/>
      <c r="T420" s="775"/>
      <c r="U420" s="775"/>
      <c r="V420" s="775"/>
      <c r="W420" s="775"/>
      <c r="X420" s="775"/>
      <c r="Y420" s="775"/>
      <c r="Z420" s="775"/>
      <c r="AA420" s="775"/>
      <c r="AB420" s="775"/>
      <c r="AC420" s="775"/>
      <c r="AD420" s="775"/>
      <c r="AE420" s="775"/>
      <c r="AF420" s="777"/>
      <c r="AG420" s="703"/>
      <c r="AH420" s="703"/>
      <c r="AI420" s="703"/>
      <c r="AJ420" s="703"/>
      <c r="AK420" s="703"/>
      <c r="AL420" s="703"/>
      <c r="AM420" s="708"/>
      <c r="AN420" s="708"/>
      <c r="AO420" s="708"/>
      <c r="AP420" s="708"/>
      <c r="AQ420" s="708"/>
      <c r="AR420" s="708"/>
      <c r="AS420" s="708"/>
      <c r="AT420" s="708"/>
      <c r="AU420" s="708"/>
      <c r="AV420" s="708"/>
      <c r="AW420" s="708"/>
      <c r="AX420" s="708"/>
      <c r="AY420" s="708"/>
      <c r="AZ420" s="708"/>
      <c r="BA420" s="708"/>
      <c r="BB420" s="708"/>
      <c r="BC420" s="708"/>
      <c r="BD420" s="708"/>
      <c r="BE420" s="708"/>
      <c r="BF420" s="708"/>
      <c r="BG420" s="708"/>
      <c r="BH420" s="708"/>
      <c r="BI420" s="737"/>
      <c r="BJ420" s="737"/>
      <c r="BK420" s="737"/>
      <c r="BL420" s="737"/>
      <c r="BM420" s="737"/>
      <c r="BN420" s="737"/>
      <c r="BO420" s="737"/>
      <c r="BP420" s="737"/>
    </row>
  </sheetData>
  <sheetProtection sheet="1" objects="1" scenarios="1"/>
  <mergeCells count="32">
    <mergeCell ref="B1:J1"/>
    <mergeCell ref="A2:O2"/>
    <mergeCell ref="R3:T3"/>
    <mergeCell ref="U3:W3"/>
    <mergeCell ref="X3:Z3"/>
    <mergeCell ref="AA3:AC3"/>
    <mergeCell ref="AD3:AF3"/>
    <mergeCell ref="S4:T4"/>
    <mergeCell ref="V4:W4"/>
    <mergeCell ref="Y4:Z4"/>
    <mergeCell ref="AB4:AC4"/>
    <mergeCell ref="AE4:AF4"/>
    <mergeCell ref="A4:A5"/>
    <mergeCell ref="B4:B5"/>
    <mergeCell ref="C4:C5"/>
    <mergeCell ref="D4:D5"/>
    <mergeCell ref="E4:E5"/>
    <mergeCell ref="F4:F5"/>
    <mergeCell ref="G4:G5"/>
    <mergeCell ref="H4:I5"/>
    <mergeCell ref="J4:J5"/>
    <mergeCell ref="K4:K5"/>
    <mergeCell ref="L4:L5"/>
    <mergeCell ref="M4:M5"/>
    <mergeCell ref="N4:N5"/>
    <mergeCell ref="O4:O5"/>
    <mergeCell ref="P4:P5"/>
    <mergeCell ref="R4:R5"/>
    <mergeCell ref="U4:U5"/>
    <mergeCell ref="X4:X5"/>
    <mergeCell ref="AA4:AA5"/>
    <mergeCell ref="AD4:AD5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9"/>
  </sheetPr>
  <dimension ref="A1:AY220"/>
  <sheetViews>
    <sheetView zoomScaleSheetLayoutView="100" workbookViewId="0">
      <selection activeCell="P21" sqref="P21"/>
    </sheetView>
  </sheetViews>
  <sheetFormatPr defaultRowHeight="13.5"/>
  <cols>
    <col min="1" max="1" width="11.25" style="733" customWidth="1"/>
    <col min="2" max="6" width="2" style="733" customWidth="1"/>
    <col min="7" max="7" width="6.75" style="734" customWidth="1"/>
    <col min="8" max="8" width="7.75" style="734" customWidth="1"/>
    <col min="9" max="9" width="11.5" style="780" customWidth="1"/>
    <col min="10" max="10" width="4.5" style="734" customWidth="1"/>
    <col min="11" max="11" width="5.375" style="734" customWidth="1"/>
    <col min="12" max="12" width="3.75" style="733" customWidth="1"/>
    <col min="13" max="13" width="3.25" style="733" customWidth="1"/>
    <col min="14" max="14" width="23.375" style="733" customWidth="1"/>
    <col min="15" max="15" width="9" style="307" customWidth="1"/>
    <col min="16" max="16" width="38.75" style="647" customWidth="1"/>
    <col min="17" max="31" width="6" style="781" bestFit="1" customWidth="1"/>
    <col min="32" max="32" width="4.25" style="647" customWidth="1"/>
    <col min="33" max="33" width="17.25" style="647" customWidth="1"/>
    <col min="34" max="35" width="23.625" style="647" customWidth="1"/>
    <col min="36" max="36" width="14.75" style="647" customWidth="1"/>
    <col min="37" max="37" width="11.5" style="647" customWidth="1"/>
    <col min="38" max="40" width="8.375" style="647" customWidth="1"/>
    <col min="41" max="51" width="9" style="647" customWidth="1"/>
    <col min="52" max="16384" width="9" style="733" customWidth="1"/>
  </cols>
  <sheetData>
    <row r="1" spans="1:51">
      <c r="A1" s="685" t="s">
        <v>89</v>
      </c>
      <c r="B1" s="207">
        <f>メイン!C3</f>
        <v>0</v>
      </c>
      <c r="C1" s="207"/>
      <c r="D1" s="207"/>
      <c r="E1" s="207"/>
      <c r="F1" s="207"/>
      <c r="G1" s="207"/>
      <c r="H1" s="207"/>
      <c r="I1" s="207"/>
      <c r="J1" s="207"/>
      <c r="K1" s="685"/>
      <c r="L1" s="685"/>
      <c r="M1" s="685"/>
      <c r="N1" s="428" t="s">
        <v>91</v>
      </c>
    </row>
    <row r="2" spans="1:51" ht="22.5" customHeight="1">
      <c r="A2" s="669" t="s">
        <v>169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AF2" s="813"/>
    </row>
    <row r="3" spans="1:51" ht="22.5" customHeight="1">
      <c r="A3" s="651"/>
      <c r="B3" s="651"/>
      <c r="C3" s="651"/>
      <c r="D3" s="651"/>
      <c r="E3" s="651"/>
      <c r="F3" s="651"/>
      <c r="G3" s="651"/>
      <c r="H3" s="651"/>
      <c r="I3" s="795"/>
      <c r="J3" s="651"/>
      <c r="K3" s="651"/>
      <c r="L3" s="651"/>
      <c r="M3" s="651"/>
      <c r="N3" s="651"/>
      <c r="Q3" s="811" t="s">
        <v>147</v>
      </c>
      <c r="R3" s="811"/>
      <c r="S3" s="811"/>
      <c r="T3" s="811" t="s">
        <v>105</v>
      </c>
      <c r="U3" s="811"/>
      <c r="V3" s="811"/>
      <c r="W3" s="811" t="s">
        <v>130</v>
      </c>
      <c r="X3" s="811"/>
      <c r="Y3" s="811"/>
      <c r="Z3" s="811" t="s">
        <v>121</v>
      </c>
      <c r="AA3" s="811"/>
      <c r="AB3" s="811"/>
      <c r="AC3" s="811" t="s">
        <v>142</v>
      </c>
      <c r="AD3" s="811"/>
      <c r="AE3" s="811"/>
      <c r="AF3" s="813"/>
    </row>
    <row r="4" spans="1:51" s="734" customFormat="1" ht="15.75" customHeight="1">
      <c r="A4" s="709" t="s">
        <v>90</v>
      </c>
      <c r="B4" s="742" t="s">
        <v>147</v>
      </c>
      <c r="C4" s="786" t="s">
        <v>168</v>
      </c>
      <c r="D4" s="747" t="s">
        <v>87</v>
      </c>
      <c r="E4" s="747" t="s">
        <v>121</v>
      </c>
      <c r="F4" s="790" t="s">
        <v>142</v>
      </c>
      <c r="G4" s="709" t="s">
        <v>22</v>
      </c>
      <c r="H4" s="793"/>
      <c r="I4" s="796" t="s">
        <v>25</v>
      </c>
      <c r="J4" s="697" t="s">
        <v>63</v>
      </c>
      <c r="K4" s="723" t="s">
        <v>81</v>
      </c>
      <c r="L4" s="726" t="s">
        <v>46</v>
      </c>
      <c r="M4" s="691" t="s">
        <v>33</v>
      </c>
      <c r="N4" s="686" t="s">
        <v>84</v>
      </c>
      <c r="O4" s="808" t="s">
        <v>82</v>
      </c>
      <c r="P4" s="707"/>
      <c r="Q4" s="811" t="s">
        <v>72</v>
      </c>
      <c r="R4" s="811" t="s">
        <v>73</v>
      </c>
      <c r="S4" s="811"/>
      <c r="T4" s="811" t="s">
        <v>72</v>
      </c>
      <c r="U4" s="811" t="s">
        <v>73</v>
      </c>
      <c r="V4" s="811"/>
      <c r="W4" s="811" t="s">
        <v>72</v>
      </c>
      <c r="X4" s="811" t="s">
        <v>73</v>
      </c>
      <c r="Y4" s="811"/>
      <c r="Z4" s="811" t="s">
        <v>72</v>
      </c>
      <c r="AA4" s="811" t="s">
        <v>73</v>
      </c>
      <c r="AB4" s="811"/>
      <c r="AC4" s="811" t="s">
        <v>72</v>
      </c>
      <c r="AD4" s="811" t="s">
        <v>73</v>
      </c>
      <c r="AE4" s="811"/>
      <c r="AF4" s="813"/>
      <c r="AG4" s="707"/>
      <c r="AH4" s="707"/>
      <c r="AI4" s="707"/>
      <c r="AJ4" s="707"/>
      <c r="AK4" s="707"/>
      <c r="AL4" s="707"/>
      <c r="AM4" s="707"/>
      <c r="AN4" s="707"/>
      <c r="AO4" s="707"/>
      <c r="AP4" s="707"/>
      <c r="AQ4" s="707"/>
      <c r="AR4" s="707"/>
      <c r="AS4" s="707"/>
      <c r="AT4" s="707"/>
      <c r="AU4" s="707"/>
      <c r="AV4" s="707"/>
      <c r="AW4" s="707"/>
      <c r="AX4" s="707"/>
      <c r="AY4" s="707"/>
    </row>
    <row r="5" spans="1:51" s="734" customFormat="1" ht="18.75" customHeight="1">
      <c r="A5" s="710"/>
      <c r="B5" s="782"/>
      <c r="C5" s="787"/>
      <c r="D5" s="789"/>
      <c r="E5" s="789"/>
      <c r="F5" s="791"/>
      <c r="G5" s="710"/>
      <c r="H5" s="794"/>
      <c r="I5" s="797"/>
      <c r="J5" s="803"/>
      <c r="K5" s="724"/>
      <c r="L5" s="727"/>
      <c r="M5" s="692"/>
      <c r="N5" s="807"/>
      <c r="O5" s="808"/>
      <c r="P5" s="707"/>
      <c r="Q5" s="811"/>
      <c r="R5" s="811" t="s">
        <v>56</v>
      </c>
      <c r="S5" s="811" t="s">
        <v>88</v>
      </c>
      <c r="T5" s="811"/>
      <c r="U5" s="811" t="s">
        <v>56</v>
      </c>
      <c r="V5" s="811" t="s">
        <v>88</v>
      </c>
      <c r="W5" s="811"/>
      <c r="X5" s="811" t="s">
        <v>56</v>
      </c>
      <c r="Y5" s="811" t="s">
        <v>88</v>
      </c>
      <c r="Z5" s="811"/>
      <c r="AA5" s="811" t="s">
        <v>56</v>
      </c>
      <c r="AB5" s="811" t="s">
        <v>88</v>
      </c>
      <c r="AC5" s="811"/>
      <c r="AD5" s="811" t="s">
        <v>56</v>
      </c>
      <c r="AE5" s="811" t="s">
        <v>88</v>
      </c>
      <c r="AF5" s="813"/>
      <c r="AG5" s="707" t="s">
        <v>132</v>
      </c>
      <c r="AH5" s="707" t="s">
        <v>166</v>
      </c>
      <c r="AI5" s="707" t="s">
        <v>68</v>
      </c>
      <c r="AJ5" s="707" t="s">
        <v>165</v>
      </c>
      <c r="AK5" s="707" t="s">
        <v>23</v>
      </c>
      <c r="AL5" s="707"/>
      <c r="AM5" s="707"/>
      <c r="AN5" s="707"/>
      <c r="AO5" s="707"/>
      <c r="AP5" s="707"/>
      <c r="AQ5" s="707"/>
      <c r="AR5" s="707"/>
      <c r="AS5" s="707"/>
      <c r="AT5" s="707"/>
      <c r="AU5" s="707"/>
      <c r="AV5" s="707"/>
      <c r="AW5" s="707"/>
      <c r="AX5" s="707"/>
      <c r="AY5" s="707"/>
    </row>
    <row r="6" spans="1:51" ht="13.5" customHeight="1">
      <c r="A6" s="714" t="str">
        <f>IF(COUNTA(外来!A4)&gt;=1,外来!A4,"")</f>
        <v/>
      </c>
      <c r="B6" s="783" t="str">
        <f>IF(COUNTA(外来!B4)&gt;=1,外来!B4,"")</f>
        <v/>
      </c>
      <c r="C6" s="788" t="str">
        <f>IF(COUNTA(外来!C4)&gt;=1,外来!C4,"")</f>
        <v/>
      </c>
      <c r="D6" s="788" t="str">
        <f>IF(COUNTA(外来!D4)&gt;=1,外来!D4,"")</f>
        <v/>
      </c>
      <c r="E6" s="788" t="str">
        <f>IF(COUNTA(外来!E4)&gt;=1,外来!E4,"")</f>
        <v/>
      </c>
      <c r="F6" s="792" t="str">
        <f>IF(COUNTA(外来!F4)&gt;=1,外来!F4,"")</f>
        <v/>
      </c>
      <c r="G6" s="757" t="str">
        <f>IF(COUNTA(外来!G4)&gt;=1,外来!G4,"")</f>
        <v/>
      </c>
      <c r="H6" s="792" t="str">
        <f>IF(COUNTA(外来!H4)&gt;=1,外来!H4,"")</f>
        <v/>
      </c>
      <c r="I6" s="798" t="str">
        <f>IF(COUNTA(外来!I4)&gt;=1,外来!I4,"")</f>
        <v/>
      </c>
      <c r="J6" s="714" t="str">
        <f>IF(COUNTA(外来!K4)&gt;=1,外来!K4,"")</f>
        <v/>
      </c>
      <c r="K6" s="804" t="str">
        <f>IF(J6&lt;基本!$D$9,"非常勤","常勤")</f>
        <v>常勤</v>
      </c>
      <c r="L6" s="728">
        <f>IF(K6="非常勤",J6/基本!$D$9,1)</f>
        <v>1</v>
      </c>
      <c r="M6" s="693" t="e">
        <f>IF(DAYS360(O6,メイン!$N$3)&lt;500,"新"," ")</f>
        <v>#VALUE!</v>
      </c>
      <c r="N6" s="658"/>
      <c r="O6" s="809" t="str">
        <f>IF(COUNTA(外来!J4)&gt;=1,外来!J4,"")</f>
        <v/>
      </c>
      <c r="Q6" s="781">
        <f t="shared" ref="Q6:Q69" si="0">IF(AND(COUNTBLANK($B6)=0,$K6="常勤"),1,0)</f>
        <v>0</v>
      </c>
      <c r="R6" s="781">
        <f t="shared" ref="R6:R69" si="1">IF(S6&gt;0,1,0)</f>
        <v>0</v>
      </c>
      <c r="S6" s="781">
        <f t="shared" ref="S6:S69" si="2">IF(AND(COUNTBLANK($B6)=0,$K6="非常勤"),F6,0)</f>
        <v>0</v>
      </c>
      <c r="T6" s="781">
        <f t="shared" ref="T6:T69" si="3">IF(AND(COUNTBLANK($C6)=0,$K6="常勤"),1,0)</f>
        <v>0</v>
      </c>
      <c r="U6" s="781">
        <f t="shared" ref="U6:U69" si="4">IF(V6&gt;0,1,0)</f>
        <v>0</v>
      </c>
      <c r="V6" s="781">
        <f t="shared" ref="V6:V69" si="5">IF(AND(COUNTBLANK($C6)=0,$K6="非常勤"),L6,0)</f>
        <v>0</v>
      </c>
      <c r="W6" s="781">
        <f t="shared" ref="W6:W69" si="6">IF(AND(COUNTBLANK($D6)=0,$K6="常勤"),1,0)</f>
        <v>0</v>
      </c>
      <c r="X6" s="781">
        <f t="shared" ref="X6:X69" si="7">IF(Y6&gt;0,1,0)</f>
        <v>0</v>
      </c>
      <c r="Y6" s="781">
        <f t="shared" ref="Y6:Y69" si="8">IF(AND(COUNTBLANK($D6)=0,$K6="非常勤"),L6,0)</f>
        <v>0</v>
      </c>
      <c r="Z6" s="781">
        <f t="shared" ref="Z6:Z69" si="9">IF(AND(COUNTBLANK($E6)=0,$K6="常勤"),1,0)</f>
        <v>0</v>
      </c>
      <c r="AA6" s="781">
        <f t="shared" ref="AA6:AA69" si="10">IF(AB6&gt;0,1,0)</f>
        <v>0</v>
      </c>
      <c r="AB6" s="781">
        <f t="shared" ref="AB6:AB69" si="11">IF(AND(COUNTBLANK($E6)=0,$K6="非常勤"),L6,0)</f>
        <v>0</v>
      </c>
      <c r="AC6" s="781">
        <f t="shared" ref="AC6:AC69" si="12">IF(AND(COUNTBLANK($F6)=0,$K6="常勤"),1,0)</f>
        <v>0</v>
      </c>
      <c r="AD6" s="781">
        <f t="shared" ref="AD6:AD69" si="13">IF(AE6&gt;0,1,0)</f>
        <v>0</v>
      </c>
      <c r="AE6" s="781">
        <f t="shared" ref="AE6:AE69" si="14">IF(AND(COUNTBLANK($F6)=0,$K6="非常勤"),L6,0)</f>
        <v>0</v>
      </c>
      <c r="AG6" s="647" t="e">
        <f>#REF!</f>
        <v>#REF!</v>
      </c>
      <c r="AH6" s="647" t="str">
        <f t="shared" ref="AH6:AH69" si="15">CONCATENATE(AJ6,AK6)</f>
        <v>助産師常勤</v>
      </c>
      <c r="AI6" s="647">
        <f t="shared" ref="AI6:AI69" si="16">L6</f>
        <v>1</v>
      </c>
      <c r="AJ6" s="647" t="str">
        <f t="shared" ref="AJ6:AJ69" si="17">IF(COUNTA(B6)=1,"助産師",IF(COUNTA(D6)=1,"看護師",IF(COUNTA(E6)=1,"准看護師",IF(COUNTA(F6)=1,"看護補助者",""))))</f>
        <v>助産師</v>
      </c>
      <c r="AK6" s="647" t="str">
        <f t="shared" ref="AK6:AK69" si="18">IF(K6="常勤","常勤",IF(L6&gt;0,"非常勤",""))</f>
        <v>常勤</v>
      </c>
    </row>
    <row r="7" spans="1:51" ht="13.5" customHeight="1">
      <c r="A7" s="659" t="str">
        <f>IF(COUNTA(外来!A5)&gt;=1,外来!A5,"")</f>
        <v/>
      </c>
      <c r="B7" s="784" t="str">
        <f>IF(COUNTA(外来!B5)&gt;=1,外来!B5,"")</f>
        <v/>
      </c>
      <c r="C7" s="750" t="str">
        <f>IF(COUNTA(外来!C5)&gt;=1,外来!C5,"")</f>
        <v/>
      </c>
      <c r="D7" s="750" t="str">
        <f>IF(COUNTA(外来!D5)&gt;=1,外来!D5,"")</f>
        <v/>
      </c>
      <c r="E7" s="750" t="str">
        <f>IF(COUNTA(外来!E5)&gt;=1,外来!E5,"")</f>
        <v/>
      </c>
      <c r="F7" s="755" t="str">
        <f>IF(COUNTA(外来!F5)&gt;=1,外来!F5,"")</f>
        <v/>
      </c>
      <c r="G7" s="745" t="str">
        <f>IF(COUNTA(外来!G5)&gt;=1,外来!G5,"")</f>
        <v/>
      </c>
      <c r="H7" s="755" t="str">
        <f>IF(COUNTA(外来!H5)&gt;=1,外来!H5,"")</f>
        <v/>
      </c>
      <c r="I7" s="799" t="str">
        <f>IF(COUNTA(外来!I5)&gt;=1,外来!I5,"")</f>
        <v/>
      </c>
      <c r="J7" s="659" t="str">
        <f>IF(COUNTA(外来!K5)&gt;=1,外来!K5,"")</f>
        <v/>
      </c>
      <c r="K7" s="694" t="str">
        <f>IF(J7&lt;基本!$D$9,"非常勤","常勤")</f>
        <v>常勤</v>
      </c>
      <c r="L7" s="805">
        <f>IF(K7="非常勤",J7/基本!$D$9,1)</f>
        <v>1</v>
      </c>
      <c r="M7" s="693" t="e">
        <f>IF(DAYS360(O7,メイン!$N$3)&lt;500,"新"," ")</f>
        <v>#VALUE!</v>
      </c>
      <c r="N7" s="659"/>
      <c r="O7" s="809" t="str">
        <f>IF(COUNTA(外来!J5)&gt;=1,外来!J5,"")</f>
        <v/>
      </c>
      <c r="Q7" s="781">
        <f t="shared" si="0"/>
        <v>0</v>
      </c>
      <c r="R7" s="781">
        <f t="shared" si="1"/>
        <v>0</v>
      </c>
      <c r="S7" s="781">
        <f t="shared" si="2"/>
        <v>0</v>
      </c>
      <c r="T7" s="781">
        <f t="shared" si="3"/>
        <v>0</v>
      </c>
      <c r="U7" s="781">
        <f t="shared" si="4"/>
        <v>0</v>
      </c>
      <c r="V7" s="781">
        <f t="shared" si="5"/>
        <v>0</v>
      </c>
      <c r="W7" s="781">
        <f t="shared" si="6"/>
        <v>0</v>
      </c>
      <c r="X7" s="781">
        <f t="shared" si="7"/>
        <v>0</v>
      </c>
      <c r="Y7" s="781">
        <f t="shared" si="8"/>
        <v>0</v>
      </c>
      <c r="Z7" s="781">
        <f t="shared" si="9"/>
        <v>0</v>
      </c>
      <c r="AA7" s="781">
        <f t="shared" si="10"/>
        <v>0</v>
      </c>
      <c r="AB7" s="781">
        <f t="shared" si="11"/>
        <v>0</v>
      </c>
      <c r="AC7" s="781">
        <f t="shared" si="12"/>
        <v>0</v>
      </c>
      <c r="AD7" s="781">
        <f t="shared" si="13"/>
        <v>0</v>
      </c>
      <c r="AE7" s="781">
        <f t="shared" si="14"/>
        <v>0</v>
      </c>
      <c r="AG7" s="647" t="e">
        <f>#REF!</f>
        <v>#REF!</v>
      </c>
      <c r="AH7" s="647" t="str">
        <f t="shared" si="15"/>
        <v>助産師常勤</v>
      </c>
      <c r="AI7" s="647">
        <f t="shared" si="16"/>
        <v>1</v>
      </c>
      <c r="AJ7" s="647" t="str">
        <f t="shared" si="17"/>
        <v>助産師</v>
      </c>
      <c r="AK7" s="647" t="str">
        <f t="shared" si="18"/>
        <v>常勤</v>
      </c>
    </row>
    <row r="8" spans="1:51" ht="13.5" customHeight="1">
      <c r="A8" s="659" t="str">
        <f>IF(COUNTA(外来!A6)&gt;=1,外来!A6,"")</f>
        <v/>
      </c>
      <c r="B8" s="784" t="str">
        <f>IF(COUNTA(外来!B6)&gt;=1,外来!B6,"")</f>
        <v/>
      </c>
      <c r="C8" s="750" t="str">
        <f>IF(COUNTA(外来!C6)&gt;=1,外来!C6,"")</f>
        <v/>
      </c>
      <c r="D8" s="750" t="str">
        <f>IF(COUNTA(外来!D6)&gt;=1,外来!D6,"")</f>
        <v/>
      </c>
      <c r="E8" s="750" t="str">
        <f>IF(COUNTA(外来!E6)&gt;=1,外来!E6,"")</f>
        <v/>
      </c>
      <c r="F8" s="755" t="str">
        <f>IF(COUNTA(外来!F6)&gt;=1,外来!F6,"")</f>
        <v/>
      </c>
      <c r="G8" s="745" t="str">
        <f>IF(COUNTA(外来!G6)&gt;=1,外来!G6,"")</f>
        <v/>
      </c>
      <c r="H8" s="755" t="str">
        <f>IF(COUNTA(外来!H6)&gt;=1,外来!H6,"")</f>
        <v/>
      </c>
      <c r="I8" s="799" t="str">
        <f>IF(COUNTA(外来!I6)&gt;=1,外来!I6,"")</f>
        <v/>
      </c>
      <c r="J8" s="659" t="str">
        <f>IF(COUNTA(外来!K6)&gt;=1,外来!K6,"")</f>
        <v/>
      </c>
      <c r="K8" s="694" t="str">
        <f>IF(J8&lt;基本!$D$9,"非常勤","常勤")</f>
        <v>常勤</v>
      </c>
      <c r="L8" s="805">
        <f>IF(K8="非常勤",J8/基本!$D$9,1)</f>
        <v>1</v>
      </c>
      <c r="M8" s="693" t="e">
        <f>IF(DAYS360(O8,メイン!$N$3)&lt;500,"新"," ")</f>
        <v>#VALUE!</v>
      </c>
      <c r="N8" s="659"/>
      <c r="O8" s="809" t="str">
        <f>IF(COUNTA(外来!J6)&gt;=1,外来!J6,"")</f>
        <v/>
      </c>
      <c r="Q8" s="781">
        <f t="shared" si="0"/>
        <v>0</v>
      </c>
      <c r="R8" s="781">
        <f t="shared" si="1"/>
        <v>0</v>
      </c>
      <c r="S8" s="781">
        <f t="shared" si="2"/>
        <v>0</v>
      </c>
      <c r="T8" s="781">
        <f t="shared" si="3"/>
        <v>0</v>
      </c>
      <c r="U8" s="781">
        <f t="shared" si="4"/>
        <v>0</v>
      </c>
      <c r="V8" s="781">
        <f t="shared" si="5"/>
        <v>0</v>
      </c>
      <c r="W8" s="781">
        <f t="shared" si="6"/>
        <v>0</v>
      </c>
      <c r="X8" s="781">
        <f t="shared" si="7"/>
        <v>0</v>
      </c>
      <c r="Y8" s="781">
        <f t="shared" si="8"/>
        <v>0</v>
      </c>
      <c r="Z8" s="781">
        <f t="shared" si="9"/>
        <v>0</v>
      </c>
      <c r="AA8" s="781">
        <f t="shared" si="10"/>
        <v>0</v>
      </c>
      <c r="AB8" s="781">
        <f t="shared" si="11"/>
        <v>0</v>
      </c>
      <c r="AC8" s="781">
        <f t="shared" si="12"/>
        <v>0</v>
      </c>
      <c r="AD8" s="781">
        <f t="shared" si="13"/>
        <v>0</v>
      </c>
      <c r="AE8" s="781">
        <f t="shared" si="14"/>
        <v>0</v>
      </c>
      <c r="AG8" s="647" t="e">
        <f>#REF!</f>
        <v>#REF!</v>
      </c>
      <c r="AH8" s="647" t="str">
        <f t="shared" si="15"/>
        <v>助産師常勤</v>
      </c>
      <c r="AI8" s="647">
        <f t="shared" si="16"/>
        <v>1</v>
      </c>
      <c r="AJ8" s="647" t="str">
        <f t="shared" si="17"/>
        <v>助産師</v>
      </c>
      <c r="AK8" s="647" t="str">
        <f t="shared" si="18"/>
        <v>常勤</v>
      </c>
    </row>
    <row r="9" spans="1:51" ht="13.5" customHeight="1">
      <c r="A9" s="659" t="str">
        <f>IF(COUNTA(外来!A7)&gt;=1,外来!A7,"")</f>
        <v/>
      </c>
      <c r="B9" s="784" t="str">
        <f>IF(COUNTA(外来!B7)&gt;=1,外来!B7,"")</f>
        <v/>
      </c>
      <c r="C9" s="750" t="str">
        <f>IF(COUNTA(外来!C7)&gt;=1,外来!C7,"")</f>
        <v/>
      </c>
      <c r="D9" s="750" t="str">
        <f>IF(COUNTA(外来!D7)&gt;=1,外来!D7,"")</f>
        <v/>
      </c>
      <c r="E9" s="750" t="str">
        <f>IF(COUNTA(外来!E7)&gt;=1,外来!E7,"")</f>
        <v/>
      </c>
      <c r="F9" s="755" t="str">
        <f>IF(COUNTA(外来!F7)&gt;=1,外来!F7,"")</f>
        <v/>
      </c>
      <c r="G9" s="745" t="str">
        <f>IF(COUNTA(外来!G7)&gt;=1,外来!G7,"")</f>
        <v/>
      </c>
      <c r="H9" s="755" t="str">
        <f>IF(COUNTA(外来!H7)&gt;=1,外来!H7,"")</f>
        <v/>
      </c>
      <c r="I9" s="799" t="str">
        <f>IF(COUNTA(外来!I7)&gt;=1,外来!I7,"")</f>
        <v/>
      </c>
      <c r="J9" s="659" t="str">
        <f>IF(COUNTA(外来!K7)&gt;=1,外来!K7,"")</f>
        <v/>
      </c>
      <c r="K9" s="694" t="str">
        <f>IF(J9&lt;基本!$D$9,"非常勤","常勤")</f>
        <v>常勤</v>
      </c>
      <c r="L9" s="805">
        <f>IF(K9="非常勤",J9/基本!$D$9,1)</f>
        <v>1</v>
      </c>
      <c r="M9" s="693" t="e">
        <f>IF(DAYS360(O9,メイン!$N$3)&lt;500,"新"," ")</f>
        <v>#VALUE!</v>
      </c>
      <c r="N9" s="659"/>
      <c r="O9" s="809" t="str">
        <f>IF(COUNTA(外来!J7)&gt;=1,外来!J7,"")</f>
        <v/>
      </c>
      <c r="Q9" s="781">
        <f t="shared" si="0"/>
        <v>0</v>
      </c>
      <c r="R9" s="781">
        <f t="shared" si="1"/>
        <v>0</v>
      </c>
      <c r="S9" s="781">
        <f t="shared" si="2"/>
        <v>0</v>
      </c>
      <c r="T9" s="781">
        <f t="shared" si="3"/>
        <v>0</v>
      </c>
      <c r="U9" s="781">
        <f t="shared" si="4"/>
        <v>0</v>
      </c>
      <c r="V9" s="781">
        <f t="shared" si="5"/>
        <v>0</v>
      </c>
      <c r="W9" s="781">
        <f t="shared" si="6"/>
        <v>0</v>
      </c>
      <c r="X9" s="781">
        <f t="shared" si="7"/>
        <v>0</v>
      </c>
      <c r="Y9" s="781">
        <f t="shared" si="8"/>
        <v>0</v>
      </c>
      <c r="Z9" s="781">
        <f t="shared" si="9"/>
        <v>0</v>
      </c>
      <c r="AA9" s="781">
        <f t="shared" si="10"/>
        <v>0</v>
      </c>
      <c r="AB9" s="781">
        <f t="shared" si="11"/>
        <v>0</v>
      </c>
      <c r="AC9" s="781">
        <f t="shared" si="12"/>
        <v>0</v>
      </c>
      <c r="AD9" s="781">
        <f t="shared" si="13"/>
        <v>0</v>
      </c>
      <c r="AE9" s="781">
        <f t="shared" si="14"/>
        <v>0</v>
      </c>
      <c r="AG9" s="647" t="e">
        <f>#REF!</f>
        <v>#REF!</v>
      </c>
      <c r="AH9" s="647" t="str">
        <f t="shared" si="15"/>
        <v>助産師常勤</v>
      </c>
      <c r="AI9" s="647">
        <f t="shared" si="16"/>
        <v>1</v>
      </c>
      <c r="AJ9" s="647" t="str">
        <f t="shared" si="17"/>
        <v>助産師</v>
      </c>
      <c r="AK9" s="647" t="str">
        <f t="shared" si="18"/>
        <v>常勤</v>
      </c>
    </row>
    <row r="10" spans="1:51" ht="13.5" customHeight="1">
      <c r="A10" s="659" t="str">
        <f>IF(COUNTA(外来!A8)&gt;=1,外来!A8,"")</f>
        <v/>
      </c>
      <c r="B10" s="784" t="str">
        <f>IF(COUNTA(外来!B8)&gt;=1,外来!B8,"")</f>
        <v/>
      </c>
      <c r="C10" s="750" t="str">
        <f>IF(COUNTA(外来!C8)&gt;=1,外来!C8,"")</f>
        <v/>
      </c>
      <c r="D10" s="750" t="str">
        <f>IF(COUNTA(外来!D8)&gt;=1,外来!D8,"")</f>
        <v/>
      </c>
      <c r="E10" s="750" t="str">
        <f>IF(COUNTA(外来!E8)&gt;=1,外来!E8,"")</f>
        <v/>
      </c>
      <c r="F10" s="755" t="str">
        <f>IF(COUNTA(外来!F8)&gt;=1,外来!F8,"")</f>
        <v/>
      </c>
      <c r="G10" s="745" t="str">
        <f>IF(COUNTA(外来!G8)&gt;=1,外来!G8,"")</f>
        <v/>
      </c>
      <c r="H10" s="755" t="str">
        <f>IF(COUNTA(外来!H8)&gt;=1,外来!H8,"")</f>
        <v/>
      </c>
      <c r="I10" s="799" t="str">
        <f>IF(COUNTA(外来!I8)&gt;=1,外来!I8,"")</f>
        <v/>
      </c>
      <c r="J10" s="659" t="str">
        <f>IF(COUNTA(外来!K8)&gt;=1,外来!K8,"")</f>
        <v/>
      </c>
      <c r="K10" s="694" t="str">
        <f>IF(J10&lt;基本!$D$9,"非常勤","常勤")</f>
        <v>常勤</v>
      </c>
      <c r="L10" s="805">
        <f>IF(K10="非常勤",J10/基本!$D$9,1)</f>
        <v>1</v>
      </c>
      <c r="M10" s="693" t="e">
        <f>IF(DAYS360(O10,メイン!$N$3)&lt;500,"新"," ")</f>
        <v>#VALUE!</v>
      </c>
      <c r="N10" s="659"/>
      <c r="O10" s="809" t="str">
        <f>IF(COUNTA(外来!J8)&gt;=1,外来!J8,"")</f>
        <v/>
      </c>
      <c r="Q10" s="781">
        <f t="shared" si="0"/>
        <v>0</v>
      </c>
      <c r="R10" s="781">
        <f t="shared" si="1"/>
        <v>0</v>
      </c>
      <c r="S10" s="781">
        <f t="shared" si="2"/>
        <v>0</v>
      </c>
      <c r="T10" s="781">
        <f t="shared" si="3"/>
        <v>0</v>
      </c>
      <c r="U10" s="781">
        <f t="shared" si="4"/>
        <v>0</v>
      </c>
      <c r="V10" s="781">
        <f t="shared" si="5"/>
        <v>0</v>
      </c>
      <c r="W10" s="781">
        <f t="shared" si="6"/>
        <v>0</v>
      </c>
      <c r="X10" s="781">
        <f t="shared" si="7"/>
        <v>0</v>
      </c>
      <c r="Y10" s="781">
        <f t="shared" si="8"/>
        <v>0</v>
      </c>
      <c r="Z10" s="781">
        <f t="shared" si="9"/>
        <v>0</v>
      </c>
      <c r="AA10" s="781">
        <f t="shared" si="10"/>
        <v>0</v>
      </c>
      <c r="AB10" s="781">
        <f t="shared" si="11"/>
        <v>0</v>
      </c>
      <c r="AC10" s="781">
        <f t="shared" si="12"/>
        <v>0</v>
      </c>
      <c r="AD10" s="781">
        <f t="shared" si="13"/>
        <v>0</v>
      </c>
      <c r="AE10" s="781">
        <f t="shared" si="14"/>
        <v>0</v>
      </c>
      <c r="AG10" s="647" t="e">
        <f>#REF!</f>
        <v>#REF!</v>
      </c>
      <c r="AH10" s="647" t="str">
        <f t="shared" si="15"/>
        <v>助産師常勤</v>
      </c>
      <c r="AI10" s="647">
        <f t="shared" si="16"/>
        <v>1</v>
      </c>
      <c r="AJ10" s="647" t="str">
        <f t="shared" si="17"/>
        <v>助産師</v>
      </c>
      <c r="AK10" s="647" t="str">
        <f t="shared" si="18"/>
        <v>常勤</v>
      </c>
    </row>
    <row r="11" spans="1:51" ht="13.5" customHeight="1">
      <c r="A11" s="659" t="str">
        <f>IF(COUNTA(外来!A9)&gt;=1,外来!A9,"")</f>
        <v/>
      </c>
      <c r="B11" s="784" t="str">
        <f>IF(COUNTA(外来!B9)&gt;=1,外来!B9,"")</f>
        <v/>
      </c>
      <c r="C11" s="750" t="str">
        <f>IF(COUNTA(外来!C9)&gt;=1,外来!C9,"")</f>
        <v/>
      </c>
      <c r="D11" s="750" t="str">
        <f>IF(COUNTA(外来!D9)&gt;=1,外来!D9,"")</f>
        <v/>
      </c>
      <c r="E11" s="750" t="str">
        <f>IF(COUNTA(外来!E9)&gt;=1,外来!E9,"")</f>
        <v/>
      </c>
      <c r="F11" s="755" t="str">
        <f>IF(COUNTA(外来!F9)&gt;=1,外来!F9,"")</f>
        <v/>
      </c>
      <c r="G11" s="745" t="str">
        <f>IF(COUNTA(外来!G9)&gt;=1,外来!G9,"")</f>
        <v/>
      </c>
      <c r="H11" s="755" t="str">
        <f>IF(COUNTA(外来!H9)&gt;=1,外来!H9,"")</f>
        <v/>
      </c>
      <c r="I11" s="799" t="str">
        <f>IF(COUNTA(外来!I9)&gt;=1,外来!I9,"")</f>
        <v/>
      </c>
      <c r="J11" s="659" t="str">
        <f>IF(COUNTA(外来!K9)&gt;=1,外来!K9,"")</f>
        <v/>
      </c>
      <c r="K11" s="694" t="str">
        <f>IF(J11&lt;基本!$D$9,"非常勤","常勤")</f>
        <v>常勤</v>
      </c>
      <c r="L11" s="805">
        <f>IF(K11="非常勤",J11/基本!$D$9,1)</f>
        <v>1</v>
      </c>
      <c r="M11" s="693" t="e">
        <f>IF(DAYS360(O11,メイン!$N$3)&lt;500,"新"," ")</f>
        <v>#VALUE!</v>
      </c>
      <c r="N11" s="659"/>
      <c r="O11" s="809" t="str">
        <f>IF(COUNTA(外来!J9)&gt;=1,外来!J9,"")</f>
        <v/>
      </c>
      <c r="Q11" s="781">
        <f t="shared" si="0"/>
        <v>0</v>
      </c>
      <c r="R11" s="781">
        <f t="shared" si="1"/>
        <v>0</v>
      </c>
      <c r="S11" s="781">
        <f t="shared" si="2"/>
        <v>0</v>
      </c>
      <c r="T11" s="781">
        <f t="shared" si="3"/>
        <v>0</v>
      </c>
      <c r="U11" s="781">
        <f t="shared" si="4"/>
        <v>0</v>
      </c>
      <c r="V11" s="781">
        <f t="shared" si="5"/>
        <v>0</v>
      </c>
      <c r="W11" s="781">
        <f t="shared" si="6"/>
        <v>0</v>
      </c>
      <c r="X11" s="781">
        <f t="shared" si="7"/>
        <v>0</v>
      </c>
      <c r="Y11" s="781">
        <f t="shared" si="8"/>
        <v>0</v>
      </c>
      <c r="Z11" s="781">
        <f t="shared" si="9"/>
        <v>0</v>
      </c>
      <c r="AA11" s="781">
        <f t="shared" si="10"/>
        <v>0</v>
      </c>
      <c r="AB11" s="781">
        <f t="shared" si="11"/>
        <v>0</v>
      </c>
      <c r="AC11" s="781">
        <f t="shared" si="12"/>
        <v>0</v>
      </c>
      <c r="AD11" s="781">
        <f t="shared" si="13"/>
        <v>0</v>
      </c>
      <c r="AE11" s="781">
        <f t="shared" si="14"/>
        <v>0</v>
      </c>
      <c r="AG11" s="647" t="e">
        <f>#REF!</f>
        <v>#REF!</v>
      </c>
      <c r="AH11" s="647" t="str">
        <f t="shared" si="15"/>
        <v>助産師常勤</v>
      </c>
      <c r="AI11" s="647">
        <f t="shared" si="16"/>
        <v>1</v>
      </c>
      <c r="AJ11" s="647" t="str">
        <f t="shared" si="17"/>
        <v>助産師</v>
      </c>
      <c r="AK11" s="647" t="str">
        <f t="shared" si="18"/>
        <v>常勤</v>
      </c>
    </row>
    <row r="12" spans="1:51" ht="13.5" customHeight="1">
      <c r="A12" s="659" t="str">
        <f>IF(COUNTA(外来!A10)&gt;=1,外来!A10,"")</f>
        <v/>
      </c>
      <c r="B12" s="784" t="str">
        <f>IF(COUNTA(外来!B10)&gt;=1,外来!B10,"")</f>
        <v/>
      </c>
      <c r="C12" s="750" t="str">
        <f>IF(COUNTA(外来!C10)&gt;=1,外来!C10,"")</f>
        <v/>
      </c>
      <c r="D12" s="750" t="str">
        <f>IF(COUNTA(外来!D10)&gt;=1,外来!D10,"")</f>
        <v/>
      </c>
      <c r="E12" s="750" t="str">
        <f>IF(COUNTA(外来!E10)&gt;=1,外来!E10,"")</f>
        <v/>
      </c>
      <c r="F12" s="755" t="str">
        <f>IF(COUNTA(外来!F10)&gt;=1,外来!F10,"")</f>
        <v/>
      </c>
      <c r="G12" s="745" t="str">
        <f>IF(COUNTA(外来!G10)&gt;=1,外来!G10,"")</f>
        <v/>
      </c>
      <c r="H12" s="755" t="str">
        <f>IF(COUNTA(外来!H10)&gt;=1,外来!H10,"")</f>
        <v/>
      </c>
      <c r="I12" s="799" t="str">
        <f>IF(COUNTA(外来!I10)&gt;=1,外来!I10,"")</f>
        <v/>
      </c>
      <c r="J12" s="659" t="str">
        <f>IF(COUNTA(外来!K10)&gt;=1,外来!K10,"")</f>
        <v/>
      </c>
      <c r="K12" s="694" t="str">
        <f>IF(J12&lt;基本!$D$9,"非常勤","常勤")</f>
        <v>常勤</v>
      </c>
      <c r="L12" s="805">
        <f>IF(K12="非常勤",J12/基本!$D$9,1)</f>
        <v>1</v>
      </c>
      <c r="M12" s="693" t="e">
        <f>IF(DAYS360(O12,メイン!$N$3)&lt;500,"新"," ")</f>
        <v>#VALUE!</v>
      </c>
      <c r="N12" s="659"/>
      <c r="O12" s="809" t="str">
        <f>IF(COUNTA(外来!J10)&gt;=1,外来!J10,"")</f>
        <v/>
      </c>
      <c r="Q12" s="781">
        <f t="shared" si="0"/>
        <v>0</v>
      </c>
      <c r="R12" s="781">
        <f t="shared" si="1"/>
        <v>0</v>
      </c>
      <c r="S12" s="781">
        <f t="shared" si="2"/>
        <v>0</v>
      </c>
      <c r="T12" s="781">
        <f t="shared" si="3"/>
        <v>0</v>
      </c>
      <c r="U12" s="781">
        <f t="shared" si="4"/>
        <v>0</v>
      </c>
      <c r="V12" s="781">
        <f t="shared" si="5"/>
        <v>0</v>
      </c>
      <c r="W12" s="781">
        <f t="shared" si="6"/>
        <v>0</v>
      </c>
      <c r="X12" s="781">
        <f t="shared" si="7"/>
        <v>0</v>
      </c>
      <c r="Y12" s="781">
        <f t="shared" si="8"/>
        <v>0</v>
      </c>
      <c r="Z12" s="781">
        <f t="shared" si="9"/>
        <v>0</v>
      </c>
      <c r="AA12" s="781">
        <f t="shared" si="10"/>
        <v>0</v>
      </c>
      <c r="AB12" s="781">
        <f t="shared" si="11"/>
        <v>0</v>
      </c>
      <c r="AC12" s="781">
        <f t="shared" si="12"/>
        <v>0</v>
      </c>
      <c r="AD12" s="781">
        <f t="shared" si="13"/>
        <v>0</v>
      </c>
      <c r="AE12" s="781">
        <f t="shared" si="14"/>
        <v>0</v>
      </c>
      <c r="AG12" s="647" t="e">
        <f>#REF!</f>
        <v>#REF!</v>
      </c>
      <c r="AH12" s="647" t="str">
        <f t="shared" si="15"/>
        <v>助産師常勤</v>
      </c>
      <c r="AI12" s="647">
        <f t="shared" si="16"/>
        <v>1</v>
      </c>
      <c r="AJ12" s="647" t="str">
        <f t="shared" si="17"/>
        <v>助産師</v>
      </c>
      <c r="AK12" s="647" t="str">
        <f t="shared" si="18"/>
        <v>常勤</v>
      </c>
    </row>
    <row r="13" spans="1:51" ht="13.5" customHeight="1">
      <c r="A13" s="659" t="str">
        <f>IF(COUNTA(外来!A11)&gt;=1,外来!A11,"")</f>
        <v/>
      </c>
      <c r="B13" s="784" t="str">
        <f>IF(COUNTA(外来!B11)&gt;=1,外来!B11,"")</f>
        <v/>
      </c>
      <c r="C13" s="750" t="str">
        <f>IF(COUNTA(外来!C11)&gt;=1,外来!C11,"")</f>
        <v/>
      </c>
      <c r="D13" s="750" t="str">
        <f>IF(COUNTA(外来!D11)&gt;=1,外来!D11,"")</f>
        <v/>
      </c>
      <c r="E13" s="750" t="str">
        <f>IF(COUNTA(外来!E11)&gt;=1,外来!E11,"")</f>
        <v/>
      </c>
      <c r="F13" s="755" t="str">
        <f>IF(COUNTA(外来!F11)&gt;=1,外来!F11,"")</f>
        <v/>
      </c>
      <c r="G13" s="745" t="str">
        <f>IF(COUNTA(外来!G11)&gt;=1,外来!G11,"")</f>
        <v/>
      </c>
      <c r="H13" s="755" t="str">
        <f>IF(COUNTA(外来!H11)&gt;=1,外来!H11,"")</f>
        <v/>
      </c>
      <c r="I13" s="799" t="str">
        <f>IF(COUNTA(外来!I11)&gt;=1,外来!I11,"")</f>
        <v/>
      </c>
      <c r="J13" s="659" t="str">
        <f>IF(COUNTA(外来!K11)&gt;=1,外来!K11,"")</f>
        <v/>
      </c>
      <c r="K13" s="694" t="str">
        <f>IF(J13&lt;基本!$D$9,"非常勤","常勤")</f>
        <v>常勤</v>
      </c>
      <c r="L13" s="805">
        <f>IF(K13="非常勤",J13/基本!$D$9,1)</f>
        <v>1</v>
      </c>
      <c r="M13" s="693" t="e">
        <f>IF(DAYS360(O13,メイン!$N$3)&lt;500,"新"," ")</f>
        <v>#VALUE!</v>
      </c>
      <c r="N13" s="659"/>
      <c r="O13" s="809" t="str">
        <f>IF(COUNTA(外来!J11)&gt;=1,外来!J11,"")</f>
        <v/>
      </c>
      <c r="Q13" s="781">
        <f t="shared" si="0"/>
        <v>0</v>
      </c>
      <c r="R13" s="781">
        <f t="shared" si="1"/>
        <v>0</v>
      </c>
      <c r="S13" s="781">
        <f t="shared" si="2"/>
        <v>0</v>
      </c>
      <c r="T13" s="781">
        <f t="shared" si="3"/>
        <v>0</v>
      </c>
      <c r="U13" s="781">
        <f t="shared" si="4"/>
        <v>0</v>
      </c>
      <c r="V13" s="781">
        <f t="shared" si="5"/>
        <v>0</v>
      </c>
      <c r="W13" s="781">
        <f t="shared" si="6"/>
        <v>0</v>
      </c>
      <c r="X13" s="781">
        <f t="shared" si="7"/>
        <v>0</v>
      </c>
      <c r="Y13" s="781">
        <f t="shared" si="8"/>
        <v>0</v>
      </c>
      <c r="Z13" s="781">
        <f t="shared" si="9"/>
        <v>0</v>
      </c>
      <c r="AA13" s="781">
        <f t="shared" si="10"/>
        <v>0</v>
      </c>
      <c r="AB13" s="781">
        <f t="shared" si="11"/>
        <v>0</v>
      </c>
      <c r="AC13" s="781">
        <f t="shared" si="12"/>
        <v>0</v>
      </c>
      <c r="AD13" s="781">
        <f t="shared" si="13"/>
        <v>0</v>
      </c>
      <c r="AE13" s="781">
        <f t="shared" si="14"/>
        <v>0</v>
      </c>
      <c r="AG13" s="647" t="e">
        <f>#REF!</f>
        <v>#REF!</v>
      </c>
      <c r="AH13" s="647" t="str">
        <f t="shared" si="15"/>
        <v>助産師常勤</v>
      </c>
      <c r="AI13" s="647">
        <f t="shared" si="16"/>
        <v>1</v>
      </c>
      <c r="AJ13" s="647" t="str">
        <f t="shared" si="17"/>
        <v>助産師</v>
      </c>
      <c r="AK13" s="647" t="str">
        <f t="shared" si="18"/>
        <v>常勤</v>
      </c>
    </row>
    <row r="14" spans="1:51" ht="13.5" customHeight="1">
      <c r="A14" s="659" t="str">
        <f>IF(COUNTA(外来!A12)&gt;=1,外来!A12,"")</f>
        <v/>
      </c>
      <c r="B14" s="784" t="str">
        <f>IF(COUNTA(外来!B12)&gt;=1,外来!B12,"")</f>
        <v/>
      </c>
      <c r="C14" s="750" t="str">
        <f>IF(COUNTA(外来!C12)&gt;=1,外来!C12,"")</f>
        <v/>
      </c>
      <c r="D14" s="750" t="str">
        <f>IF(COUNTA(外来!D12)&gt;=1,外来!D12,"")</f>
        <v/>
      </c>
      <c r="E14" s="750" t="str">
        <f>IF(COUNTA(外来!E12)&gt;=1,外来!E12,"")</f>
        <v/>
      </c>
      <c r="F14" s="755" t="str">
        <f>IF(COUNTA(外来!F12)&gt;=1,外来!F12,"")</f>
        <v/>
      </c>
      <c r="G14" s="745" t="str">
        <f>IF(COUNTA(外来!G12)&gt;=1,外来!G12,"")</f>
        <v/>
      </c>
      <c r="H14" s="755" t="str">
        <f>IF(COUNTA(外来!H12)&gt;=1,外来!H12,"")</f>
        <v/>
      </c>
      <c r="I14" s="799" t="str">
        <f>IF(COUNTA(外来!I12)&gt;=1,外来!I12,"")</f>
        <v/>
      </c>
      <c r="J14" s="659" t="str">
        <f>IF(COUNTA(外来!K12)&gt;=1,外来!K12,"")</f>
        <v/>
      </c>
      <c r="K14" s="694" t="str">
        <f>IF(J14&lt;基本!$D$9,"非常勤","常勤")</f>
        <v>常勤</v>
      </c>
      <c r="L14" s="805">
        <f>IF(K14="非常勤",J14/基本!$D$9,1)</f>
        <v>1</v>
      </c>
      <c r="M14" s="693" t="e">
        <f>IF(DAYS360(O14,メイン!$N$3)&lt;500,"新"," ")</f>
        <v>#VALUE!</v>
      </c>
      <c r="N14" s="659"/>
      <c r="O14" s="809" t="str">
        <f>IF(COUNTA(外来!J12)&gt;=1,外来!J12,"")</f>
        <v/>
      </c>
      <c r="Q14" s="781">
        <f t="shared" si="0"/>
        <v>0</v>
      </c>
      <c r="R14" s="781">
        <f t="shared" si="1"/>
        <v>0</v>
      </c>
      <c r="S14" s="781">
        <f t="shared" si="2"/>
        <v>0</v>
      </c>
      <c r="T14" s="781">
        <f t="shared" si="3"/>
        <v>0</v>
      </c>
      <c r="U14" s="781">
        <f t="shared" si="4"/>
        <v>0</v>
      </c>
      <c r="V14" s="781">
        <f t="shared" si="5"/>
        <v>0</v>
      </c>
      <c r="W14" s="781">
        <f t="shared" si="6"/>
        <v>0</v>
      </c>
      <c r="X14" s="781">
        <f t="shared" si="7"/>
        <v>0</v>
      </c>
      <c r="Y14" s="781">
        <f t="shared" si="8"/>
        <v>0</v>
      </c>
      <c r="Z14" s="781">
        <f t="shared" si="9"/>
        <v>0</v>
      </c>
      <c r="AA14" s="781">
        <f t="shared" si="10"/>
        <v>0</v>
      </c>
      <c r="AB14" s="781">
        <f t="shared" si="11"/>
        <v>0</v>
      </c>
      <c r="AC14" s="781">
        <f t="shared" si="12"/>
        <v>0</v>
      </c>
      <c r="AD14" s="781">
        <f t="shared" si="13"/>
        <v>0</v>
      </c>
      <c r="AE14" s="781">
        <f t="shared" si="14"/>
        <v>0</v>
      </c>
      <c r="AG14" s="647" t="e">
        <f>#REF!</f>
        <v>#REF!</v>
      </c>
      <c r="AH14" s="647" t="str">
        <f t="shared" si="15"/>
        <v>助産師常勤</v>
      </c>
      <c r="AI14" s="647">
        <f t="shared" si="16"/>
        <v>1</v>
      </c>
      <c r="AJ14" s="647" t="str">
        <f t="shared" si="17"/>
        <v>助産師</v>
      </c>
      <c r="AK14" s="647" t="str">
        <f t="shared" si="18"/>
        <v>常勤</v>
      </c>
    </row>
    <row r="15" spans="1:51" ht="13.5" customHeight="1">
      <c r="A15" s="659" t="str">
        <f>IF(COUNTA(外来!A13)&gt;=1,外来!A13,"")</f>
        <v/>
      </c>
      <c r="B15" s="784" t="str">
        <f>IF(COUNTA(外来!B13)&gt;=1,外来!B13,"")</f>
        <v/>
      </c>
      <c r="C15" s="750" t="str">
        <f>IF(COUNTA(外来!C13)&gt;=1,外来!C13,"")</f>
        <v/>
      </c>
      <c r="D15" s="750" t="str">
        <f>IF(COUNTA(外来!D13)&gt;=1,外来!D13,"")</f>
        <v/>
      </c>
      <c r="E15" s="750" t="str">
        <f>IF(COUNTA(外来!E13)&gt;=1,外来!E13,"")</f>
        <v/>
      </c>
      <c r="F15" s="755" t="str">
        <f>IF(COUNTA(外来!F13)&gt;=1,外来!F13,"")</f>
        <v/>
      </c>
      <c r="G15" s="745" t="str">
        <f>IF(COUNTA(外来!G13)&gt;=1,外来!G13,"")</f>
        <v/>
      </c>
      <c r="H15" s="755" t="str">
        <f>IF(COUNTA(外来!H13)&gt;=1,外来!H13,"")</f>
        <v/>
      </c>
      <c r="I15" s="799" t="str">
        <f>IF(COUNTA(外来!I13)&gt;=1,外来!I13,"")</f>
        <v/>
      </c>
      <c r="J15" s="659" t="str">
        <f>IF(COUNTA(外来!K13)&gt;=1,外来!K13,"")</f>
        <v/>
      </c>
      <c r="K15" s="694" t="str">
        <f>IF(J15&lt;基本!$D$9,"非常勤","常勤")</f>
        <v>常勤</v>
      </c>
      <c r="L15" s="805">
        <f>IF(K15="非常勤",J15/基本!$D$9,1)</f>
        <v>1</v>
      </c>
      <c r="M15" s="693" t="e">
        <f>IF(DAYS360(O15,メイン!$N$3)&lt;500,"新"," ")</f>
        <v>#VALUE!</v>
      </c>
      <c r="N15" s="659"/>
      <c r="O15" s="809" t="str">
        <f>IF(COUNTA(外来!J13)&gt;=1,外来!J13,"")</f>
        <v/>
      </c>
      <c r="Q15" s="781">
        <f t="shared" si="0"/>
        <v>0</v>
      </c>
      <c r="R15" s="781">
        <f t="shared" si="1"/>
        <v>0</v>
      </c>
      <c r="S15" s="781">
        <f t="shared" si="2"/>
        <v>0</v>
      </c>
      <c r="T15" s="781">
        <f t="shared" si="3"/>
        <v>0</v>
      </c>
      <c r="U15" s="781">
        <f t="shared" si="4"/>
        <v>0</v>
      </c>
      <c r="V15" s="781">
        <f t="shared" si="5"/>
        <v>0</v>
      </c>
      <c r="W15" s="781">
        <f t="shared" si="6"/>
        <v>0</v>
      </c>
      <c r="X15" s="781">
        <f t="shared" si="7"/>
        <v>0</v>
      </c>
      <c r="Y15" s="781">
        <f t="shared" si="8"/>
        <v>0</v>
      </c>
      <c r="Z15" s="781">
        <f t="shared" si="9"/>
        <v>0</v>
      </c>
      <c r="AA15" s="781">
        <f t="shared" si="10"/>
        <v>0</v>
      </c>
      <c r="AB15" s="781">
        <f t="shared" si="11"/>
        <v>0</v>
      </c>
      <c r="AC15" s="781">
        <f t="shared" si="12"/>
        <v>0</v>
      </c>
      <c r="AD15" s="781">
        <f t="shared" si="13"/>
        <v>0</v>
      </c>
      <c r="AE15" s="781">
        <f t="shared" si="14"/>
        <v>0</v>
      </c>
      <c r="AG15" s="647" t="e">
        <f>#REF!</f>
        <v>#REF!</v>
      </c>
      <c r="AH15" s="647" t="str">
        <f t="shared" si="15"/>
        <v>助産師常勤</v>
      </c>
      <c r="AI15" s="647">
        <f t="shared" si="16"/>
        <v>1</v>
      </c>
      <c r="AJ15" s="647" t="str">
        <f t="shared" si="17"/>
        <v>助産師</v>
      </c>
      <c r="AK15" s="647" t="str">
        <f t="shared" si="18"/>
        <v>常勤</v>
      </c>
    </row>
    <row r="16" spans="1:51" ht="13.5" customHeight="1">
      <c r="A16" s="659" t="str">
        <f>IF(COUNTA(外来!A14)&gt;=1,外来!A14,"")</f>
        <v/>
      </c>
      <c r="B16" s="784" t="str">
        <f>IF(COUNTA(外来!B14)&gt;=1,外来!B14,"")</f>
        <v/>
      </c>
      <c r="C16" s="750" t="str">
        <f>IF(COUNTA(外来!C14)&gt;=1,外来!C14,"")</f>
        <v/>
      </c>
      <c r="D16" s="750" t="str">
        <f>IF(COUNTA(外来!D14)&gt;=1,外来!D14,"")</f>
        <v/>
      </c>
      <c r="E16" s="750" t="str">
        <f>IF(COUNTA(外来!E14)&gt;=1,外来!E14,"")</f>
        <v/>
      </c>
      <c r="F16" s="755" t="str">
        <f>IF(COUNTA(外来!F14)&gt;=1,外来!F14,"")</f>
        <v/>
      </c>
      <c r="G16" s="745" t="str">
        <f>IF(COUNTA(外来!G14)&gt;=1,外来!G14,"")</f>
        <v/>
      </c>
      <c r="H16" s="755" t="str">
        <f>IF(COUNTA(外来!H14)&gt;=1,外来!H14,"")</f>
        <v/>
      </c>
      <c r="I16" s="799" t="str">
        <f>IF(COUNTA(外来!I14)&gt;=1,外来!I14,"")</f>
        <v/>
      </c>
      <c r="J16" s="659" t="str">
        <f>IF(COUNTA(外来!K14)&gt;=1,外来!K14,"")</f>
        <v/>
      </c>
      <c r="K16" s="694" t="str">
        <f>IF(J16&lt;基本!$D$9,"非常勤","常勤")</f>
        <v>常勤</v>
      </c>
      <c r="L16" s="805">
        <f>IF(K16="非常勤",J16/基本!$D$9,1)</f>
        <v>1</v>
      </c>
      <c r="M16" s="693" t="e">
        <f>IF(DAYS360(O16,メイン!$N$3)&lt;500,"新"," ")</f>
        <v>#VALUE!</v>
      </c>
      <c r="N16" s="659"/>
      <c r="O16" s="809" t="str">
        <f>IF(COUNTA(外来!J14)&gt;=1,外来!J14,"")</f>
        <v/>
      </c>
      <c r="Q16" s="781">
        <f t="shared" si="0"/>
        <v>0</v>
      </c>
      <c r="R16" s="781">
        <f t="shared" si="1"/>
        <v>0</v>
      </c>
      <c r="S16" s="781">
        <f t="shared" si="2"/>
        <v>0</v>
      </c>
      <c r="T16" s="781">
        <f t="shared" si="3"/>
        <v>0</v>
      </c>
      <c r="U16" s="781">
        <f t="shared" si="4"/>
        <v>0</v>
      </c>
      <c r="V16" s="781">
        <f t="shared" si="5"/>
        <v>0</v>
      </c>
      <c r="W16" s="781">
        <f t="shared" si="6"/>
        <v>0</v>
      </c>
      <c r="X16" s="781">
        <f t="shared" si="7"/>
        <v>0</v>
      </c>
      <c r="Y16" s="781">
        <f t="shared" si="8"/>
        <v>0</v>
      </c>
      <c r="Z16" s="781">
        <f t="shared" si="9"/>
        <v>0</v>
      </c>
      <c r="AA16" s="781">
        <f t="shared" si="10"/>
        <v>0</v>
      </c>
      <c r="AB16" s="781">
        <f t="shared" si="11"/>
        <v>0</v>
      </c>
      <c r="AC16" s="781">
        <f t="shared" si="12"/>
        <v>0</v>
      </c>
      <c r="AD16" s="781">
        <f t="shared" si="13"/>
        <v>0</v>
      </c>
      <c r="AE16" s="781">
        <f t="shared" si="14"/>
        <v>0</v>
      </c>
      <c r="AG16" s="647" t="e">
        <f>#REF!</f>
        <v>#REF!</v>
      </c>
      <c r="AH16" s="647" t="str">
        <f t="shared" si="15"/>
        <v>助産師常勤</v>
      </c>
      <c r="AI16" s="647">
        <f t="shared" si="16"/>
        <v>1</v>
      </c>
      <c r="AJ16" s="647" t="str">
        <f t="shared" si="17"/>
        <v>助産師</v>
      </c>
      <c r="AK16" s="647" t="str">
        <f t="shared" si="18"/>
        <v>常勤</v>
      </c>
    </row>
    <row r="17" spans="1:37" ht="13.5" customHeight="1">
      <c r="A17" s="659" t="str">
        <f>IF(COUNTA(外来!A15)&gt;=1,外来!A15,"")</f>
        <v/>
      </c>
      <c r="B17" s="784" t="str">
        <f>IF(COUNTA(外来!B15)&gt;=1,外来!B15,"")</f>
        <v/>
      </c>
      <c r="C17" s="750" t="str">
        <f>IF(COUNTA(外来!C15)&gt;=1,外来!C15,"")</f>
        <v/>
      </c>
      <c r="D17" s="750" t="str">
        <f>IF(COUNTA(外来!D15)&gt;=1,外来!D15,"")</f>
        <v/>
      </c>
      <c r="E17" s="750" t="str">
        <f>IF(COUNTA(外来!E15)&gt;=1,外来!E15,"")</f>
        <v/>
      </c>
      <c r="F17" s="755" t="str">
        <f>IF(COUNTA(外来!F15)&gt;=1,外来!F15,"")</f>
        <v/>
      </c>
      <c r="G17" s="745" t="str">
        <f>IF(COUNTA(外来!G15)&gt;=1,外来!G15,"")</f>
        <v/>
      </c>
      <c r="H17" s="755" t="str">
        <f>IF(COUNTA(外来!H15)&gt;=1,外来!H15,"")</f>
        <v/>
      </c>
      <c r="I17" s="799" t="str">
        <f>IF(COUNTA(外来!I15)&gt;=1,外来!I15,"")</f>
        <v/>
      </c>
      <c r="J17" s="659" t="str">
        <f>IF(COUNTA(外来!K15)&gt;=1,外来!K15,"")</f>
        <v/>
      </c>
      <c r="K17" s="694" t="str">
        <f>IF(J17&lt;基本!$D$9,"非常勤","常勤")</f>
        <v>常勤</v>
      </c>
      <c r="L17" s="805">
        <f>IF(K17="非常勤",J17/基本!$D$9,1)</f>
        <v>1</v>
      </c>
      <c r="M17" s="693" t="e">
        <f>IF(DAYS360(O17,メイン!$N$3)&lt;500,"新"," ")</f>
        <v>#VALUE!</v>
      </c>
      <c r="N17" s="659"/>
      <c r="O17" s="809" t="str">
        <f>IF(COUNTA(外来!J15)&gt;=1,外来!J15,"")</f>
        <v/>
      </c>
      <c r="Q17" s="781">
        <f t="shared" si="0"/>
        <v>0</v>
      </c>
      <c r="R17" s="781">
        <f t="shared" si="1"/>
        <v>0</v>
      </c>
      <c r="S17" s="781">
        <f t="shared" si="2"/>
        <v>0</v>
      </c>
      <c r="T17" s="781">
        <f t="shared" si="3"/>
        <v>0</v>
      </c>
      <c r="U17" s="781">
        <f t="shared" si="4"/>
        <v>0</v>
      </c>
      <c r="V17" s="781">
        <f t="shared" si="5"/>
        <v>0</v>
      </c>
      <c r="W17" s="781">
        <f t="shared" si="6"/>
        <v>0</v>
      </c>
      <c r="X17" s="781">
        <f t="shared" si="7"/>
        <v>0</v>
      </c>
      <c r="Y17" s="781">
        <f t="shared" si="8"/>
        <v>0</v>
      </c>
      <c r="Z17" s="781">
        <f t="shared" si="9"/>
        <v>0</v>
      </c>
      <c r="AA17" s="781">
        <f t="shared" si="10"/>
        <v>0</v>
      </c>
      <c r="AB17" s="781">
        <f t="shared" si="11"/>
        <v>0</v>
      </c>
      <c r="AC17" s="781">
        <f t="shared" si="12"/>
        <v>0</v>
      </c>
      <c r="AD17" s="781">
        <f t="shared" si="13"/>
        <v>0</v>
      </c>
      <c r="AE17" s="781">
        <f t="shared" si="14"/>
        <v>0</v>
      </c>
      <c r="AG17" s="647" t="e">
        <f>#REF!</f>
        <v>#REF!</v>
      </c>
      <c r="AH17" s="647" t="str">
        <f t="shared" si="15"/>
        <v>助産師常勤</v>
      </c>
      <c r="AI17" s="647">
        <f t="shared" si="16"/>
        <v>1</v>
      </c>
      <c r="AJ17" s="647" t="str">
        <f t="shared" si="17"/>
        <v>助産師</v>
      </c>
      <c r="AK17" s="647" t="str">
        <f t="shared" si="18"/>
        <v>常勤</v>
      </c>
    </row>
    <row r="18" spans="1:37" ht="13.5" customHeight="1">
      <c r="A18" s="659" t="str">
        <f>IF(COUNTA(外来!A16)&gt;=1,外来!A16,"")</f>
        <v/>
      </c>
      <c r="B18" s="784" t="str">
        <f>IF(COUNTA(外来!B16)&gt;=1,外来!B16,"")</f>
        <v/>
      </c>
      <c r="C18" s="750" t="str">
        <f>IF(COUNTA(外来!C16)&gt;=1,外来!C16,"")</f>
        <v/>
      </c>
      <c r="D18" s="750" t="str">
        <f>IF(COUNTA(外来!D16)&gt;=1,外来!D16,"")</f>
        <v/>
      </c>
      <c r="E18" s="750" t="str">
        <f>IF(COUNTA(外来!E16)&gt;=1,外来!E16,"")</f>
        <v/>
      </c>
      <c r="F18" s="755" t="str">
        <f>IF(COUNTA(外来!F16)&gt;=1,外来!F16,"")</f>
        <v/>
      </c>
      <c r="G18" s="745" t="str">
        <f>IF(COUNTA(外来!G16)&gt;=1,外来!G16,"")</f>
        <v/>
      </c>
      <c r="H18" s="755" t="str">
        <f>IF(COUNTA(外来!H16)&gt;=1,外来!H16,"")</f>
        <v/>
      </c>
      <c r="I18" s="799" t="str">
        <f>IF(COUNTA(外来!I16)&gt;=1,外来!I16,"")</f>
        <v/>
      </c>
      <c r="J18" s="659" t="str">
        <f>IF(COUNTA(外来!K16)&gt;=1,外来!K16,"")</f>
        <v/>
      </c>
      <c r="K18" s="694" t="str">
        <f>IF(J18&lt;基本!$D$9,"非常勤","常勤")</f>
        <v>常勤</v>
      </c>
      <c r="L18" s="805">
        <f>IF(K18="非常勤",J18/基本!$D$9,1)</f>
        <v>1</v>
      </c>
      <c r="M18" s="693" t="e">
        <f>IF(DAYS360(O18,メイン!$N$3)&lt;500,"新"," ")</f>
        <v>#VALUE!</v>
      </c>
      <c r="N18" s="659"/>
      <c r="O18" s="809" t="str">
        <f>IF(COUNTA(外来!J16)&gt;=1,外来!J16,"")</f>
        <v/>
      </c>
      <c r="Q18" s="781">
        <f t="shared" si="0"/>
        <v>0</v>
      </c>
      <c r="R18" s="781">
        <f t="shared" si="1"/>
        <v>0</v>
      </c>
      <c r="S18" s="781">
        <f t="shared" si="2"/>
        <v>0</v>
      </c>
      <c r="T18" s="781">
        <f t="shared" si="3"/>
        <v>0</v>
      </c>
      <c r="U18" s="781">
        <f t="shared" si="4"/>
        <v>0</v>
      </c>
      <c r="V18" s="781">
        <f t="shared" si="5"/>
        <v>0</v>
      </c>
      <c r="W18" s="781">
        <f t="shared" si="6"/>
        <v>0</v>
      </c>
      <c r="X18" s="781">
        <f t="shared" si="7"/>
        <v>0</v>
      </c>
      <c r="Y18" s="781">
        <f t="shared" si="8"/>
        <v>0</v>
      </c>
      <c r="Z18" s="781">
        <f t="shared" si="9"/>
        <v>0</v>
      </c>
      <c r="AA18" s="781">
        <f t="shared" si="10"/>
        <v>0</v>
      </c>
      <c r="AB18" s="781">
        <f t="shared" si="11"/>
        <v>0</v>
      </c>
      <c r="AC18" s="781">
        <f t="shared" si="12"/>
        <v>0</v>
      </c>
      <c r="AD18" s="781">
        <f t="shared" si="13"/>
        <v>0</v>
      </c>
      <c r="AE18" s="781">
        <f t="shared" si="14"/>
        <v>0</v>
      </c>
      <c r="AG18" s="647" t="e">
        <f>#REF!</f>
        <v>#REF!</v>
      </c>
      <c r="AH18" s="647" t="str">
        <f t="shared" si="15"/>
        <v>助産師常勤</v>
      </c>
      <c r="AI18" s="647">
        <f t="shared" si="16"/>
        <v>1</v>
      </c>
      <c r="AJ18" s="647" t="str">
        <f t="shared" si="17"/>
        <v>助産師</v>
      </c>
      <c r="AK18" s="647" t="str">
        <f t="shared" si="18"/>
        <v>常勤</v>
      </c>
    </row>
    <row r="19" spans="1:37" ht="13.5" customHeight="1">
      <c r="A19" s="659" t="str">
        <f>IF(COUNTA(外来!A17)&gt;=1,外来!A17,"")</f>
        <v/>
      </c>
      <c r="B19" s="784" t="str">
        <f>IF(COUNTA(外来!B17)&gt;=1,外来!B17,"")</f>
        <v/>
      </c>
      <c r="C19" s="750" t="str">
        <f>IF(COUNTA(外来!C17)&gt;=1,外来!C17,"")</f>
        <v/>
      </c>
      <c r="D19" s="750" t="str">
        <f>IF(COUNTA(外来!D17)&gt;=1,外来!D17,"")</f>
        <v/>
      </c>
      <c r="E19" s="750" t="str">
        <f>IF(COUNTA(外来!E17)&gt;=1,外来!E17,"")</f>
        <v/>
      </c>
      <c r="F19" s="755" t="str">
        <f>IF(COUNTA(外来!F17)&gt;=1,外来!F17,"")</f>
        <v/>
      </c>
      <c r="G19" s="745" t="str">
        <f>IF(COUNTA(外来!G17)&gt;=1,外来!G17,"")</f>
        <v/>
      </c>
      <c r="H19" s="755" t="str">
        <f>IF(COUNTA(外来!H17)&gt;=1,外来!H17,"")</f>
        <v/>
      </c>
      <c r="I19" s="799" t="str">
        <f>IF(COUNTA(外来!I17)&gt;=1,外来!I17,"")</f>
        <v/>
      </c>
      <c r="J19" s="659" t="str">
        <f>IF(COUNTA(外来!K17)&gt;=1,外来!K17,"")</f>
        <v/>
      </c>
      <c r="K19" s="694" t="str">
        <f>IF(J19&lt;基本!$D$9,"非常勤","常勤")</f>
        <v>常勤</v>
      </c>
      <c r="L19" s="805">
        <f>IF(K19="非常勤",J19/基本!$D$9,1)</f>
        <v>1</v>
      </c>
      <c r="M19" s="693" t="e">
        <f>IF(DAYS360(O19,メイン!$N$3)&lt;500,"新"," ")</f>
        <v>#VALUE!</v>
      </c>
      <c r="N19" s="659"/>
      <c r="O19" s="809" t="str">
        <f>IF(COUNTA(外来!J17)&gt;=1,外来!J17,"")</f>
        <v/>
      </c>
      <c r="Q19" s="781">
        <f t="shared" si="0"/>
        <v>0</v>
      </c>
      <c r="R19" s="781">
        <f t="shared" si="1"/>
        <v>0</v>
      </c>
      <c r="S19" s="781">
        <f t="shared" si="2"/>
        <v>0</v>
      </c>
      <c r="T19" s="781">
        <f t="shared" si="3"/>
        <v>0</v>
      </c>
      <c r="U19" s="781">
        <f t="shared" si="4"/>
        <v>0</v>
      </c>
      <c r="V19" s="781">
        <f t="shared" si="5"/>
        <v>0</v>
      </c>
      <c r="W19" s="781">
        <f t="shared" si="6"/>
        <v>0</v>
      </c>
      <c r="X19" s="781">
        <f t="shared" si="7"/>
        <v>0</v>
      </c>
      <c r="Y19" s="781">
        <f t="shared" si="8"/>
        <v>0</v>
      </c>
      <c r="Z19" s="781">
        <f t="shared" si="9"/>
        <v>0</v>
      </c>
      <c r="AA19" s="781">
        <f t="shared" si="10"/>
        <v>0</v>
      </c>
      <c r="AB19" s="781">
        <f t="shared" si="11"/>
        <v>0</v>
      </c>
      <c r="AC19" s="781">
        <f t="shared" si="12"/>
        <v>0</v>
      </c>
      <c r="AD19" s="781">
        <f t="shared" si="13"/>
        <v>0</v>
      </c>
      <c r="AE19" s="781">
        <f t="shared" si="14"/>
        <v>0</v>
      </c>
      <c r="AG19" s="647" t="e">
        <f>#REF!</f>
        <v>#REF!</v>
      </c>
      <c r="AH19" s="647" t="str">
        <f t="shared" si="15"/>
        <v>助産師常勤</v>
      </c>
      <c r="AI19" s="647">
        <f t="shared" si="16"/>
        <v>1</v>
      </c>
      <c r="AJ19" s="647" t="str">
        <f t="shared" si="17"/>
        <v>助産師</v>
      </c>
      <c r="AK19" s="647" t="str">
        <f t="shared" si="18"/>
        <v>常勤</v>
      </c>
    </row>
    <row r="20" spans="1:37" ht="13.5" customHeight="1">
      <c r="A20" s="659" t="str">
        <f>IF(COUNTA(外来!A18)&gt;=1,外来!A18,"")</f>
        <v/>
      </c>
      <c r="B20" s="784" t="str">
        <f>IF(COUNTA(外来!B18)&gt;=1,外来!B18,"")</f>
        <v/>
      </c>
      <c r="C20" s="750" t="str">
        <f>IF(COUNTA(外来!C18)&gt;=1,外来!C18,"")</f>
        <v/>
      </c>
      <c r="D20" s="750" t="str">
        <f>IF(COUNTA(外来!D18)&gt;=1,外来!D18,"")</f>
        <v/>
      </c>
      <c r="E20" s="750" t="str">
        <f>IF(COUNTA(外来!E18)&gt;=1,外来!E18,"")</f>
        <v/>
      </c>
      <c r="F20" s="755" t="str">
        <f>IF(COUNTA(外来!F18)&gt;=1,外来!F18,"")</f>
        <v/>
      </c>
      <c r="G20" s="745" t="str">
        <f>IF(COUNTA(外来!G18)&gt;=1,外来!G18,"")</f>
        <v/>
      </c>
      <c r="H20" s="755" t="str">
        <f>IF(COUNTA(外来!H18)&gt;=1,外来!H18,"")</f>
        <v/>
      </c>
      <c r="I20" s="799" t="str">
        <f>IF(COUNTA(外来!I18)&gt;=1,外来!I18,"")</f>
        <v/>
      </c>
      <c r="J20" s="659" t="str">
        <f>IF(COUNTA(外来!K18)&gt;=1,外来!K18,"")</f>
        <v/>
      </c>
      <c r="K20" s="694" t="str">
        <f>IF(J20&lt;基本!$D$9,"非常勤","常勤")</f>
        <v>常勤</v>
      </c>
      <c r="L20" s="805">
        <f>IF(K20="非常勤",J20/基本!$D$9,1)</f>
        <v>1</v>
      </c>
      <c r="M20" s="693" t="e">
        <f>IF(DAYS360(O20,メイン!$N$3)&lt;500,"新"," ")</f>
        <v>#VALUE!</v>
      </c>
      <c r="N20" s="659"/>
      <c r="O20" s="809" t="str">
        <f>IF(COUNTA(外来!J18)&gt;=1,外来!J18,"")</f>
        <v/>
      </c>
      <c r="Q20" s="781">
        <f t="shared" si="0"/>
        <v>0</v>
      </c>
      <c r="R20" s="781">
        <f t="shared" si="1"/>
        <v>0</v>
      </c>
      <c r="S20" s="781">
        <f t="shared" si="2"/>
        <v>0</v>
      </c>
      <c r="T20" s="781">
        <f t="shared" si="3"/>
        <v>0</v>
      </c>
      <c r="U20" s="781">
        <f t="shared" si="4"/>
        <v>0</v>
      </c>
      <c r="V20" s="781">
        <f t="shared" si="5"/>
        <v>0</v>
      </c>
      <c r="W20" s="781">
        <f t="shared" si="6"/>
        <v>0</v>
      </c>
      <c r="X20" s="781">
        <f t="shared" si="7"/>
        <v>0</v>
      </c>
      <c r="Y20" s="781">
        <f t="shared" si="8"/>
        <v>0</v>
      </c>
      <c r="Z20" s="781">
        <f t="shared" si="9"/>
        <v>0</v>
      </c>
      <c r="AA20" s="781">
        <f t="shared" si="10"/>
        <v>0</v>
      </c>
      <c r="AB20" s="781">
        <f t="shared" si="11"/>
        <v>0</v>
      </c>
      <c r="AC20" s="781">
        <f t="shared" si="12"/>
        <v>0</v>
      </c>
      <c r="AD20" s="781">
        <f t="shared" si="13"/>
        <v>0</v>
      </c>
      <c r="AE20" s="781">
        <f t="shared" si="14"/>
        <v>0</v>
      </c>
      <c r="AG20" s="647" t="e">
        <f>#REF!</f>
        <v>#REF!</v>
      </c>
      <c r="AH20" s="647" t="str">
        <f t="shared" si="15"/>
        <v>助産師常勤</v>
      </c>
      <c r="AI20" s="647">
        <f t="shared" si="16"/>
        <v>1</v>
      </c>
      <c r="AJ20" s="647" t="str">
        <f t="shared" si="17"/>
        <v>助産師</v>
      </c>
      <c r="AK20" s="647" t="str">
        <f t="shared" si="18"/>
        <v>常勤</v>
      </c>
    </row>
    <row r="21" spans="1:37" ht="13.5" customHeight="1">
      <c r="A21" s="659" t="str">
        <f>IF(COUNTA(外来!A19)&gt;=1,外来!A19,"")</f>
        <v/>
      </c>
      <c r="B21" s="784" t="str">
        <f>IF(COUNTA(外来!B19)&gt;=1,外来!B19,"")</f>
        <v/>
      </c>
      <c r="C21" s="750" t="str">
        <f>IF(COUNTA(外来!C19)&gt;=1,外来!C19,"")</f>
        <v/>
      </c>
      <c r="D21" s="750" t="str">
        <f>IF(COUNTA(外来!D19)&gt;=1,外来!D19,"")</f>
        <v/>
      </c>
      <c r="E21" s="750" t="str">
        <f>IF(COUNTA(外来!E19)&gt;=1,外来!E19,"")</f>
        <v/>
      </c>
      <c r="F21" s="755" t="str">
        <f>IF(COUNTA(外来!F19)&gt;=1,外来!F19,"")</f>
        <v/>
      </c>
      <c r="G21" s="745" t="str">
        <f>IF(COUNTA(外来!G19)&gt;=1,外来!G19,"")</f>
        <v/>
      </c>
      <c r="H21" s="755" t="str">
        <f>IF(COUNTA(外来!H19)&gt;=1,外来!H19,"")</f>
        <v/>
      </c>
      <c r="I21" s="799" t="str">
        <f>IF(COUNTA(外来!I19)&gt;=1,外来!I19,"")</f>
        <v/>
      </c>
      <c r="J21" s="659" t="str">
        <f>IF(COUNTA(外来!K19)&gt;=1,外来!K19,"")</f>
        <v/>
      </c>
      <c r="K21" s="694" t="str">
        <f>IF(J21&lt;基本!$D$9,"非常勤","常勤")</f>
        <v>常勤</v>
      </c>
      <c r="L21" s="805">
        <f>IF(K21="非常勤",J21/基本!$D$9,1)</f>
        <v>1</v>
      </c>
      <c r="M21" s="693" t="e">
        <f>IF(DAYS360(O21,メイン!$N$3)&lt;500,"新"," ")</f>
        <v>#VALUE!</v>
      </c>
      <c r="N21" s="659"/>
      <c r="O21" s="809" t="str">
        <f>IF(COUNTA(外来!J19)&gt;=1,外来!J19,"")</f>
        <v/>
      </c>
      <c r="Q21" s="781">
        <f t="shared" si="0"/>
        <v>0</v>
      </c>
      <c r="R21" s="781">
        <f t="shared" si="1"/>
        <v>0</v>
      </c>
      <c r="S21" s="781">
        <f t="shared" si="2"/>
        <v>0</v>
      </c>
      <c r="T21" s="781">
        <f t="shared" si="3"/>
        <v>0</v>
      </c>
      <c r="U21" s="781">
        <f t="shared" si="4"/>
        <v>0</v>
      </c>
      <c r="V21" s="781">
        <f t="shared" si="5"/>
        <v>0</v>
      </c>
      <c r="W21" s="781">
        <f t="shared" si="6"/>
        <v>0</v>
      </c>
      <c r="X21" s="781">
        <f t="shared" si="7"/>
        <v>0</v>
      </c>
      <c r="Y21" s="781">
        <f t="shared" si="8"/>
        <v>0</v>
      </c>
      <c r="Z21" s="781">
        <f t="shared" si="9"/>
        <v>0</v>
      </c>
      <c r="AA21" s="781">
        <f t="shared" si="10"/>
        <v>0</v>
      </c>
      <c r="AB21" s="781">
        <f t="shared" si="11"/>
        <v>0</v>
      </c>
      <c r="AC21" s="781">
        <f t="shared" si="12"/>
        <v>0</v>
      </c>
      <c r="AD21" s="781">
        <f t="shared" si="13"/>
        <v>0</v>
      </c>
      <c r="AE21" s="781">
        <f t="shared" si="14"/>
        <v>0</v>
      </c>
      <c r="AG21" s="647" t="e">
        <f>#REF!</f>
        <v>#REF!</v>
      </c>
      <c r="AH21" s="647" t="str">
        <f t="shared" si="15"/>
        <v>助産師常勤</v>
      </c>
      <c r="AI21" s="647">
        <f t="shared" si="16"/>
        <v>1</v>
      </c>
      <c r="AJ21" s="647" t="str">
        <f t="shared" si="17"/>
        <v>助産師</v>
      </c>
      <c r="AK21" s="647" t="str">
        <f t="shared" si="18"/>
        <v>常勤</v>
      </c>
    </row>
    <row r="22" spans="1:37" ht="13.5" customHeight="1">
      <c r="A22" s="659" t="str">
        <f>IF(COUNTA(外来!A20)&gt;=1,外来!A20,"")</f>
        <v/>
      </c>
      <c r="B22" s="784" t="str">
        <f>IF(COUNTA(外来!B20)&gt;=1,外来!B20,"")</f>
        <v/>
      </c>
      <c r="C22" s="750" t="str">
        <f>IF(COUNTA(外来!C20)&gt;=1,外来!C20,"")</f>
        <v/>
      </c>
      <c r="D22" s="750" t="str">
        <f>IF(COUNTA(外来!D20)&gt;=1,外来!D20,"")</f>
        <v/>
      </c>
      <c r="E22" s="750" t="str">
        <f>IF(COUNTA(外来!E20)&gt;=1,外来!E20,"")</f>
        <v/>
      </c>
      <c r="F22" s="755" t="str">
        <f>IF(COUNTA(外来!F20)&gt;=1,外来!F20,"")</f>
        <v/>
      </c>
      <c r="G22" s="745" t="str">
        <f>IF(COUNTA(外来!G20)&gt;=1,外来!G20,"")</f>
        <v/>
      </c>
      <c r="H22" s="755" t="str">
        <f>IF(COUNTA(外来!H20)&gt;=1,外来!H20,"")</f>
        <v/>
      </c>
      <c r="I22" s="799" t="str">
        <f>IF(COUNTA(外来!I20)&gt;=1,外来!I20,"")</f>
        <v/>
      </c>
      <c r="J22" s="659" t="str">
        <f>IF(COUNTA(外来!K20)&gt;=1,外来!K20,"")</f>
        <v/>
      </c>
      <c r="K22" s="694" t="str">
        <f>IF(J22&lt;基本!$D$9,"非常勤","常勤")</f>
        <v>常勤</v>
      </c>
      <c r="L22" s="805">
        <f>IF(K22="非常勤",J22/基本!$D$9,1)</f>
        <v>1</v>
      </c>
      <c r="M22" s="693" t="e">
        <f>IF(DAYS360(O22,メイン!$N$3)&lt;500,"新"," ")</f>
        <v>#VALUE!</v>
      </c>
      <c r="N22" s="659"/>
      <c r="O22" s="809" t="str">
        <f>IF(COUNTA(外来!J20)&gt;=1,外来!J20,"")</f>
        <v/>
      </c>
      <c r="Q22" s="781">
        <f t="shared" si="0"/>
        <v>0</v>
      </c>
      <c r="R22" s="781">
        <f t="shared" si="1"/>
        <v>0</v>
      </c>
      <c r="S22" s="781">
        <f t="shared" si="2"/>
        <v>0</v>
      </c>
      <c r="T22" s="781">
        <f t="shared" si="3"/>
        <v>0</v>
      </c>
      <c r="U22" s="781">
        <f t="shared" si="4"/>
        <v>0</v>
      </c>
      <c r="V22" s="781">
        <f t="shared" si="5"/>
        <v>0</v>
      </c>
      <c r="W22" s="781">
        <f t="shared" si="6"/>
        <v>0</v>
      </c>
      <c r="X22" s="781">
        <f t="shared" si="7"/>
        <v>0</v>
      </c>
      <c r="Y22" s="781">
        <f t="shared" si="8"/>
        <v>0</v>
      </c>
      <c r="Z22" s="781">
        <f t="shared" si="9"/>
        <v>0</v>
      </c>
      <c r="AA22" s="781">
        <f t="shared" si="10"/>
        <v>0</v>
      </c>
      <c r="AB22" s="781">
        <f t="shared" si="11"/>
        <v>0</v>
      </c>
      <c r="AC22" s="781">
        <f t="shared" si="12"/>
        <v>0</v>
      </c>
      <c r="AD22" s="781">
        <f t="shared" si="13"/>
        <v>0</v>
      </c>
      <c r="AE22" s="781">
        <f t="shared" si="14"/>
        <v>0</v>
      </c>
      <c r="AG22" s="647" t="e">
        <f>#REF!</f>
        <v>#REF!</v>
      </c>
      <c r="AH22" s="647" t="str">
        <f t="shared" si="15"/>
        <v>助産師常勤</v>
      </c>
      <c r="AI22" s="647">
        <f t="shared" si="16"/>
        <v>1</v>
      </c>
      <c r="AJ22" s="647" t="str">
        <f t="shared" si="17"/>
        <v>助産師</v>
      </c>
      <c r="AK22" s="647" t="str">
        <f t="shared" si="18"/>
        <v>常勤</v>
      </c>
    </row>
    <row r="23" spans="1:37" ht="13.5" customHeight="1">
      <c r="A23" s="659" t="str">
        <f>IF(COUNTA(外来!A21)&gt;=1,外来!A21,"")</f>
        <v/>
      </c>
      <c r="B23" s="784" t="str">
        <f>IF(COUNTA(外来!B21)&gt;=1,外来!B21,"")</f>
        <v/>
      </c>
      <c r="C23" s="750" t="str">
        <f>IF(COUNTA(外来!C21)&gt;=1,外来!C21,"")</f>
        <v/>
      </c>
      <c r="D23" s="750" t="str">
        <f>IF(COUNTA(外来!D21)&gt;=1,外来!D21,"")</f>
        <v/>
      </c>
      <c r="E23" s="750" t="str">
        <f>IF(COUNTA(外来!E21)&gt;=1,外来!E21,"")</f>
        <v/>
      </c>
      <c r="F23" s="755" t="str">
        <f>IF(COUNTA(外来!F21)&gt;=1,外来!F21,"")</f>
        <v/>
      </c>
      <c r="G23" s="745" t="str">
        <f>IF(COUNTA(外来!G21)&gt;=1,外来!G21,"")</f>
        <v/>
      </c>
      <c r="H23" s="755" t="str">
        <f>IF(COUNTA(外来!H21)&gt;=1,外来!H21,"")</f>
        <v/>
      </c>
      <c r="I23" s="799" t="str">
        <f>IF(COUNTA(外来!I21)&gt;=1,外来!I21,"")</f>
        <v/>
      </c>
      <c r="J23" s="659" t="str">
        <f>IF(COUNTA(外来!K21)&gt;=1,外来!K21,"")</f>
        <v/>
      </c>
      <c r="K23" s="694" t="str">
        <f>IF(J23&lt;基本!$D$9,"非常勤","常勤")</f>
        <v>常勤</v>
      </c>
      <c r="L23" s="805">
        <f>IF(K23="非常勤",J23/基本!$D$9,1)</f>
        <v>1</v>
      </c>
      <c r="M23" s="693" t="e">
        <f>IF(DAYS360(O23,メイン!$N$3)&lt;500,"新"," ")</f>
        <v>#VALUE!</v>
      </c>
      <c r="N23" s="659"/>
      <c r="O23" s="809" t="str">
        <f>IF(COUNTA(外来!J21)&gt;=1,外来!J21,"")</f>
        <v/>
      </c>
      <c r="Q23" s="781">
        <f t="shared" si="0"/>
        <v>0</v>
      </c>
      <c r="R23" s="781">
        <f t="shared" si="1"/>
        <v>0</v>
      </c>
      <c r="S23" s="781">
        <f t="shared" si="2"/>
        <v>0</v>
      </c>
      <c r="T23" s="781">
        <f t="shared" si="3"/>
        <v>0</v>
      </c>
      <c r="U23" s="781">
        <f t="shared" si="4"/>
        <v>0</v>
      </c>
      <c r="V23" s="781">
        <f t="shared" si="5"/>
        <v>0</v>
      </c>
      <c r="W23" s="781">
        <f t="shared" si="6"/>
        <v>0</v>
      </c>
      <c r="X23" s="781">
        <f t="shared" si="7"/>
        <v>0</v>
      </c>
      <c r="Y23" s="781">
        <f t="shared" si="8"/>
        <v>0</v>
      </c>
      <c r="Z23" s="781">
        <f t="shared" si="9"/>
        <v>0</v>
      </c>
      <c r="AA23" s="781">
        <f t="shared" si="10"/>
        <v>0</v>
      </c>
      <c r="AB23" s="781">
        <f t="shared" si="11"/>
        <v>0</v>
      </c>
      <c r="AC23" s="781">
        <f t="shared" si="12"/>
        <v>0</v>
      </c>
      <c r="AD23" s="781">
        <f t="shared" si="13"/>
        <v>0</v>
      </c>
      <c r="AE23" s="781">
        <f t="shared" si="14"/>
        <v>0</v>
      </c>
      <c r="AG23" s="647" t="e">
        <f>#REF!</f>
        <v>#REF!</v>
      </c>
      <c r="AH23" s="647" t="str">
        <f t="shared" si="15"/>
        <v>助産師常勤</v>
      </c>
      <c r="AI23" s="647">
        <f t="shared" si="16"/>
        <v>1</v>
      </c>
      <c r="AJ23" s="647" t="str">
        <f t="shared" si="17"/>
        <v>助産師</v>
      </c>
      <c r="AK23" s="647" t="str">
        <f t="shared" si="18"/>
        <v>常勤</v>
      </c>
    </row>
    <row r="24" spans="1:37" ht="13.5" customHeight="1">
      <c r="A24" s="659" t="str">
        <f>IF(COUNTA(外来!A22)&gt;=1,外来!A22,"")</f>
        <v/>
      </c>
      <c r="B24" s="784" t="str">
        <f>IF(COUNTA(外来!B22)&gt;=1,外来!B22,"")</f>
        <v/>
      </c>
      <c r="C24" s="750" t="str">
        <f>IF(COUNTA(外来!C22)&gt;=1,外来!C22,"")</f>
        <v/>
      </c>
      <c r="D24" s="750" t="str">
        <f>IF(COUNTA(外来!D22)&gt;=1,外来!D22,"")</f>
        <v/>
      </c>
      <c r="E24" s="750" t="str">
        <f>IF(COUNTA(外来!E22)&gt;=1,外来!E22,"")</f>
        <v/>
      </c>
      <c r="F24" s="755" t="str">
        <f>IF(COUNTA(外来!F22)&gt;=1,外来!F22,"")</f>
        <v/>
      </c>
      <c r="G24" s="745" t="str">
        <f>IF(COUNTA(外来!G22)&gt;=1,外来!G22,"")</f>
        <v/>
      </c>
      <c r="H24" s="755" t="str">
        <f>IF(COUNTA(外来!H22)&gt;=1,外来!H22,"")</f>
        <v/>
      </c>
      <c r="I24" s="799" t="str">
        <f>IF(COUNTA(外来!I22)&gt;=1,外来!I22,"")</f>
        <v/>
      </c>
      <c r="J24" s="659" t="str">
        <f>IF(COUNTA(外来!K22)&gt;=1,外来!K22,"")</f>
        <v/>
      </c>
      <c r="K24" s="694" t="str">
        <f>IF(J24&lt;基本!$D$9,"非常勤","常勤")</f>
        <v>常勤</v>
      </c>
      <c r="L24" s="805">
        <f>IF(K24="非常勤",J24/基本!$D$9,1)</f>
        <v>1</v>
      </c>
      <c r="M24" s="693" t="e">
        <f>IF(DAYS360(O24,メイン!$N$3)&lt;500,"新"," ")</f>
        <v>#VALUE!</v>
      </c>
      <c r="N24" s="659"/>
      <c r="O24" s="809" t="str">
        <f>IF(COUNTA(外来!J22)&gt;=1,外来!J22,"")</f>
        <v/>
      </c>
      <c r="Q24" s="781">
        <f t="shared" si="0"/>
        <v>0</v>
      </c>
      <c r="R24" s="781">
        <f t="shared" si="1"/>
        <v>0</v>
      </c>
      <c r="S24" s="781">
        <f t="shared" si="2"/>
        <v>0</v>
      </c>
      <c r="T24" s="781">
        <f t="shared" si="3"/>
        <v>0</v>
      </c>
      <c r="U24" s="781">
        <f t="shared" si="4"/>
        <v>0</v>
      </c>
      <c r="V24" s="781">
        <f t="shared" si="5"/>
        <v>0</v>
      </c>
      <c r="W24" s="781">
        <f t="shared" si="6"/>
        <v>0</v>
      </c>
      <c r="X24" s="781">
        <f t="shared" si="7"/>
        <v>0</v>
      </c>
      <c r="Y24" s="781">
        <f t="shared" si="8"/>
        <v>0</v>
      </c>
      <c r="Z24" s="781">
        <f t="shared" si="9"/>
        <v>0</v>
      </c>
      <c r="AA24" s="781">
        <f t="shared" si="10"/>
        <v>0</v>
      </c>
      <c r="AB24" s="781">
        <f t="shared" si="11"/>
        <v>0</v>
      </c>
      <c r="AC24" s="781">
        <f t="shared" si="12"/>
        <v>0</v>
      </c>
      <c r="AD24" s="781">
        <f t="shared" si="13"/>
        <v>0</v>
      </c>
      <c r="AE24" s="781">
        <f t="shared" si="14"/>
        <v>0</v>
      </c>
      <c r="AG24" s="647" t="e">
        <f>#REF!</f>
        <v>#REF!</v>
      </c>
      <c r="AH24" s="647" t="str">
        <f t="shared" si="15"/>
        <v>助産師常勤</v>
      </c>
      <c r="AI24" s="647">
        <f t="shared" si="16"/>
        <v>1</v>
      </c>
      <c r="AJ24" s="647" t="str">
        <f t="shared" si="17"/>
        <v>助産師</v>
      </c>
      <c r="AK24" s="647" t="str">
        <f t="shared" si="18"/>
        <v>常勤</v>
      </c>
    </row>
    <row r="25" spans="1:37" ht="13.5" customHeight="1">
      <c r="A25" s="659" t="str">
        <f>IF(COUNTA(外来!A23)&gt;=1,外来!A23,"")</f>
        <v/>
      </c>
      <c r="B25" s="784" t="str">
        <f>IF(COUNTA(外来!B23)&gt;=1,外来!B23,"")</f>
        <v/>
      </c>
      <c r="C25" s="750" t="str">
        <f>IF(COUNTA(外来!C23)&gt;=1,外来!C23,"")</f>
        <v/>
      </c>
      <c r="D25" s="750" t="str">
        <f>IF(COUNTA(外来!D23)&gt;=1,外来!D23,"")</f>
        <v/>
      </c>
      <c r="E25" s="750" t="str">
        <f>IF(COUNTA(外来!E23)&gt;=1,外来!E23,"")</f>
        <v/>
      </c>
      <c r="F25" s="755" t="str">
        <f>IF(COUNTA(外来!F23)&gt;=1,外来!F23,"")</f>
        <v/>
      </c>
      <c r="G25" s="745" t="str">
        <f>IF(COUNTA(外来!G23)&gt;=1,外来!G23,"")</f>
        <v/>
      </c>
      <c r="H25" s="755" t="str">
        <f>IF(COUNTA(外来!H23)&gt;=1,外来!H23,"")</f>
        <v/>
      </c>
      <c r="I25" s="799" t="str">
        <f>IF(COUNTA(外来!I23)&gt;=1,外来!I23,"")</f>
        <v/>
      </c>
      <c r="J25" s="659" t="str">
        <f>IF(COUNTA(外来!K23)&gt;=1,外来!K23,"")</f>
        <v/>
      </c>
      <c r="K25" s="694" t="str">
        <f>IF(J25&lt;基本!$D$9,"非常勤","常勤")</f>
        <v>常勤</v>
      </c>
      <c r="L25" s="805">
        <f>IF(K25="非常勤",J25/基本!$D$9,1)</f>
        <v>1</v>
      </c>
      <c r="M25" s="693" t="e">
        <f>IF(DAYS360(O25,メイン!$N$3)&lt;500,"新"," ")</f>
        <v>#VALUE!</v>
      </c>
      <c r="N25" s="659"/>
      <c r="O25" s="809" t="str">
        <f>IF(COUNTA(外来!J23)&gt;=1,外来!J23,"")</f>
        <v/>
      </c>
      <c r="Q25" s="781">
        <f t="shared" si="0"/>
        <v>0</v>
      </c>
      <c r="R25" s="781">
        <f t="shared" si="1"/>
        <v>0</v>
      </c>
      <c r="S25" s="781">
        <f t="shared" si="2"/>
        <v>0</v>
      </c>
      <c r="T25" s="781">
        <f t="shared" si="3"/>
        <v>0</v>
      </c>
      <c r="U25" s="781">
        <f t="shared" si="4"/>
        <v>0</v>
      </c>
      <c r="V25" s="781">
        <f t="shared" si="5"/>
        <v>0</v>
      </c>
      <c r="W25" s="781">
        <f t="shared" si="6"/>
        <v>0</v>
      </c>
      <c r="X25" s="781">
        <f t="shared" si="7"/>
        <v>0</v>
      </c>
      <c r="Y25" s="781">
        <f t="shared" si="8"/>
        <v>0</v>
      </c>
      <c r="Z25" s="781">
        <f t="shared" si="9"/>
        <v>0</v>
      </c>
      <c r="AA25" s="781">
        <f t="shared" si="10"/>
        <v>0</v>
      </c>
      <c r="AB25" s="781">
        <f t="shared" si="11"/>
        <v>0</v>
      </c>
      <c r="AC25" s="781">
        <f t="shared" si="12"/>
        <v>0</v>
      </c>
      <c r="AD25" s="781">
        <f t="shared" si="13"/>
        <v>0</v>
      </c>
      <c r="AE25" s="781">
        <f t="shared" si="14"/>
        <v>0</v>
      </c>
      <c r="AG25" s="647" t="e">
        <f>#REF!</f>
        <v>#REF!</v>
      </c>
      <c r="AH25" s="647" t="str">
        <f t="shared" si="15"/>
        <v>助産師常勤</v>
      </c>
      <c r="AI25" s="647">
        <f t="shared" si="16"/>
        <v>1</v>
      </c>
      <c r="AJ25" s="647" t="str">
        <f t="shared" si="17"/>
        <v>助産師</v>
      </c>
      <c r="AK25" s="647" t="str">
        <f t="shared" si="18"/>
        <v>常勤</v>
      </c>
    </row>
    <row r="26" spans="1:37" ht="13.5" customHeight="1">
      <c r="A26" s="659" t="str">
        <f>IF(COUNTA(外来!A24)&gt;=1,外来!A24,"")</f>
        <v/>
      </c>
      <c r="B26" s="784" t="str">
        <f>IF(COUNTA(外来!B24)&gt;=1,外来!B24,"")</f>
        <v/>
      </c>
      <c r="C26" s="750" t="str">
        <f>IF(COUNTA(外来!C24)&gt;=1,外来!C24,"")</f>
        <v/>
      </c>
      <c r="D26" s="750" t="str">
        <f>IF(COUNTA(外来!D24)&gt;=1,外来!D24,"")</f>
        <v/>
      </c>
      <c r="E26" s="750" t="str">
        <f>IF(COUNTA(外来!E24)&gt;=1,外来!E24,"")</f>
        <v/>
      </c>
      <c r="F26" s="755" t="str">
        <f>IF(COUNTA(外来!F24)&gt;=1,外来!F24,"")</f>
        <v/>
      </c>
      <c r="G26" s="745" t="str">
        <f>IF(COUNTA(外来!G24)&gt;=1,外来!G24,"")</f>
        <v/>
      </c>
      <c r="H26" s="755" t="str">
        <f>IF(COUNTA(外来!H24)&gt;=1,外来!H24,"")</f>
        <v/>
      </c>
      <c r="I26" s="799" t="str">
        <f>IF(COUNTA(外来!I24)&gt;=1,外来!I24,"")</f>
        <v/>
      </c>
      <c r="J26" s="659" t="str">
        <f>IF(COUNTA(外来!K24)&gt;=1,外来!K24,"")</f>
        <v/>
      </c>
      <c r="K26" s="694" t="str">
        <f>IF(J26&lt;基本!$D$9,"非常勤","常勤")</f>
        <v>常勤</v>
      </c>
      <c r="L26" s="805">
        <f>IF(K26="非常勤",J26/基本!$D$9,1)</f>
        <v>1</v>
      </c>
      <c r="M26" s="693" t="e">
        <f>IF(DAYS360(O26,メイン!$N$3)&lt;500,"新"," ")</f>
        <v>#VALUE!</v>
      </c>
      <c r="N26" s="659"/>
      <c r="O26" s="809" t="str">
        <f>IF(COUNTA(外来!J24)&gt;=1,外来!J24,"")</f>
        <v/>
      </c>
      <c r="Q26" s="781">
        <f t="shared" si="0"/>
        <v>0</v>
      </c>
      <c r="R26" s="781">
        <f t="shared" si="1"/>
        <v>0</v>
      </c>
      <c r="S26" s="781">
        <f t="shared" si="2"/>
        <v>0</v>
      </c>
      <c r="T26" s="781">
        <f t="shared" si="3"/>
        <v>0</v>
      </c>
      <c r="U26" s="781">
        <f t="shared" si="4"/>
        <v>0</v>
      </c>
      <c r="V26" s="781">
        <f t="shared" si="5"/>
        <v>0</v>
      </c>
      <c r="W26" s="781">
        <f t="shared" si="6"/>
        <v>0</v>
      </c>
      <c r="X26" s="781">
        <f t="shared" si="7"/>
        <v>0</v>
      </c>
      <c r="Y26" s="781">
        <f t="shared" si="8"/>
        <v>0</v>
      </c>
      <c r="Z26" s="781">
        <f t="shared" si="9"/>
        <v>0</v>
      </c>
      <c r="AA26" s="781">
        <f t="shared" si="10"/>
        <v>0</v>
      </c>
      <c r="AB26" s="781">
        <f t="shared" si="11"/>
        <v>0</v>
      </c>
      <c r="AC26" s="781">
        <f t="shared" si="12"/>
        <v>0</v>
      </c>
      <c r="AD26" s="781">
        <f t="shared" si="13"/>
        <v>0</v>
      </c>
      <c r="AE26" s="781">
        <f t="shared" si="14"/>
        <v>0</v>
      </c>
      <c r="AG26" s="647" t="e">
        <f>#REF!</f>
        <v>#REF!</v>
      </c>
      <c r="AH26" s="647" t="str">
        <f t="shared" si="15"/>
        <v>助産師常勤</v>
      </c>
      <c r="AI26" s="647">
        <f t="shared" si="16"/>
        <v>1</v>
      </c>
      <c r="AJ26" s="647" t="str">
        <f t="shared" si="17"/>
        <v>助産師</v>
      </c>
      <c r="AK26" s="647" t="str">
        <f t="shared" si="18"/>
        <v>常勤</v>
      </c>
    </row>
    <row r="27" spans="1:37" ht="13.5" customHeight="1">
      <c r="A27" s="659" t="str">
        <f>IF(COUNTA(外来!A25)&gt;=1,外来!A25,"")</f>
        <v/>
      </c>
      <c r="B27" s="784" t="str">
        <f>IF(COUNTA(外来!B25)&gt;=1,外来!B25,"")</f>
        <v/>
      </c>
      <c r="C27" s="750" t="str">
        <f>IF(COUNTA(外来!C25)&gt;=1,外来!C25,"")</f>
        <v/>
      </c>
      <c r="D27" s="750" t="str">
        <f>IF(COUNTA(外来!D25)&gt;=1,外来!D25,"")</f>
        <v/>
      </c>
      <c r="E27" s="750" t="str">
        <f>IF(COUNTA(外来!E25)&gt;=1,外来!E25,"")</f>
        <v/>
      </c>
      <c r="F27" s="755" t="str">
        <f>IF(COUNTA(外来!F25)&gt;=1,外来!F25,"")</f>
        <v/>
      </c>
      <c r="G27" s="745" t="str">
        <f>IF(COUNTA(外来!G25)&gt;=1,外来!G25,"")</f>
        <v/>
      </c>
      <c r="H27" s="755" t="str">
        <f>IF(COUNTA(外来!H25)&gt;=1,外来!H25,"")</f>
        <v/>
      </c>
      <c r="I27" s="799" t="str">
        <f>IF(COUNTA(外来!I25)&gt;=1,外来!I25,"")</f>
        <v/>
      </c>
      <c r="J27" s="659" t="str">
        <f>IF(COUNTA(外来!K25)&gt;=1,外来!K25,"")</f>
        <v/>
      </c>
      <c r="K27" s="694" t="str">
        <f>IF(J27&lt;基本!$D$9,"非常勤","常勤")</f>
        <v>常勤</v>
      </c>
      <c r="L27" s="805">
        <f>IF(K27="非常勤",J27/基本!$D$9,1)</f>
        <v>1</v>
      </c>
      <c r="M27" s="693" t="e">
        <f>IF(DAYS360(O27,メイン!$N$3)&lt;500,"新"," ")</f>
        <v>#VALUE!</v>
      </c>
      <c r="N27" s="659"/>
      <c r="O27" s="809" t="str">
        <f>IF(COUNTA(外来!J25)&gt;=1,外来!J25,"")</f>
        <v/>
      </c>
      <c r="Q27" s="781">
        <f t="shared" si="0"/>
        <v>0</v>
      </c>
      <c r="R27" s="781">
        <f t="shared" si="1"/>
        <v>0</v>
      </c>
      <c r="S27" s="781">
        <f t="shared" si="2"/>
        <v>0</v>
      </c>
      <c r="T27" s="781">
        <f t="shared" si="3"/>
        <v>0</v>
      </c>
      <c r="U27" s="781">
        <f t="shared" si="4"/>
        <v>0</v>
      </c>
      <c r="V27" s="781">
        <f t="shared" si="5"/>
        <v>0</v>
      </c>
      <c r="W27" s="781">
        <f t="shared" si="6"/>
        <v>0</v>
      </c>
      <c r="X27" s="781">
        <f t="shared" si="7"/>
        <v>0</v>
      </c>
      <c r="Y27" s="781">
        <f t="shared" si="8"/>
        <v>0</v>
      </c>
      <c r="Z27" s="781">
        <f t="shared" si="9"/>
        <v>0</v>
      </c>
      <c r="AA27" s="781">
        <f t="shared" si="10"/>
        <v>0</v>
      </c>
      <c r="AB27" s="781">
        <f t="shared" si="11"/>
        <v>0</v>
      </c>
      <c r="AC27" s="781">
        <f t="shared" si="12"/>
        <v>0</v>
      </c>
      <c r="AD27" s="781">
        <f t="shared" si="13"/>
        <v>0</v>
      </c>
      <c r="AE27" s="781">
        <f t="shared" si="14"/>
        <v>0</v>
      </c>
      <c r="AG27" s="647" t="e">
        <f>#REF!</f>
        <v>#REF!</v>
      </c>
      <c r="AH27" s="647" t="str">
        <f t="shared" si="15"/>
        <v>助産師常勤</v>
      </c>
      <c r="AI27" s="647">
        <f t="shared" si="16"/>
        <v>1</v>
      </c>
      <c r="AJ27" s="647" t="str">
        <f t="shared" si="17"/>
        <v>助産師</v>
      </c>
      <c r="AK27" s="647" t="str">
        <f t="shared" si="18"/>
        <v>常勤</v>
      </c>
    </row>
    <row r="28" spans="1:37" ht="13.5" customHeight="1">
      <c r="A28" s="659" t="str">
        <f>IF(COUNTA(外来!A26)&gt;=1,外来!A26,"")</f>
        <v/>
      </c>
      <c r="B28" s="784" t="str">
        <f>IF(COUNTA(外来!B26)&gt;=1,外来!B26,"")</f>
        <v/>
      </c>
      <c r="C28" s="750" t="str">
        <f>IF(COUNTA(外来!C26)&gt;=1,外来!C26,"")</f>
        <v/>
      </c>
      <c r="D28" s="750" t="str">
        <f>IF(COUNTA(外来!D26)&gt;=1,外来!D26,"")</f>
        <v/>
      </c>
      <c r="E28" s="750" t="str">
        <f>IF(COUNTA(外来!E26)&gt;=1,外来!E26,"")</f>
        <v/>
      </c>
      <c r="F28" s="755" t="str">
        <f>IF(COUNTA(外来!F26)&gt;=1,外来!F26,"")</f>
        <v/>
      </c>
      <c r="G28" s="745" t="str">
        <f>IF(COUNTA(外来!G26)&gt;=1,外来!G26,"")</f>
        <v/>
      </c>
      <c r="H28" s="755" t="str">
        <f>IF(COUNTA(外来!H26)&gt;=1,外来!H26,"")</f>
        <v/>
      </c>
      <c r="I28" s="799" t="str">
        <f>IF(COUNTA(外来!I26)&gt;=1,外来!I26,"")</f>
        <v/>
      </c>
      <c r="J28" s="659" t="str">
        <f>IF(COUNTA(外来!K26)&gt;=1,外来!K26,"")</f>
        <v/>
      </c>
      <c r="K28" s="694" t="str">
        <f>IF(J28&lt;基本!$D$9,"非常勤","常勤")</f>
        <v>常勤</v>
      </c>
      <c r="L28" s="805">
        <f>IF(K28="非常勤",J28/基本!$D$9,1)</f>
        <v>1</v>
      </c>
      <c r="M28" s="693" t="e">
        <f>IF(DAYS360(O28,メイン!$N$3)&lt;500,"新"," ")</f>
        <v>#VALUE!</v>
      </c>
      <c r="N28" s="659"/>
      <c r="O28" s="809" t="str">
        <f>IF(COUNTA(外来!J26)&gt;=1,外来!J26,"")</f>
        <v/>
      </c>
      <c r="Q28" s="781">
        <f t="shared" si="0"/>
        <v>0</v>
      </c>
      <c r="R28" s="781">
        <f t="shared" si="1"/>
        <v>0</v>
      </c>
      <c r="S28" s="781">
        <f t="shared" si="2"/>
        <v>0</v>
      </c>
      <c r="T28" s="781">
        <f t="shared" si="3"/>
        <v>0</v>
      </c>
      <c r="U28" s="781">
        <f t="shared" si="4"/>
        <v>0</v>
      </c>
      <c r="V28" s="781">
        <f t="shared" si="5"/>
        <v>0</v>
      </c>
      <c r="W28" s="781">
        <f t="shared" si="6"/>
        <v>0</v>
      </c>
      <c r="X28" s="781">
        <f t="shared" si="7"/>
        <v>0</v>
      </c>
      <c r="Y28" s="781">
        <f t="shared" si="8"/>
        <v>0</v>
      </c>
      <c r="Z28" s="781">
        <f t="shared" si="9"/>
        <v>0</v>
      </c>
      <c r="AA28" s="781">
        <f t="shared" si="10"/>
        <v>0</v>
      </c>
      <c r="AB28" s="781">
        <f t="shared" si="11"/>
        <v>0</v>
      </c>
      <c r="AC28" s="781">
        <f t="shared" si="12"/>
        <v>0</v>
      </c>
      <c r="AD28" s="781">
        <f t="shared" si="13"/>
        <v>0</v>
      </c>
      <c r="AE28" s="781">
        <f t="shared" si="14"/>
        <v>0</v>
      </c>
      <c r="AG28" s="647" t="e">
        <f>#REF!</f>
        <v>#REF!</v>
      </c>
      <c r="AH28" s="647" t="str">
        <f t="shared" si="15"/>
        <v>助産師常勤</v>
      </c>
      <c r="AI28" s="647">
        <f t="shared" si="16"/>
        <v>1</v>
      </c>
      <c r="AJ28" s="647" t="str">
        <f t="shared" si="17"/>
        <v>助産師</v>
      </c>
      <c r="AK28" s="647" t="str">
        <f t="shared" si="18"/>
        <v>常勤</v>
      </c>
    </row>
    <row r="29" spans="1:37" ht="13.5" customHeight="1">
      <c r="A29" s="659" t="str">
        <f>IF(COUNTA(外来!A27)&gt;=1,外来!A27,"")</f>
        <v/>
      </c>
      <c r="B29" s="784" t="str">
        <f>IF(COUNTA(外来!B27)&gt;=1,外来!B27,"")</f>
        <v/>
      </c>
      <c r="C29" s="750" t="str">
        <f>IF(COUNTA(外来!C27)&gt;=1,外来!C27,"")</f>
        <v/>
      </c>
      <c r="D29" s="750" t="str">
        <f>IF(COUNTA(外来!D27)&gt;=1,外来!D27,"")</f>
        <v/>
      </c>
      <c r="E29" s="750" t="str">
        <f>IF(COUNTA(外来!E27)&gt;=1,外来!E27,"")</f>
        <v/>
      </c>
      <c r="F29" s="755" t="str">
        <f>IF(COUNTA(外来!F27)&gt;=1,外来!F27,"")</f>
        <v/>
      </c>
      <c r="G29" s="745" t="str">
        <f>IF(COUNTA(外来!G27)&gt;=1,外来!G27,"")</f>
        <v/>
      </c>
      <c r="H29" s="755" t="str">
        <f>IF(COUNTA(外来!H27)&gt;=1,外来!H27,"")</f>
        <v/>
      </c>
      <c r="I29" s="799" t="str">
        <f>IF(COUNTA(外来!I27)&gt;=1,外来!I27,"")</f>
        <v/>
      </c>
      <c r="J29" s="659" t="str">
        <f>IF(COUNTA(外来!K27)&gt;=1,外来!K27,"")</f>
        <v/>
      </c>
      <c r="K29" s="694" t="str">
        <f>IF(J29&lt;基本!$D$9,"非常勤","常勤")</f>
        <v>常勤</v>
      </c>
      <c r="L29" s="805">
        <f>IF(K29="非常勤",J29/基本!$D$9,1)</f>
        <v>1</v>
      </c>
      <c r="M29" s="693" t="e">
        <f>IF(DAYS360(O29,メイン!$N$3)&lt;500,"新"," ")</f>
        <v>#VALUE!</v>
      </c>
      <c r="N29" s="659"/>
      <c r="O29" s="809" t="str">
        <f>IF(COUNTA(外来!J27)&gt;=1,外来!J27,"")</f>
        <v/>
      </c>
      <c r="Q29" s="781">
        <f t="shared" si="0"/>
        <v>0</v>
      </c>
      <c r="R29" s="781">
        <f t="shared" si="1"/>
        <v>0</v>
      </c>
      <c r="S29" s="781">
        <f t="shared" si="2"/>
        <v>0</v>
      </c>
      <c r="T29" s="781">
        <f t="shared" si="3"/>
        <v>0</v>
      </c>
      <c r="U29" s="781">
        <f t="shared" si="4"/>
        <v>0</v>
      </c>
      <c r="V29" s="781">
        <f t="shared" si="5"/>
        <v>0</v>
      </c>
      <c r="W29" s="781">
        <f t="shared" si="6"/>
        <v>0</v>
      </c>
      <c r="X29" s="781">
        <f t="shared" si="7"/>
        <v>0</v>
      </c>
      <c r="Y29" s="781">
        <f t="shared" si="8"/>
        <v>0</v>
      </c>
      <c r="Z29" s="781">
        <f t="shared" si="9"/>
        <v>0</v>
      </c>
      <c r="AA29" s="781">
        <f t="shared" si="10"/>
        <v>0</v>
      </c>
      <c r="AB29" s="781">
        <f t="shared" si="11"/>
        <v>0</v>
      </c>
      <c r="AC29" s="781">
        <f t="shared" si="12"/>
        <v>0</v>
      </c>
      <c r="AD29" s="781">
        <f t="shared" si="13"/>
        <v>0</v>
      </c>
      <c r="AE29" s="781">
        <f t="shared" si="14"/>
        <v>0</v>
      </c>
      <c r="AG29" s="647" t="e">
        <f>#REF!</f>
        <v>#REF!</v>
      </c>
      <c r="AH29" s="647" t="str">
        <f t="shared" si="15"/>
        <v>助産師常勤</v>
      </c>
      <c r="AI29" s="647">
        <f t="shared" si="16"/>
        <v>1</v>
      </c>
      <c r="AJ29" s="647" t="str">
        <f t="shared" si="17"/>
        <v>助産師</v>
      </c>
      <c r="AK29" s="647" t="str">
        <f t="shared" si="18"/>
        <v>常勤</v>
      </c>
    </row>
    <row r="30" spans="1:37" ht="13.5" customHeight="1">
      <c r="A30" s="659" t="str">
        <f>IF(COUNTA(外来!A28)&gt;=1,外来!A28,"")</f>
        <v/>
      </c>
      <c r="B30" s="784" t="str">
        <f>IF(COUNTA(外来!B28)&gt;=1,外来!B28,"")</f>
        <v/>
      </c>
      <c r="C30" s="750" t="str">
        <f>IF(COUNTA(外来!C28)&gt;=1,外来!C28,"")</f>
        <v/>
      </c>
      <c r="D30" s="750" t="str">
        <f>IF(COUNTA(外来!D28)&gt;=1,外来!D28,"")</f>
        <v/>
      </c>
      <c r="E30" s="750" t="str">
        <f>IF(COUNTA(外来!E28)&gt;=1,外来!E28,"")</f>
        <v/>
      </c>
      <c r="F30" s="755" t="str">
        <f>IF(COUNTA(外来!F28)&gt;=1,外来!F28,"")</f>
        <v/>
      </c>
      <c r="G30" s="745" t="str">
        <f>IF(COUNTA(外来!G28)&gt;=1,外来!G28,"")</f>
        <v/>
      </c>
      <c r="H30" s="755" t="str">
        <f>IF(COUNTA(外来!H28)&gt;=1,外来!H28,"")</f>
        <v/>
      </c>
      <c r="I30" s="799" t="str">
        <f>IF(COUNTA(外来!I28)&gt;=1,外来!I28,"")</f>
        <v/>
      </c>
      <c r="J30" s="659" t="str">
        <f>IF(COUNTA(外来!K28)&gt;=1,外来!K28,"")</f>
        <v/>
      </c>
      <c r="K30" s="694" t="str">
        <f>IF(J30&lt;基本!$D$9,"非常勤","常勤")</f>
        <v>常勤</v>
      </c>
      <c r="L30" s="805">
        <f>IF(K30="非常勤",J30/基本!$D$9,1)</f>
        <v>1</v>
      </c>
      <c r="M30" s="693" t="e">
        <f>IF(DAYS360(O30,メイン!$N$3)&lt;500,"新"," ")</f>
        <v>#VALUE!</v>
      </c>
      <c r="N30" s="659"/>
      <c r="O30" s="809" t="str">
        <f>IF(COUNTA(外来!J28)&gt;=1,外来!J28,"")</f>
        <v/>
      </c>
      <c r="Q30" s="781">
        <f t="shared" si="0"/>
        <v>0</v>
      </c>
      <c r="R30" s="781">
        <f t="shared" si="1"/>
        <v>0</v>
      </c>
      <c r="S30" s="781">
        <f t="shared" si="2"/>
        <v>0</v>
      </c>
      <c r="T30" s="781">
        <f t="shared" si="3"/>
        <v>0</v>
      </c>
      <c r="U30" s="781">
        <f t="shared" si="4"/>
        <v>0</v>
      </c>
      <c r="V30" s="781">
        <f t="shared" si="5"/>
        <v>0</v>
      </c>
      <c r="W30" s="781">
        <f t="shared" si="6"/>
        <v>0</v>
      </c>
      <c r="X30" s="781">
        <f t="shared" si="7"/>
        <v>0</v>
      </c>
      <c r="Y30" s="781">
        <f t="shared" si="8"/>
        <v>0</v>
      </c>
      <c r="Z30" s="781">
        <f t="shared" si="9"/>
        <v>0</v>
      </c>
      <c r="AA30" s="781">
        <f t="shared" si="10"/>
        <v>0</v>
      </c>
      <c r="AB30" s="781">
        <f t="shared" si="11"/>
        <v>0</v>
      </c>
      <c r="AC30" s="781">
        <f t="shared" si="12"/>
        <v>0</v>
      </c>
      <c r="AD30" s="781">
        <f t="shared" si="13"/>
        <v>0</v>
      </c>
      <c r="AE30" s="781">
        <f t="shared" si="14"/>
        <v>0</v>
      </c>
      <c r="AG30" s="647" t="e">
        <f>#REF!</f>
        <v>#REF!</v>
      </c>
      <c r="AH30" s="647" t="str">
        <f t="shared" si="15"/>
        <v>助産師常勤</v>
      </c>
      <c r="AI30" s="647">
        <f t="shared" si="16"/>
        <v>1</v>
      </c>
      <c r="AJ30" s="647" t="str">
        <f t="shared" si="17"/>
        <v>助産師</v>
      </c>
      <c r="AK30" s="647" t="str">
        <f t="shared" si="18"/>
        <v>常勤</v>
      </c>
    </row>
    <row r="31" spans="1:37" ht="13.5" customHeight="1">
      <c r="A31" s="659" t="str">
        <f>IF(COUNTA(外来!A29)&gt;=1,外来!A29,"")</f>
        <v/>
      </c>
      <c r="B31" s="784" t="str">
        <f>IF(COUNTA(外来!B29)&gt;=1,外来!B29,"")</f>
        <v/>
      </c>
      <c r="C31" s="750" t="str">
        <f>IF(COUNTA(外来!C29)&gt;=1,外来!C29,"")</f>
        <v/>
      </c>
      <c r="D31" s="750" t="str">
        <f>IF(COUNTA(外来!D29)&gt;=1,外来!D29,"")</f>
        <v/>
      </c>
      <c r="E31" s="750" t="str">
        <f>IF(COUNTA(外来!E29)&gt;=1,外来!E29,"")</f>
        <v/>
      </c>
      <c r="F31" s="755" t="str">
        <f>IF(COUNTA(外来!F29)&gt;=1,外来!F29,"")</f>
        <v/>
      </c>
      <c r="G31" s="745" t="str">
        <f>IF(COUNTA(外来!G29)&gt;=1,外来!G29,"")</f>
        <v/>
      </c>
      <c r="H31" s="755" t="str">
        <f>IF(COUNTA(外来!H29)&gt;=1,外来!H29,"")</f>
        <v/>
      </c>
      <c r="I31" s="799" t="str">
        <f>IF(COUNTA(外来!I29)&gt;=1,外来!I29,"")</f>
        <v/>
      </c>
      <c r="J31" s="659" t="str">
        <f>IF(COUNTA(外来!K29)&gt;=1,外来!K29,"")</f>
        <v/>
      </c>
      <c r="K31" s="694" t="str">
        <f>IF(J31&lt;基本!$D$9,"非常勤","常勤")</f>
        <v>常勤</v>
      </c>
      <c r="L31" s="805">
        <f>IF(K31="非常勤",J31/基本!$D$9,1)</f>
        <v>1</v>
      </c>
      <c r="M31" s="693" t="e">
        <f>IF(DAYS360(O31,メイン!$N$3)&lt;500,"新"," ")</f>
        <v>#VALUE!</v>
      </c>
      <c r="N31" s="659"/>
      <c r="O31" s="809" t="str">
        <f>IF(COUNTA(外来!J29)&gt;=1,外来!J29,"")</f>
        <v/>
      </c>
      <c r="Q31" s="781">
        <f t="shared" si="0"/>
        <v>0</v>
      </c>
      <c r="R31" s="781">
        <f t="shared" si="1"/>
        <v>0</v>
      </c>
      <c r="S31" s="781">
        <f t="shared" si="2"/>
        <v>0</v>
      </c>
      <c r="T31" s="781">
        <f t="shared" si="3"/>
        <v>0</v>
      </c>
      <c r="U31" s="781">
        <f t="shared" si="4"/>
        <v>0</v>
      </c>
      <c r="V31" s="781">
        <f t="shared" si="5"/>
        <v>0</v>
      </c>
      <c r="W31" s="781">
        <f t="shared" si="6"/>
        <v>0</v>
      </c>
      <c r="X31" s="781">
        <f t="shared" si="7"/>
        <v>0</v>
      </c>
      <c r="Y31" s="781">
        <f t="shared" si="8"/>
        <v>0</v>
      </c>
      <c r="Z31" s="781">
        <f t="shared" si="9"/>
        <v>0</v>
      </c>
      <c r="AA31" s="781">
        <f t="shared" si="10"/>
        <v>0</v>
      </c>
      <c r="AB31" s="781">
        <f t="shared" si="11"/>
        <v>0</v>
      </c>
      <c r="AC31" s="781">
        <f t="shared" si="12"/>
        <v>0</v>
      </c>
      <c r="AD31" s="781">
        <f t="shared" si="13"/>
        <v>0</v>
      </c>
      <c r="AE31" s="781">
        <f t="shared" si="14"/>
        <v>0</v>
      </c>
      <c r="AG31" s="647" t="e">
        <f>#REF!</f>
        <v>#REF!</v>
      </c>
      <c r="AH31" s="647" t="str">
        <f t="shared" si="15"/>
        <v>助産師常勤</v>
      </c>
      <c r="AI31" s="647">
        <f t="shared" si="16"/>
        <v>1</v>
      </c>
      <c r="AJ31" s="647" t="str">
        <f t="shared" si="17"/>
        <v>助産師</v>
      </c>
      <c r="AK31" s="647" t="str">
        <f t="shared" si="18"/>
        <v>常勤</v>
      </c>
    </row>
    <row r="32" spans="1:37" ht="13.5" customHeight="1">
      <c r="A32" s="659" t="str">
        <f>IF(COUNTA(外来!A30)&gt;=1,外来!A30,"")</f>
        <v/>
      </c>
      <c r="B32" s="784" t="str">
        <f>IF(COUNTA(外来!B30)&gt;=1,外来!B30,"")</f>
        <v/>
      </c>
      <c r="C32" s="750" t="str">
        <f>IF(COUNTA(外来!C30)&gt;=1,外来!C30,"")</f>
        <v/>
      </c>
      <c r="D32" s="750" t="str">
        <f>IF(COUNTA(外来!D30)&gt;=1,外来!D30,"")</f>
        <v/>
      </c>
      <c r="E32" s="750" t="str">
        <f>IF(COUNTA(外来!E30)&gt;=1,外来!E30,"")</f>
        <v/>
      </c>
      <c r="F32" s="755" t="str">
        <f>IF(COUNTA(外来!F30)&gt;=1,外来!F30,"")</f>
        <v/>
      </c>
      <c r="G32" s="745" t="str">
        <f>IF(COUNTA(外来!G30)&gt;=1,外来!G30,"")</f>
        <v/>
      </c>
      <c r="H32" s="755" t="str">
        <f>IF(COUNTA(外来!H30)&gt;=1,外来!H30,"")</f>
        <v/>
      </c>
      <c r="I32" s="799" t="str">
        <f>IF(COUNTA(外来!I30)&gt;=1,外来!I30,"")</f>
        <v/>
      </c>
      <c r="J32" s="659" t="str">
        <f>IF(COUNTA(外来!K30)&gt;=1,外来!K30,"")</f>
        <v/>
      </c>
      <c r="K32" s="694" t="str">
        <f>IF(J32&lt;基本!$D$9,"非常勤","常勤")</f>
        <v>常勤</v>
      </c>
      <c r="L32" s="805">
        <f>IF(K32="非常勤",J32/基本!$D$9,1)</f>
        <v>1</v>
      </c>
      <c r="M32" s="693" t="e">
        <f>IF(DAYS360(O32,メイン!$N$3)&lt;500,"新"," ")</f>
        <v>#VALUE!</v>
      </c>
      <c r="N32" s="659"/>
      <c r="O32" s="809" t="str">
        <f>IF(COUNTA(外来!J30)&gt;=1,外来!J30,"")</f>
        <v/>
      </c>
      <c r="Q32" s="781">
        <f t="shared" si="0"/>
        <v>0</v>
      </c>
      <c r="R32" s="781">
        <f t="shared" si="1"/>
        <v>0</v>
      </c>
      <c r="S32" s="781">
        <f t="shared" si="2"/>
        <v>0</v>
      </c>
      <c r="T32" s="781">
        <f t="shared" si="3"/>
        <v>0</v>
      </c>
      <c r="U32" s="781">
        <f t="shared" si="4"/>
        <v>0</v>
      </c>
      <c r="V32" s="781">
        <f t="shared" si="5"/>
        <v>0</v>
      </c>
      <c r="W32" s="781">
        <f t="shared" si="6"/>
        <v>0</v>
      </c>
      <c r="X32" s="781">
        <f t="shared" si="7"/>
        <v>0</v>
      </c>
      <c r="Y32" s="781">
        <f t="shared" si="8"/>
        <v>0</v>
      </c>
      <c r="Z32" s="781">
        <f t="shared" si="9"/>
        <v>0</v>
      </c>
      <c r="AA32" s="781">
        <f t="shared" si="10"/>
        <v>0</v>
      </c>
      <c r="AB32" s="781">
        <f t="shared" si="11"/>
        <v>0</v>
      </c>
      <c r="AC32" s="781">
        <f t="shared" si="12"/>
        <v>0</v>
      </c>
      <c r="AD32" s="781">
        <f t="shared" si="13"/>
        <v>0</v>
      </c>
      <c r="AE32" s="781">
        <f t="shared" si="14"/>
        <v>0</v>
      </c>
      <c r="AG32" s="647" t="e">
        <f>#REF!</f>
        <v>#REF!</v>
      </c>
      <c r="AH32" s="647" t="str">
        <f t="shared" si="15"/>
        <v>助産師常勤</v>
      </c>
      <c r="AI32" s="647">
        <f t="shared" si="16"/>
        <v>1</v>
      </c>
      <c r="AJ32" s="647" t="str">
        <f t="shared" si="17"/>
        <v>助産師</v>
      </c>
      <c r="AK32" s="647" t="str">
        <f t="shared" si="18"/>
        <v>常勤</v>
      </c>
    </row>
    <row r="33" spans="1:37" ht="13.5" customHeight="1">
      <c r="A33" s="659" t="str">
        <f>IF(COUNTA(外来!A31)&gt;=1,外来!A31,"")</f>
        <v/>
      </c>
      <c r="B33" s="784" t="str">
        <f>IF(COUNTA(外来!B31)&gt;=1,外来!B31,"")</f>
        <v/>
      </c>
      <c r="C33" s="750" t="str">
        <f>IF(COUNTA(外来!C31)&gt;=1,外来!C31,"")</f>
        <v/>
      </c>
      <c r="D33" s="750" t="str">
        <f>IF(COUNTA(外来!D31)&gt;=1,外来!D31,"")</f>
        <v/>
      </c>
      <c r="E33" s="750" t="str">
        <f>IF(COUNTA(外来!E31)&gt;=1,外来!E31,"")</f>
        <v/>
      </c>
      <c r="F33" s="755" t="str">
        <f>IF(COUNTA(外来!F31)&gt;=1,外来!F31,"")</f>
        <v/>
      </c>
      <c r="G33" s="745" t="str">
        <f>IF(COUNTA(外来!G31)&gt;=1,外来!G31,"")</f>
        <v/>
      </c>
      <c r="H33" s="755" t="str">
        <f>IF(COUNTA(外来!H31)&gt;=1,外来!H31,"")</f>
        <v/>
      </c>
      <c r="I33" s="799" t="str">
        <f>IF(COUNTA(外来!I31)&gt;=1,外来!I31,"")</f>
        <v/>
      </c>
      <c r="J33" s="659" t="str">
        <f>IF(COUNTA(外来!K31)&gt;=1,外来!K31,"")</f>
        <v/>
      </c>
      <c r="K33" s="694" t="str">
        <f>IF(J33&lt;基本!$D$9,"非常勤","常勤")</f>
        <v>常勤</v>
      </c>
      <c r="L33" s="805">
        <f>IF(K33="非常勤",J33/基本!$D$9,1)</f>
        <v>1</v>
      </c>
      <c r="M33" s="693" t="e">
        <f>IF(DAYS360(O33,メイン!$N$3)&lt;500,"新"," ")</f>
        <v>#VALUE!</v>
      </c>
      <c r="N33" s="659"/>
      <c r="O33" s="809" t="str">
        <f>IF(COUNTA(外来!J31)&gt;=1,外来!J31,"")</f>
        <v/>
      </c>
      <c r="Q33" s="781">
        <f t="shared" si="0"/>
        <v>0</v>
      </c>
      <c r="R33" s="781">
        <f t="shared" si="1"/>
        <v>0</v>
      </c>
      <c r="S33" s="781">
        <f t="shared" si="2"/>
        <v>0</v>
      </c>
      <c r="T33" s="781">
        <f t="shared" si="3"/>
        <v>0</v>
      </c>
      <c r="U33" s="781">
        <f t="shared" si="4"/>
        <v>0</v>
      </c>
      <c r="V33" s="781">
        <f t="shared" si="5"/>
        <v>0</v>
      </c>
      <c r="W33" s="781">
        <f t="shared" si="6"/>
        <v>0</v>
      </c>
      <c r="X33" s="781">
        <f t="shared" si="7"/>
        <v>0</v>
      </c>
      <c r="Y33" s="781">
        <f t="shared" si="8"/>
        <v>0</v>
      </c>
      <c r="Z33" s="781">
        <f t="shared" si="9"/>
        <v>0</v>
      </c>
      <c r="AA33" s="781">
        <f t="shared" si="10"/>
        <v>0</v>
      </c>
      <c r="AB33" s="781">
        <f t="shared" si="11"/>
        <v>0</v>
      </c>
      <c r="AC33" s="781">
        <f t="shared" si="12"/>
        <v>0</v>
      </c>
      <c r="AD33" s="781">
        <f t="shared" si="13"/>
        <v>0</v>
      </c>
      <c r="AE33" s="781">
        <f t="shared" si="14"/>
        <v>0</v>
      </c>
      <c r="AG33" s="647" t="e">
        <f>#REF!</f>
        <v>#REF!</v>
      </c>
      <c r="AH33" s="647" t="str">
        <f t="shared" si="15"/>
        <v>助産師常勤</v>
      </c>
      <c r="AI33" s="647">
        <f t="shared" si="16"/>
        <v>1</v>
      </c>
      <c r="AJ33" s="647" t="str">
        <f t="shared" si="17"/>
        <v>助産師</v>
      </c>
      <c r="AK33" s="647" t="str">
        <f t="shared" si="18"/>
        <v>常勤</v>
      </c>
    </row>
    <row r="34" spans="1:37" ht="13.5" customHeight="1">
      <c r="A34" s="659" t="str">
        <f>IF(COUNTA(外来!A32)&gt;=1,外来!A32,"")</f>
        <v/>
      </c>
      <c r="B34" s="784" t="str">
        <f>IF(COUNTA(外来!B32)&gt;=1,外来!B32,"")</f>
        <v/>
      </c>
      <c r="C34" s="750" t="str">
        <f>IF(COUNTA(外来!C32)&gt;=1,外来!C32,"")</f>
        <v/>
      </c>
      <c r="D34" s="750" t="str">
        <f>IF(COUNTA(外来!D32)&gt;=1,外来!D32,"")</f>
        <v/>
      </c>
      <c r="E34" s="750" t="str">
        <f>IF(COUNTA(外来!E32)&gt;=1,外来!E32,"")</f>
        <v/>
      </c>
      <c r="F34" s="755" t="str">
        <f>IF(COUNTA(外来!F32)&gt;=1,外来!F32,"")</f>
        <v/>
      </c>
      <c r="G34" s="745" t="str">
        <f>IF(COUNTA(外来!G32)&gt;=1,外来!G32,"")</f>
        <v/>
      </c>
      <c r="H34" s="755" t="str">
        <f>IF(COUNTA(外来!H32)&gt;=1,外来!H32,"")</f>
        <v/>
      </c>
      <c r="I34" s="799" t="str">
        <f>IF(COUNTA(外来!I32)&gt;=1,外来!I32,"")</f>
        <v/>
      </c>
      <c r="J34" s="659" t="str">
        <f>IF(COUNTA(外来!K32)&gt;=1,外来!K32,"")</f>
        <v/>
      </c>
      <c r="K34" s="694" t="str">
        <f>IF(J34&lt;基本!$D$9,"非常勤","常勤")</f>
        <v>常勤</v>
      </c>
      <c r="L34" s="805">
        <f>IF(K34="非常勤",J34/基本!$D$9,1)</f>
        <v>1</v>
      </c>
      <c r="M34" s="693" t="e">
        <f>IF(DAYS360(O34,メイン!$N$3)&lt;500,"新"," ")</f>
        <v>#VALUE!</v>
      </c>
      <c r="N34" s="659"/>
      <c r="O34" s="809" t="str">
        <f>IF(COUNTA(外来!J32)&gt;=1,外来!J32,"")</f>
        <v/>
      </c>
      <c r="Q34" s="781">
        <f t="shared" si="0"/>
        <v>0</v>
      </c>
      <c r="R34" s="781">
        <f t="shared" si="1"/>
        <v>0</v>
      </c>
      <c r="S34" s="781">
        <f t="shared" si="2"/>
        <v>0</v>
      </c>
      <c r="T34" s="781">
        <f t="shared" si="3"/>
        <v>0</v>
      </c>
      <c r="U34" s="781">
        <f t="shared" si="4"/>
        <v>0</v>
      </c>
      <c r="V34" s="781">
        <f t="shared" si="5"/>
        <v>0</v>
      </c>
      <c r="W34" s="781">
        <f t="shared" si="6"/>
        <v>0</v>
      </c>
      <c r="X34" s="781">
        <f t="shared" si="7"/>
        <v>0</v>
      </c>
      <c r="Y34" s="781">
        <f t="shared" si="8"/>
        <v>0</v>
      </c>
      <c r="Z34" s="781">
        <f t="shared" si="9"/>
        <v>0</v>
      </c>
      <c r="AA34" s="781">
        <f t="shared" si="10"/>
        <v>0</v>
      </c>
      <c r="AB34" s="781">
        <f t="shared" si="11"/>
        <v>0</v>
      </c>
      <c r="AC34" s="781">
        <f t="shared" si="12"/>
        <v>0</v>
      </c>
      <c r="AD34" s="781">
        <f t="shared" si="13"/>
        <v>0</v>
      </c>
      <c r="AE34" s="781">
        <f t="shared" si="14"/>
        <v>0</v>
      </c>
      <c r="AG34" s="647" t="e">
        <f>#REF!</f>
        <v>#REF!</v>
      </c>
      <c r="AH34" s="647" t="str">
        <f t="shared" si="15"/>
        <v>助産師常勤</v>
      </c>
      <c r="AI34" s="647">
        <f t="shared" si="16"/>
        <v>1</v>
      </c>
      <c r="AJ34" s="647" t="str">
        <f t="shared" si="17"/>
        <v>助産師</v>
      </c>
      <c r="AK34" s="647" t="str">
        <f t="shared" si="18"/>
        <v>常勤</v>
      </c>
    </row>
    <row r="35" spans="1:37" ht="13.5" customHeight="1">
      <c r="A35" s="659" t="str">
        <f>IF(COUNTA(外来!A33)&gt;=1,外来!A33,"")</f>
        <v/>
      </c>
      <c r="B35" s="784" t="str">
        <f>IF(COUNTA(外来!B33)&gt;=1,外来!B33,"")</f>
        <v/>
      </c>
      <c r="C35" s="750" t="str">
        <f>IF(COUNTA(外来!C33)&gt;=1,外来!C33,"")</f>
        <v/>
      </c>
      <c r="D35" s="750" t="str">
        <f>IF(COUNTA(外来!D33)&gt;=1,外来!D33,"")</f>
        <v/>
      </c>
      <c r="E35" s="750" t="str">
        <f>IF(COUNTA(外来!E33)&gt;=1,外来!E33,"")</f>
        <v/>
      </c>
      <c r="F35" s="755" t="str">
        <f>IF(COUNTA(外来!F33)&gt;=1,外来!F33,"")</f>
        <v/>
      </c>
      <c r="G35" s="745" t="str">
        <f>IF(COUNTA(外来!G33)&gt;=1,外来!G33,"")</f>
        <v/>
      </c>
      <c r="H35" s="755" t="str">
        <f>IF(COUNTA(外来!H33)&gt;=1,外来!H33,"")</f>
        <v/>
      </c>
      <c r="I35" s="799" t="str">
        <f>IF(COUNTA(外来!I33)&gt;=1,外来!I33,"")</f>
        <v/>
      </c>
      <c r="J35" s="659" t="str">
        <f>IF(COUNTA(外来!K33)&gt;=1,外来!K33,"")</f>
        <v/>
      </c>
      <c r="K35" s="694" t="str">
        <f>IF(J35&lt;基本!$D$9,"非常勤","常勤")</f>
        <v>常勤</v>
      </c>
      <c r="L35" s="805">
        <f>IF(K35="非常勤",J35/基本!$D$9,1)</f>
        <v>1</v>
      </c>
      <c r="M35" s="693" t="e">
        <f>IF(DAYS360(O35,メイン!$N$3)&lt;500,"新"," ")</f>
        <v>#VALUE!</v>
      </c>
      <c r="N35" s="659"/>
      <c r="O35" s="809" t="str">
        <f>IF(COUNTA(外来!J33)&gt;=1,外来!J33,"")</f>
        <v/>
      </c>
      <c r="Q35" s="781">
        <f t="shared" si="0"/>
        <v>0</v>
      </c>
      <c r="R35" s="781">
        <f t="shared" si="1"/>
        <v>0</v>
      </c>
      <c r="S35" s="781">
        <f t="shared" si="2"/>
        <v>0</v>
      </c>
      <c r="T35" s="781">
        <f t="shared" si="3"/>
        <v>0</v>
      </c>
      <c r="U35" s="781">
        <f t="shared" si="4"/>
        <v>0</v>
      </c>
      <c r="V35" s="781">
        <f t="shared" si="5"/>
        <v>0</v>
      </c>
      <c r="W35" s="781">
        <f t="shared" si="6"/>
        <v>0</v>
      </c>
      <c r="X35" s="781">
        <f t="shared" si="7"/>
        <v>0</v>
      </c>
      <c r="Y35" s="781">
        <f t="shared" si="8"/>
        <v>0</v>
      </c>
      <c r="Z35" s="781">
        <f t="shared" si="9"/>
        <v>0</v>
      </c>
      <c r="AA35" s="781">
        <f t="shared" si="10"/>
        <v>0</v>
      </c>
      <c r="AB35" s="781">
        <f t="shared" si="11"/>
        <v>0</v>
      </c>
      <c r="AC35" s="781">
        <f t="shared" si="12"/>
        <v>0</v>
      </c>
      <c r="AD35" s="781">
        <f t="shared" si="13"/>
        <v>0</v>
      </c>
      <c r="AE35" s="781">
        <f t="shared" si="14"/>
        <v>0</v>
      </c>
      <c r="AG35" s="647" t="e">
        <f>#REF!</f>
        <v>#REF!</v>
      </c>
      <c r="AH35" s="647" t="str">
        <f t="shared" si="15"/>
        <v>助産師常勤</v>
      </c>
      <c r="AI35" s="647">
        <f t="shared" si="16"/>
        <v>1</v>
      </c>
      <c r="AJ35" s="647" t="str">
        <f t="shared" si="17"/>
        <v>助産師</v>
      </c>
      <c r="AK35" s="647" t="str">
        <f t="shared" si="18"/>
        <v>常勤</v>
      </c>
    </row>
    <row r="36" spans="1:37" ht="13.5" customHeight="1">
      <c r="A36" s="659" t="str">
        <f>IF(COUNTA(外来!A34)&gt;=1,外来!A34,"")</f>
        <v/>
      </c>
      <c r="B36" s="784" t="str">
        <f>IF(COUNTA(外来!B34)&gt;=1,外来!B34,"")</f>
        <v/>
      </c>
      <c r="C36" s="750" t="str">
        <f>IF(COUNTA(外来!C34)&gt;=1,外来!C34,"")</f>
        <v/>
      </c>
      <c r="D36" s="750" t="str">
        <f>IF(COUNTA(外来!D34)&gt;=1,外来!D34,"")</f>
        <v/>
      </c>
      <c r="E36" s="750" t="str">
        <f>IF(COUNTA(外来!E34)&gt;=1,外来!E34,"")</f>
        <v/>
      </c>
      <c r="F36" s="755" t="str">
        <f>IF(COUNTA(外来!F34)&gt;=1,外来!F34,"")</f>
        <v/>
      </c>
      <c r="G36" s="745" t="str">
        <f>IF(COUNTA(外来!G34)&gt;=1,外来!G34,"")</f>
        <v/>
      </c>
      <c r="H36" s="755" t="str">
        <f>IF(COUNTA(外来!H34)&gt;=1,外来!H34,"")</f>
        <v/>
      </c>
      <c r="I36" s="799" t="str">
        <f>IF(COUNTA(外来!I34)&gt;=1,外来!I34,"")</f>
        <v/>
      </c>
      <c r="J36" s="659" t="str">
        <f>IF(COUNTA(外来!K34)&gt;=1,外来!K34,"")</f>
        <v/>
      </c>
      <c r="K36" s="694" t="str">
        <f>IF(J36&lt;基本!$D$9,"非常勤","常勤")</f>
        <v>常勤</v>
      </c>
      <c r="L36" s="805">
        <f>IF(K36="非常勤",J36/基本!$D$9,1)</f>
        <v>1</v>
      </c>
      <c r="M36" s="693" t="e">
        <f>IF(DAYS360(O36,メイン!$N$3)&lt;500,"新"," ")</f>
        <v>#VALUE!</v>
      </c>
      <c r="N36" s="659"/>
      <c r="O36" s="809" t="str">
        <f>IF(COUNTA(外来!J34)&gt;=1,外来!J34,"")</f>
        <v/>
      </c>
      <c r="Q36" s="781">
        <f t="shared" si="0"/>
        <v>0</v>
      </c>
      <c r="R36" s="781">
        <f t="shared" si="1"/>
        <v>0</v>
      </c>
      <c r="S36" s="781">
        <f t="shared" si="2"/>
        <v>0</v>
      </c>
      <c r="T36" s="781">
        <f t="shared" si="3"/>
        <v>0</v>
      </c>
      <c r="U36" s="781">
        <f t="shared" si="4"/>
        <v>0</v>
      </c>
      <c r="V36" s="781">
        <f t="shared" si="5"/>
        <v>0</v>
      </c>
      <c r="W36" s="781">
        <f t="shared" si="6"/>
        <v>0</v>
      </c>
      <c r="X36" s="781">
        <f t="shared" si="7"/>
        <v>0</v>
      </c>
      <c r="Y36" s="781">
        <f t="shared" si="8"/>
        <v>0</v>
      </c>
      <c r="Z36" s="781">
        <f t="shared" si="9"/>
        <v>0</v>
      </c>
      <c r="AA36" s="781">
        <f t="shared" si="10"/>
        <v>0</v>
      </c>
      <c r="AB36" s="781">
        <f t="shared" si="11"/>
        <v>0</v>
      </c>
      <c r="AC36" s="781">
        <f t="shared" si="12"/>
        <v>0</v>
      </c>
      <c r="AD36" s="781">
        <f t="shared" si="13"/>
        <v>0</v>
      </c>
      <c r="AE36" s="781">
        <f t="shared" si="14"/>
        <v>0</v>
      </c>
      <c r="AG36" s="647" t="e">
        <f>#REF!</f>
        <v>#REF!</v>
      </c>
      <c r="AH36" s="647" t="str">
        <f t="shared" si="15"/>
        <v>助産師常勤</v>
      </c>
      <c r="AI36" s="647">
        <f t="shared" si="16"/>
        <v>1</v>
      </c>
      <c r="AJ36" s="647" t="str">
        <f t="shared" si="17"/>
        <v>助産師</v>
      </c>
      <c r="AK36" s="647" t="str">
        <f t="shared" si="18"/>
        <v>常勤</v>
      </c>
    </row>
    <row r="37" spans="1:37" ht="13.5" customHeight="1">
      <c r="A37" s="659" t="str">
        <f>IF(COUNTA(外来!A35)&gt;=1,外来!A35,"")</f>
        <v/>
      </c>
      <c r="B37" s="784" t="str">
        <f>IF(COUNTA(外来!B35)&gt;=1,外来!B35,"")</f>
        <v/>
      </c>
      <c r="C37" s="750" t="str">
        <f>IF(COUNTA(外来!C35)&gt;=1,外来!C35,"")</f>
        <v/>
      </c>
      <c r="D37" s="750" t="str">
        <f>IF(COUNTA(外来!D35)&gt;=1,外来!D35,"")</f>
        <v/>
      </c>
      <c r="E37" s="750" t="str">
        <f>IF(COUNTA(外来!E35)&gt;=1,外来!E35,"")</f>
        <v/>
      </c>
      <c r="F37" s="755" t="str">
        <f>IF(COUNTA(外来!F35)&gt;=1,外来!F35,"")</f>
        <v/>
      </c>
      <c r="G37" s="745" t="str">
        <f>IF(COUNTA(外来!G35)&gt;=1,外来!G35,"")</f>
        <v/>
      </c>
      <c r="H37" s="755" t="str">
        <f>IF(COUNTA(外来!H35)&gt;=1,外来!H35,"")</f>
        <v/>
      </c>
      <c r="I37" s="799" t="str">
        <f>IF(COUNTA(外来!I35)&gt;=1,外来!I35,"")</f>
        <v/>
      </c>
      <c r="J37" s="659" t="str">
        <f>IF(COUNTA(外来!K35)&gt;=1,外来!K35,"")</f>
        <v/>
      </c>
      <c r="K37" s="694" t="str">
        <f>IF(J37&lt;基本!$D$9,"非常勤","常勤")</f>
        <v>常勤</v>
      </c>
      <c r="L37" s="805">
        <f>IF(K37="非常勤",J37/基本!$D$9,1)</f>
        <v>1</v>
      </c>
      <c r="M37" s="693" t="e">
        <f>IF(DAYS360(O37,メイン!$N$3)&lt;500,"新"," ")</f>
        <v>#VALUE!</v>
      </c>
      <c r="N37" s="659"/>
      <c r="O37" s="809" t="str">
        <f>IF(COUNTA(外来!J35)&gt;=1,外来!J35,"")</f>
        <v/>
      </c>
      <c r="Q37" s="781">
        <f t="shared" si="0"/>
        <v>0</v>
      </c>
      <c r="R37" s="781">
        <f t="shared" si="1"/>
        <v>0</v>
      </c>
      <c r="S37" s="781">
        <f t="shared" si="2"/>
        <v>0</v>
      </c>
      <c r="T37" s="781">
        <f t="shared" si="3"/>
        <v>0</v>
      </c>
      <c r="U37" s="781">
        <f t="shared" si="4"/>
        <v>0</v>
      </c>
      <c r="V37" s="781">
        <f t="shared" si="5"/>
        <v>0</v>
      </c>
      <c r="W37" s="781">
        <f t="shared" si="6"/>
        <v>0</v>
      </c>
      <c r="X37" s="781">
        <f t="shared" si="7"/>
        <v>0</v>
      </c>
      <c r="Y37" s="781">
        <f t="shared" si="8"/>
        <v>0</v>
      </c>
      <c r="Z37" s="781">
        <f t="shared" si="9"/>
        <v>0</v>
      </c>
      <c r="AA37" s="781">
        <f t="shared" si="10"/>
        <v>0</v>
      </c>
      <c r="AB37" s="781">
        <f t="shared" si="11"/>
        <v>0</v>
      </c>
      <c r="AC37" s="781">
        <f t="shared" si="12"/>
        <v>0</v>
      </c>
      <c r="AD37" s="781">
        <f t="shared" si="13"/>
        <v>0</v>
      </c>
      <c r="AE37" s="781">
        <f t="shared" si="14"/>
        <v>0</v>
      </c>
      <c r="AG37" s="647" t="e">
        <f>#REF!</f>
        <v>#REF!</v>
      </c>
      <c r="AH37" s="647" t="str">
        <f t="shared" si="15"/>
        <v>助産師常勤</v>
      </c>
      <c r="AI37" s="647">
        <f t="shared" si="16"/>
        <v>1</v>
      </c>
      <c r="AJ37" s="647" t="str">
        <f t="shared" si="17"/>
        <v>助産師</v>
      </c>
      <c r="AK37" s="647" t="str">
        <f t="shared" si="18"/>
        <v>常勤</v>
      </c>
    </row>
    <row r="38" spans="1:37" ht="13.5" customHeight="1">
      <c r="A38" s="659" t="str">
        <f>IF(COUNTA(外来!A36)&gt;=1,外来!A36,"")</f>
        <v/>
      </c>
      <c r="B38" s="784" t="str">
        <f>IF(COUNTA(外来!B36)&gt;=1,外来!B36,"")</f>
        <v/>
      </c>
      <c r="C38" s="750" t="str">
        <f>IF(COUNTA(外来!C36)&gt;=1,外来!C36,"")</f>
        <v/>
      </c>
      <c r="D38" s="750" t="str">
        <f>IF(COUNTA(外来!D36)&gt;=1,外来!D36,"")</f>
        <v/>
      </c>
      <c r="E38" s="750" t="str">
        <f>IF(COUNTA(外来!E36)&gt;=1,外来!E36,"")</f>
        <v/>
      </c>
      <c r="F38" s="755" t="str">
        <f>IF(COUNTA(外来!F36)&gt;=1,外来!F36,"")</f>
        <v/>
      </c>
      <c r="G38" s="745" t="str">
        <f>IF(COUNTA(外来!G36)&gt;=1,外来!G36,"")</f>
        <v/>
      </c>
      <c r="H38" s="755" t="str">
        <f>IF(COUNTA(外来!H36)&gt;=1,外来!H36,"")</f>
        <v/>
      </c>
      <c r="I38" s="799" t="str">
        <f>IF(COUNTA(外来!I36)&gt;=1,外来!I36,"")</f>
        <v/>
      </c>
      <c r="J38" s="659" t="str">
        <f>IF(COUNTA(外来!K36)&gt;=1,外来!K36,"")</f>
        <v/>
      </c>
      <c r="K38" s="694" t="str">
        <f>IF(J38&lt;基本!$D$9,"非常勤","常勤")</f>
        <v>常勤</v>
      </c>
      <c r="L38" s="805">
        <f>IF(K38="非常勤",J38/基本!$D$9,1)</f>
        <v>1</v>
      </c>
      <c r="M38" s="693" t="e">
        <f>IF(DAYS360(O38,メイン!$N$3)&lt;500,"新"," ")</f>
        <v>#VALUE!</v>
      </c>
      <c r="N38" s="659"/>
      <c r="O38" s="809" t="str">
        <f>IF(COUNTA(外来!J36)&gt;=1,外来!J36,"")</f>
        <v/>
      </c>
      <c r="Q38" s="781">
        <f t="shared" si="0"/>
        <v>0</v>
      </c>
      <c r="R38" s="781">
        <f t="shared" si="1"/>
        <v>0</v>
      </c>
      <c r="S38" s="781">
        <f t="shared" si="2"/>
        <v>0</v>
      </c>
      <c r="T38" s="781">
        <f t="shared" si="3"/>
        <v>0</v>
      </c>
      <c r="U38" s="781">
        <f t="shared" si="4"/>
        <v>0</v>
      </c>
      <c r="V38" s="781">
        <f t="shared" si="5"/>
        <v>0</v>
      </c>
      <c r="W38" s="781">
        <f t="shared" si="6"/>
        <v>0</v>
      </c>
      <c r="X38" s="781">
        <f t="shared" si="7"/>
        <v>0</v>
      </c>
      <c r="Y38" s="781">
        <f t="shared" si="8"/>
        <v>0</v>
      </c>
      <c r="Z38" s="781">
        <f t="shared" si="9"/>
        <v>0</v>
      </c>
      <c r="AA38" s="781">
        <f t="shared" si="10"/>
        <v>0</v>
      </c>
      <c r="AB38" s="781">
        <f t="shared" si="11"/>
        <v>0</v>
      </c>
      <c r="AC38" s="781">
        <f t="shared" si="12"/>
        <v>0</v>
      </c>
      <c r="AD38" s="781">
        <f t="shared" si="13"/>
        <v>0</v>
      </c>
      <c r="AE38" s="781">
        <f t="shared" si="14"/>
        <v>0</v>
      </c>
      <c r="AG38" s="647" t="e">
        <f>#REF!</f>
        <v>#REF!</v>
      </c>
      <c r="AH38" s="647" t="str">
        <f t="shared" si="15"/>
        <v>助産師常勤</v>
      </c>
      <c r="AI38" s="647">
        <f t="shared" si="16"/>
        <v>1</v>
      </c>
      <c r="AJ38" s="647" t="str">
        <f t="shared" si="17"/>
        <v>助産師</v>
      </c>
      <c r="AK38" s="647" t="str">
        <f t="shared" si="18"/>
        <v>常勤</v>
      </c>
    </row>
    <row r="39" spans="1:37" ht="13.5" customHeight="1">
      <c r="A39" s="659" t="str">
        <f>IF(COUNTA(外来!A37)&gt;=1,外来!A37,"")</f>
        <v/>
      </c>
      <c r="B39" s="784" t="str">
        <f>IF(COUNTA(外来!B37)&gt;=1,外来!B37,"")</f>
        <v/>
      </c>
      <c r="C39" s="750" t="str">
        <f>IF(COUNTA(外来!C37)&gt;=1,外来!C37,"")</f>
        <v/>
      </c>
      <c r="D39" s="750" t="str">
        <f>IF(COUNTA(外来!D37)&gt;=1,外来!D37,"")</f>
        <v/>
      </c>
      <c r="E39" s="750" t="str">
        <f>IF(COUNTA(外来!E37)&gt;=1,外来!E37,"")</f>
        <v/>
      </c>
      <c r="F39" s="755" t="str">
        <f>IF(COUNTA(外来!F37)&gt;=1,外来!F37,"")</f>
        <v/>
      </c>
      <c r="G39" s="745" t="str">
        <f>IF(COUNTA(外来!G37)&gt;=1,外来!G37,"")</f>
        <v/>
      </c>
      <c r="H39" s="755" t="str">
        <f>IF(COUNTA(外来!H37)&gt;=1,外来!H37,"")</f>
        <v/>
      </c>
      <c r="I39" s="799" t="str">
        <f>IF(COUNTA(外来!I37)&gt;=1,外来!I37,"")</f>
        <v/>
      </c>
      <c r="J39" s="659" t="str">
        <f>IF(COUNTA(外来!K37)&gt;=1,外来!K37,"")</f>
        <v/>
      </c>
      <c r="K39" s="694" t="str">
        <f>IF(J39&lt;基本!$D$9,"非常勤","常勤")</f>
        <v>常勤</v>
      </c>
      <c r="L39" s="805">
        <f>IF(K39="非常勤",J39/基本!$D$9,1)</f>
        <v>1</v>
      </c>
      <c r="M39" s="693" t="e">
        <f>IF(DAYS360(O39,メイン!$N$3)&lt;500,"新"," ")</f>
        <v>#VALUE!</v>
      </c>
      <c r="N39" s="659"/>
      <c r="O39" s="809" t="str">
        <f>IF(COUNTA(外来!J37)&gt;=1,外来!J37,"")</f>
        <v/>
      </c>
      <c r="Q39" s="781">
        <f t="shared" si="0"/>
        <v>0</v>
      </c>
      <c r="R39" s="781">
        <f t="shared" si="1"/>
        <v>0</v>
      </c>
      <c r="S39" s="781">
        <f t="shared" si="2"/>
        <v>0</v>
      </c>
      <c r="T39" s="781">
        <f t="shared" si="3"/>
        <v>0</v>
      </c>
      <c r="U39" s="781">
        <f t="shared" si="4"/>
        <v>0</v>
      </c>
      <c r="V39" s="781">
        <f t="shared" si="5"/>
        <v>0</v>
      </c>
      <c r="W39" s="781">
        <f t="shared" si="6"/>
        <v>0</v>
      </c>
      <c r="X39" s="781">
        <f t="shared" si="7"/>
        <v>0</v>
      </c>
      <c r="Y39" s="781">
        <f t="shared" si="8"/>
        <v>0</v>
      </c>
      <c r="Z39" s="781">
        <f t="shared" si="9"/>
        <v>0</v>
      </c>
      <c r="AA39" s="781">
        <f t="shared" si="10"/>
        <v>0</v>
      </c>
      <c r="AB39" s="781">
        <f t="shared" si="11"/>
        <v>0</v>
      </c>
      <c r="AC39" s="781">
        <f t="shared" si="12"/>
        <v>0</v>
      </c>
      <c r="AD39" s="781">
        <f t="shared" si="13"/>
        <v>0</v>
      </c>
      <c r="AE39" s="781">
        <f t="shared" si="14"/>
        <v>0</v>
      </c>
      <c r="AG39" s="647" t="e">
        <f>#REF!</f>
        <v>#REF!</v>
      </c>
      <c r="AH39" s="647" t="str">
        <f t="shared" si="15"/>
        <v>助産師常勤</v>
      </c>
      <c r="AI39" s="647">
        <f t="shared" si="16"/>
        <v>1</v>
      </c>
      <c r="AJ39" s="647" t="str">
        <f t="shared" si="17"/>
        <v>助産師</v>
      </c>
      <c r="AK39" s="647" t="str">
        <f t="shared" si="18"/>
        <v>常勤</v>
      </c>
    </row>
    <row r="40" spans="1:37" ht="13.5" customHeight="1">
      <c r="A40" s="659" t="str">
        <f>IF(COUNTA(外来!A38)&gt;=1,外来!A38,"")</f>
        <v/>
      </c>
      <c r="B40" s="784" t="str">
        <f>IF(COUNTA(外来!B38)&gt;=1,外来!B38,"")</f>
        <v/>
      </c>
      <c r="C40" s="750" t="str">
        <f>IF(COUNTA(外来!C38)&gt;=1,外来!C38,"")</f>
        <v/>
      </c>
      <c r="D40" s="750" t="str">
        <f>IF(COUNTA(外来!D38)&gt;=1,外来!D38,"")</f>
        <v/>
      </c>
      <c r="E40" s="750" t="str">
        <f>IF(COUNTA(外来!E38)&gt;=1,外来!E38,"")</f>
        <v/>
      </c>
      <c r="F40" s="755" t="str">
        <f>IF(COUNTA(外来!F38)&gt;=1,外来!F38,"")</f>
        <v/>
      </c>
      <c r="G40" s="745" t="str">
        <f>IF(COUNTA(外来!G38)&gt;=1,外来!G38,"")</f>
        <v/>
      </c>
      <c r="H40" s="755" t="str">
        <f>IF(COUNTA(外来!H38)&gt;=1,外来!H38,"")</f>
        <v/>
      </c>
      <c r="I40" s="799" t="str">
        <f>IF(COUNTA(外来!I38)&gt;=1,外来!I38,"")</f>
        <v/>
      </c>
      <c r="J40" s="659" t="str">
        <f>IF(COUNTA(外来!K38)&gt;=1,外来!K38,"")</f>
        <v/>
      </c>
      <c r="K40" s="694" t="str">
        <f>IF(J40&lt;基本!$D$9,"非常勤","常勤")</f>
        <v>常勤</v>
      </c>
      <c r="L40" s="805">
        <f>IF(K40="非常勤",J40/基本!$D$9,1)</f>
        <v>1</v>
      </c>
      <c r="M40" s="693" t="e">
        <f>IF(DAYS360(O40,メイン!$N$3)&lt;500,"新"," ")</f>
        <v>#VALUE!</v>
      </c>
      <c r="N40" s="659"/>
      <c r="O40" s="809" t="str">
        <f>IF(COUNTA(外来!J38)&gt;=1,外来!J38,"")</f>
        <v/>
      </c>
      <c r="Q40" s="781">
        <f t="shared" si="0"/>
        <v>0</v>
      </c>
      <c r="R40" s="781">
        <f t="shared" si="1"/>
        <v>0</v>
      </c>
      <c r="S40" s="781">
        <f t="shared" si="2"/>
        <v>0</v>
      </c>
      <c r="T40" s="781">
        <f t="shared" si="3"/>
        <v>0</v>
      </c>
      <c r="U40" s="781">
        <f t="shared" si="4"/>
        <v>0</v>
      </c>
      <c r="V40" s="781">
        <f t="shared" si="5"/>
        <v>0</v>
      </c>
      <c r="W40" s="781">
        <f t="shared" si="6"/>
        <v>0</v>
      </c>
      <c r="X40" s="781">
        <f t="shared" si="7"/>
        <v>0</v>
      </c>
      <c r="Y40" s="781">
        <f t="shared" si="8"/>
        <v>0</v>
      </c>
      <c r="Z40" s="781">
        <f t="shared" si="9"/>
        <v>0</v>
      </c>
      <c r="AA40" s="781">
        <f t="shared" si="10"/>
        <v>0</v>
      </c>
      <c r="AB40" s="781">
        <f t="shared" si="11"/>
        <v>0</v>
      </c>
      <c r="AC40" s="781">
        <f t="shared" si="12"/>
        <v>0</v>
      </c>
      <c r="AD40" s="781">
        <f t="shared" si="13"/>
        <v>0</v>
      </c>
      <c r="AE40" s="781">
        <f t="shared" si="14"/>
        <v>0</v>
      </c>
      <c r="AG40" s="647" t="e">
        <f>#REF!</f>
        <v>#REF!</v>
      </c>
      <c r="AH40" s="647" t="str">
        <f t="shared" si="15"/>
        <v>助産師常勤</v>
      </c>
      <c r="AI40" s="647">
        <f t="shared" si="16"/>
        <v>1</v>
      </c>
      <c r="AJ40" s="647" t="str">
        <f t="shared" si="17"/>
        <v>助産師</v>
      </c>
      <c r="AK40" s="647" t="str">
        <f t="shared" si="18"/>
        <v>常勤</v>
      </c>
    </row>
    <row r="41" spans="1:37" ht="13.5" customHeight="1">
      <c r="A41" s="659" t="str">
        <f>IF(COUNTA(外来!A39)&gt;=1,外来!A39,"")</f>
        <v/>
      </c>
      <c r="B41" s="784" t="str">
        <f>IF(COUNTA(外来!B39)&gt;=1,外来!B39,"")</f>
        <v/>
      </c>
      <c r="C41" s="750" t="str">
        <f>IF(COUNTA(外来!C39)&gt;=1,外来!C39,"")</f>
        <v/>
      </c>
      <c r="D41" s="750" t="str">
        <f>IF(COUNTA(外来!D39)&gt;=1,外来!D39,"")</f>
        <v/>
      </c>
      <c r="E41" s="750" t="str">
        <f>IF(COUNTA(外来!E39)&gt;=1,外来!E39,"")</f>
        <v/>
      </c>
      <c r="F41" s="755" t="str">
        <f>IF(COUNTA(外来!F39)&gt;=1,外来!F39,"")</f>
        <v/>
      </c>
      <c r="G41" s="745" t="str">
        <f>IF(COUNTA(外来!G39)&gt;=1,外来!G39,"")</f>
        <v/>
      </c>
      <c r="H41" s="755" t="str">
        <f>IF(COUNTA(外来!H39)&gt;=1,外来!H39,"")</f>
        <v/>
      </c>
      <c r="I41" s="799" t="str">
        <f>IF(COUNTA(外来!I39)&gt;=1,外来!I39,"")</f>
        <v/>
      </c>
      <c r="J41" s="659" t="str">
        <f>IF(COUNTA(外来!K39)&gt;=1,外来!K39,"")</f>
        <v/>
      </c>
      <c r="K41" s="694" t="str">
        <f>IF(J41&lt;基本!$D$9,"非常勤","常勤")</f>
        <v>常勤</v>
      </c>
      <c r="L41" s="805">
        <f>IF(K41="非常勤",J41/基本!$D$9,1)</f>
        <v>1</v>
      </c>
      <c r="M41" s="693" t="e">
        <f>IF(DAYS360(O41,メイン!$N$3)&lt;500,"新"," ")</f>
        <v>#VALUE!</v>
      </c>
      <c r="N41" s="659"/>
      <c r="O41" s="809" t="str">
        <f>IF(COUNTA(外来!J39)&gt;=1,外来!J39,"")</f>
        <v/>
      </c>
      <c r="Q41" s="781">
        <f t="shared" si="0"/>
        <v>0</v>
      </c>
      <c r="R41" s="781">
        <f t="shared" si="1"/>
        <v>0</v>
      </c>
      <c r="S41" s="781">
        <f t="shared" si="2"/>
        <v>0</v>
      </c>
      <c r="T41" s="781">
        <f t="shared" si="3"/>
        <v>0</v>
      </c>
      <c r="U41" s="781">
        <f t="shared" si="4"/>
        <v>0</v>
      </c>
      <c r="V41" s="781">
        <f t="shared" si="5"/>
        <v>0</v>
      </c>
      <c r="W41" s="781">
        <f t="shared" si="6"/>
        <v>0</v>
      </c>
      <c r="X41" s="781">
        <f t="shared" si="7"/>
        <v>0</v>
      </c>
      <c r="Y41" s="781">
        <f t="shared" si="8"/>
        <v>0</v>
      </c>
      <c r="Z41" s="781">
        <f t="shared" si="9"/>
        <v>0</v>
      </c>
      <c r="AA41" s="781">
        <f t="shared" si="10"/>
        <v>0</v>
      </c>
      <c r="AB41" s="781">
        <f t="shared" si="11"/>
        <v>0</v>
      </c>
      <c r="AC41" s="781">
        <f t="shared" si="12"/>
        <v>0</v>
      </c>
      <c r="AD41" s="781">
        <f t="shared" si="13"/>
        <v>0</v>
      </c>
      <c r="AE41" s="781">
        <f t="shared" si="14"/>
        <v>0</v>
      </c>
      <c r="AG41" s="647" t="e">
        <f>#REF!</f>
        <v>#REF!</v>
      </c>
      <c r="AH41" s="647" t="str">
        <f t="shared" si="15"/>
        <v>助産師常勤</v>
      </c>
      <c r="AI41" s="647">
        <f t="shared" si="16"/>
        <v>1</v>
      </c>
      <c r="AJ41" s="647" t="str">
        <f t="shared" si="17"/>
        <v>助産師</v>
      </c>
      <c r="AK41" s="647" t="str">
        <f t="shared" si="18"/>
        <v>常勤</v>
      </c>
    </row>
    <row r="42" spans="1:37" ht="13.5" customHeight="1">
      <c r="A42" s="659" t="str">
        <f>IF(COUNTA(外来!A40)&gt;=1,外来!A40,"")</f>
        <v/>
      </c>
      <c r="B42" s="784" t="str">
        <f>IF(COUNTA(外来!B40)&gt;=1,外来!B40,"")</f>
        <v/>
      </c>
      <c r="C42" s="750" t="str">
        <f>IF(COUNTA(外来!C40)&gt;=1,外来!C40,"")</f>
        <v/>
      </c>
      <c r="D42" s="750" t="str">
        <f>IF(COUNTA(外来!D40)&gt;=1,外来!D40,"")</f>
        <v/>
      </c>
      <c r="E42" s="750" t="str">
        <f>IF(COUNTA(外来!E40)&gt;=1,外来!E40,"")</f>
        <v/>
      </c>
      <c r="F42" s="755" t="str">
        <f>IF(COUNTA(外来!F40)&gt;=1,外来!F40,"")</f>
        <v/>
      </c>
      <c r="G42" s="745" t="str">
        <f>IF(COUNTA(外来!G40)&gt;=1,外来!G40,"")</f>
        <v/>
      </c>
      <c r="H42" s="755" t="str">
        <f>IF(COUNTA(外来!H40)&gt;=1,外来!H40,"")</f>
        <v/>
      </c>
      <c r="I42" s="799" t="str">
        <f>IF(COUNTA(外来!I40)&gt;=1,外来!I40,"")</f>
        <v/>
      </c>
      <c r="J42" s="659" t="str">
        <f>IF(COUNTA(外来!K40)&gt;=1,外来!K40,"")</f>
        <v/>
      </c>
      <c r="K42" s="694" t="str">
        <f>IF(J42&lt;基本!$D$9,"非常勤","常勤")</f>
        <v>常勤</v>
      </c>
      <c r="L42" s="805">
        <f>IF(K42="非常勤",J42/基本!$D$9,1)</f>
        <v>1</v>
      </c>
      <c r="M42" s="693" t="e">
        <f>IF(DAYS360(O42,メイン!$N$3)&lt;500,"新"," ")</f>
        <v>#VALUE!</v>
      </c>
      <c r="N42" s="659"/>
      <c r="O42" s="809" t="str">
        <f>IF(COUNTA(外来!J40)&gt;=1,外来!J40,"")</f>
        <v/>
      </c>
      <c r="Q42" s="781">
        <f t="shared" si="0"/>
        <v>0</v>
      </c>
      <c r="R42" s="781">
        <f t="shared" si="1"/>
        <v>0</v>
      </c>
      <c r="S42" s="781">
        <f t="shared" si="2"/>
        <v>0</v>
      </c>
      <c r="T42" s="781">
        <f t="shared" si="3"/>
        <v>0</v>
      </c>
      <c r="U42" s="781">
        <f t="shared" si="4"/>
        <v>0</v>
      </c>
      <c r="V42" s="781">
        <f t="shared" si="5"/>
        <v>0</v>
      </c>
      <c r="W42" s="781">
        <f t="shared" si="6"/>
        <v>0</v>
      </c>
      <c r="X42" s="781">
        <f t="shared" si="7"/>
        <v>0</v>
      </c>
      <c r="Y42" s="781">
        <f t="shared" si="8"/>
        <v>0</v>
      </c>
      <c r="Z42" s="781">
        <f t="shared" si="9"/>
        <v>0</v>
      </c>
      <c r="AA42" s="781">
        <f t="shared" si="10"/>
        <v>0</v>
      </c>
      <c r="AB42" s="781">
        <f t="shared" si="11"/>
        <v>0</v>
      </c>
      <c r="AC42" s="781">
        <f t="shared" si="12"/>
        <v>0</v>
      </c>
      <c r="AD42" s="781">
        <f t="shared" si="13"/>
        <v>0</v>
      </c>
      <c r="AE42" s="781">
        <f t="shared" si="14"/>
        <v>0</v>
      </c>
      <c r="AG42" s="647" t="e">
        <f>#REF!</f>
        <v>#REF!</v>
      </c>
      <c r="AH42" s="647" t="str">
        <f t="shared" si="15"/>
        <v>助産師常勤</v>
      </c>
      <c r="AI42" s="647">
        <f t="shared" si="16"/>
        <v>1</v>
      </c>
      <c r="AJ42" s="647" t="str">
        <f t="shared" si="17"/>
        <v>助産師</v>
      </c>
      <c r="AK42" s="647" t="str">
        <f t="shared" si="18"/>
        <v>常勤</v>
      </c>
    </row>
    <row r="43" spans="1:37" ht="13.5" customHeight="1">
      <c r="A43" s="659" t="str">
        <f>IF(COUNTA(外来!A41)&gt;=1,外来!A41,"")</f>
        <v/>
      </c>
      <c r="B43" s="784" t="str">
        <f>IF(COUNTA(外来!B41)&gt;=1,外来!B41,"")</f>
        <v/>
      </c>
      <c r="C43" s="750" t="str">
        <f>IF(COUNTA(外来!C41)&gt;=1,外来!C41,"")</f>
        <v/>
      </c>
      <c r="D43" s="750" t="str">
        <f>IF(COUNTA(外来!D41)&gt;=1,外来!D41,"")</f>
        <v/>
      </c>
      <c r="E43" s="750" t="str">
        <f>IF(COUNTA(外来!E41)&gt;=1,外来!E41,"")</f>
        <v/>
      </c>
      <c r="F43" s="755" t="str">
        <f>IF(COUNTA(外来!F41)&gt;=1,外来!F41,"")</f>
        <v/>
      </c>
      <c r="G43" s="745" t="str">
        <f>IF(COUNTA(外来!G41)&gt;=1,外来!G41,"")</f>
        <v/>
      </c>
      <c r="H43" s="755" t="str">
        <f>IF(COUNTA(外来!H41)&gt;=1,外来!H41,"")</f>
        <v/>
      </c>
      <c r="I43" s="799" t="str">
        <f>IF(COUNTA(外来!I41)&gt;=1,外来!I41,"")</f>
        <v/>
      </c>
      <c r="J43" s="659" t="str">
        <f>IF(COUNTA(外来!K41)&gt;=1,外来!K41,"")</f>
        <v/>
      </c>
      <c r="K43" s="694" t="str">
        <f>IF(J43&lt;基本!$D$9,"非常勤","常勤")</f>
        <v>常勤</v>
      </c>
      <c r="L43" s="805">
        <f>IF(K43="非常勤",J43/基本!$D$9,1)</f>
        <v>1</v>
      </c>
      <c r="M43" s="693" t="e">
        <f>IF(DAYS360(O43,メイン!$N$3)&lt;500,"新"," ")</f>
        <v>#VALUE!</v>
      </c>
      <c r="N43" s="659"/>
      <c r="O43" s="809" t="str">
        <f>IF(COUNTA(外来!J41)&gt;=1,外来!J41,"")</f>
        <v/>
      </c>
      <c r="Q43" s="781">
        <f t="shared" si="0"/>
        <v>0</v>
      </c>
      <c r="R43" s="781">
        <f t="shared" si="1"/>
        <v>0</v>
      </c>
      <c r="S43" s="781">
        <f t="shared" si="2"/>
        <v>0</v>
      </c>
      <c r="T43" s="781">
        <f t="shared" si="3"/>
        <v>0</v>
      </c>
      <c r="U43" s="781">
        <f t="shared" si="4"/>
        <v>0</v>
      </c>
      <c r="V43" s="781">
        <f t="shared" si="5"/>
        <v>0</v>
      </c>
      <c r="W43" s="781">
        <f t="shared" si="6"/>
        <v>0</v>
      </c>
      <c r="X43" s="781">
        <f t="shared" si="7"/>
        <v>0</v>
      </c>
      <c r="Y43" s="781">
        <f t="shared" si="8"/>
        <v>0</v>
      </c>
      <c r="Z43" s="781">
        <f t="shared" si="9"/>
        <v>0</v>
      </c>
      <c r="AA43" s="781">
        <f t="shared" si="10"/>
        <v>0</v>
      </c>
      <c r="AB43" s="781">
        <f t="shared" si="11"/>
        <v>0</v>
      </c>
      <c r="AC43" s="781">
        <f t="shared" si="12"/>
        <v>0</v>
      </c>
      <c r="AD43" s="781">
        <f t="shared" si="13"/>
        <v>0</v>
      </c>
      <c r="AE43" s="781">
        <f t="shared" si="14"/>
        <v>0</v>
      </c>
      <c r="AG43" s="647" t="e">
        <f>#REF!</f>
        <v>#REF!</v>
      </c>
      <c r="AH43" s="647" t="str">
        <f t="shared" si="15"/>
        <v>助産師常勤</v>
      </c>
      <c r="AI43" s="647">
        <f t="shared" si="16"/>
        <v>1</v>
      </c>
      <c r="AJ43" s="647" t="str">
        <f t="shared" si="17"/>
        <v>助産師</v>
      </c>
      <c r="AK43" s="647" t="str">
        <f t="shared" si="18"/>
        <v>常勤</v>
      </c>
    </row>
    <row r="44" spans="1:37" ht="13.5" customHeight="1">
      <c r="A44" s="659" t="str">
        <f>IF(COUNTA(外来!A42)&gt;=1,外来!A42,"")</f>
        <v/>
      </c>
      <c r="B44" s="784" t="str">
        <f>IF(COUNTA(外来!B42)&gt;=1,外来!B42,"")</f>
        <v/>
      </c>
      <c r="C44" s="750" t="str">
        <f>IF(COUNTA(外来!C42)&gt;=1,外来!C42,"")</f>
        <v/>
      </c>
      <c r="D44" s="750" t="str">
        <f>IF(COUNTA(外来!D42)&gt;=1,外来!D42,"")</f>
        <v/>
      </c>
      <c r="E44" s="750" t="str">
        <f>IF(COUNTA(外来!E42)&gt;=1,外来!E42,"")</f>
        <v/>
      </c>
      <c r="F44" s="755" t="str">
        <f>IF(COUNTA(外来!F42)&gt;=1,外来!F42,"")</f>
        <v/>
      </c>
      <c r="G44" s="745" t="str">
        <f>IF(COUNTA(外来!G42)&gt;=1,外来!G42,"")</f>
        <v/>
      </c>
      <c r="H44" s="755" t="str">
        <f>IF(COUNTA(外来!H42)&gt;=1,外来!H42,"")</f>
        <v/>
      </c>
      <c r="I44" s="799" t="str">
        <f>IF(COUNTA(外来!I42)&gt;=1,外来!I42,"")</f>
        <v/>
      </c>
      <c r="J44" s="659" t="str">
        <f>IF(COUNTA(外来!K42)&gt;=1,外来!K42,"")</f>
        <v/>
      </c>
      <c r="K44" s="694" t="str">
        <f>IF(J44&lt;基本!$D$9,"非常勤","常勤")</f>
        <v>常勤</v>
      </c>
      <c r="L44" s="805">
        <f>IF(K44="非常勤",J44/基本!$D$9,1)</f>
        <v>1</v>
      </c>
      <c r="M44" s="693" t="e">
        <f>IF(DAYS360(O44,メイン!$N$3)&lt;500,"新"," ")</f>
        <v>#VALUE!</v>
      </c>
      <c r="N44" s="659"/>
      <c r="O44" s="809" t="str">
        <f>IF(COUNTA(外来!J42)&gt;=1,外来!J42,"")</f>
        <v/>
      </c>
      <c r="Q44" s="781">
        <f t="shared" si="0"/>
        <v>0</v>
      </c>
      <c r="R44" s="781">
        <f t="shared" si="1"/>
        <v>0</v>
      </c>
      <c r="S44" s="781">
        <f t="shared" si="2"/>
        <v>0</v>
      </c>
      <c r="T44" s="781">
        <f t="shared" si="3"/>
        <v>0</v>
      </c>
      <c r="U44" s="781">
        <f t="shared" si="4"/>
        <v>0</v>
      </c>
      <c r="V44" s="781">
        <f t="shared" si="5"/>
        <v>0</v>
      </c>
      <c r="W44" s="781">
        <f t="shared" si="6"/>
        <v>0</v>
      </c>
      <c r="X44" s="781">
        <f t="shared" si="7"/>
        <v>0</v>
      </c>
      <c r="Y44" s="781">
        <f t="shared" si="8"/>
        <v>0</v>
      </c>
      <c r="Z44" s="781">
        <f t="shared" si="9"/>
        <v>0</v>
      </c>
      <c r="AA44" s="781">
        <f t="shared" si="10"/>
        <v>0</v>
      </c>
      <c r="AB44" s="781">
        <f t="shared" si="11"/>
        <v>0</v>
      </c>
      <c r="AC44" s="781">
        <f t="shared" si="12"/>
        <v>0</v>
      </c>
      <c r="AD44" s="781">
        <f t="shared" si="13"/>
        <v>0</v>
      </c>
      <c r="AE44" s="781">
        <f t="shared" si="14"/>
        <v>0</v>
      </c>
      <c r="AG44" s="647" t="e">
        <f>#REF!</f>
        <v>#REF!</v>
      </c>
      <c r="AH44" s="647" t="str">
        <f t="shared" si="15"/>
        <v>助産師常勤</v>
      </c>
      <c r="AI44" s="647">
        <f t="shared" si="16"/>
        <v>1</v>
      </c>
      <c r="AJ44" s="647" t="str">
        <f t="shared" si="17"/>
        <v>助産師</v>
      </c>
      <c r="AK44" s="647" t="str">
        <f t="shared" si="18"/>
        <v>常勤</v>
      </c>
    </row>
    <row r="45" spans="1:37" ht="13.5" customHeight="1">
      <c r="A45" s="659" t="str">
        <f>IF(COUNTA(外来!A43)&gt;=1,外来!A43,"")</f>
        <v/>
      </c>
      <c r="B45" s="784" t="str">
        <f>IF(COUNTA(外来!B43)&gt;=1,外来!B43,"")</f>
        <v/>
      </c>
      <c r="C45" s="750" t="str">
        <f>IF(COUNTA(外来!C43)&gt;=1,外来!C43,"")</f>
        <v/>
      </c>
      <c r="D45" s="750" t="str">
        <f>IF(COUNTA(外来!D43)&gt;=1,外来!D43,"")</f>
        <v/>
      </c>
      <c r="E45" s="750" t="str">
        <f>IF(COUNTA(外来!E43)&gt;=1,外来!E43,"")</f>
        <v/>
      </c>
      <c r="F45" s="755" t="str">
        <f>IF(COUNTA(外来!F43)&gt;=1,外来!F43,"")</f>
        <v/>
      </c>
      <c r="G45" s="745" t="str">
        <f>IF(COUNTA(外来!G43)&gt;=1,外来!G43,"")</f>
        <v/>
      </c>
      <c r="H45" s="755" t="str">
        <f>IF(COUNTA(外来!H43)&gt;=1,外来!H43,"")</f>
        <v/>
      </c>
      <c r="I45" s="799" t="str">
        <f>IF(COUNTA(外来!I43)&gt;=1,外来!I43,"")</f>
        <v/>
      </c>
      <c r="J45" s="659" t="str">
        <f>IF(COUNTA(外来!K43)&gt;=1,外来!K43,"")</f>
        <v/>
      </c>
      <c r="K45" s="694" t="str">
        <f>IF(J45&lt;基本!$D$9,"非常勤","常勤")</f>
        <v>常勤</v>
      </c>
      <c r="L45" s="805">
        <f>IF(K45="非常勤",J45/基本!$D$9,1)</f>
        <v>1</v>
      </c>
      <c r="M45" s="693" t="e">
        <f>IF(DAYS360(O45,メイン!$N$3)&lt;500,"新"," ")</f>
        <v>#VALUE!</v>
      </c>
      <c r="N45" s="659"/>
      <c r="O45" s="809" t="str">
        <f>IF(COUNTA(外来!J43)&gt;=1,外来!J43,"")</f>
        <v/>
      </c>
      <c r="Q45" s="781">
        <f t="shared" si="0"/>
        <v>0</v>
      </c>
      <c r="R45" s="781">
        <f t="shared" si="1"/>
        <v>0</v>
      </c>
      <c r="S45" s="781">
        <f t="shared" si="2"/>
        <v>0</v>
      </c>
      <c r="T45" s="781">
        <f t="shared" si="3"/>
        <v>0</v>
      </c>
      <c r="U45" s="781">
        <f t="shared" si="4"/>
        <v>0</v>
      </c>
      <c r="V45" s="781">
        <f t="shared" si="5"/>
        <v>0</v>
      </c>
      <c r="W45" s="781">
        <f t="shared" si="6"/>
        <v>0</v>
      </c>
      <c r="X45" s="781">
        <f t="shared" si="7"/>
        <v>0</v>
      </c>
      <c r="Y45" s="781">
        <f t="shared" si="8"/>
        <v>0</v>
      </c>
      <c r="Z45" s="781">
        <f t="shared" si="9"/>
        <v>0</v>
      </c>
      <c r="AA45" s="781">
        <f t="shared" si="10"/>
        <v>0</v>
      </c>
      <c r="AB45" s="781">
        <f t="shared" si="11"/>
        <v>0</v>
      </c>
      <c r="AC45" s="781">
        <f t="shared" si="12"/>
        <v>0</v>
      </c>
      <c r="AD45" s="781">
        <f t="shared" si="13"/>
        <v>0</v>
      </c>
      <c r="AE45" s="781">
        <f t="shared" si="14"/>
        <v>0</v>
      </c>
      <c r="AG45" s="647" t="e">
        <f>#REF!</f>
        <v>#REF!</v>
      </c>
      <c r="AH45" s="647" t="str">
        <f t="shared" si="15"/>
        <v>助産師常勤</v>
      </c>
      <c r="AI45" s="647">
        <f t="shared" si="16"/>
        <v>1</v>
      </c>
      <c r="AJ45" s="647" t="str">
        <f t="shared" si="17"/>
        <v>助産師</v>
      </c>
      <c r="AK45" s="647" t="str">
        <f t="shared" si="18"/>
        <v>常勤</v>
      </c>
    </row>
    <row r="46" spans="1:37" ht="13.5" customHeight="1">
      <c r="A46" s="659" t="str">
        <f>IF(COUNTA(外来!A44)&gt;=1,外来!A44,"")</f>
        <v/>
      </c>
      <c r="B46" s="784" t="str">
        <f>IF(COUNTA(外来!B44)&gt;=1,外来!B44,"")</f>
        <v/>
      </c>
      <c r="C46" s="750" t="str">
        <f>IF(COUNTA(外来!C44)&gt;=1,外来!C44,"")</f>
        <v/>
      </c>
      <c r="D46" s="750" t="str">
        <f>IF(COUNTA(外来!D44)&gt;=1,外来!D44,"")</f>
        <v/>
      </c>
      <c r="E46" s="750" t="str">
        <f>IF(COUNTA(外来!E44)&gt;=1,外来!E44,"")</f>
        <v/>
      </c>
      <c r="F46" s="755" t="str">
        <f>IF(COUNTA(外来!F44)&gt;=1,外来!F44,"")</f>
        <v/>
      </c>
      <c r="G46" s="745" t="str">
        <f>IF(COUNTA(外来!G44)&gt;=1,外来!G44,"")</f>
        <v/>
      </c>
      <c r="H46" s="755" t="str">
        <f>IF(COUNTA(外来!H44)&gt;=1,外来!H44,"")</f>
        <v/>
      </c>
      <c r="I46" s="799" t="str">
        <f>IF(COUNTA(外来!I44)&gt;=1,外来!I44,"")</f>
        <v/>
      </c>
      <c r="J46" s="659" t="str">
        <f>IF(COUNTA(外来!K44)&gt;=1,外来!K44,"")</f>
        <v/>
      </c>
      <c r="K46" s="694" t="str">
        <f>IF(J46&lt;基本!$D$9,"非常勤","常勤")</f>
        <v>常勤</v>
      </c>
      <c r="L46" s="805">
        <f>IF(K46="非常勤",J46/基本!$D$9,1)</f>
        <v>1</v>
      </c>
      <c r="M46" s="693" t="e">
        <f>IF(DAYS360(O46,メイン!$N$3)&lt;500,"新"," ")</f>
        <v>#VALUE!</v>
      </c>
      <c r="N46" s="659"/>
      <c r="O46" s="809" t="str">
        <f>IF(COUNTA(外来!J44)&gt;=1,外来!J44,"")</f>
        <v/>
      </c>
      <c r="Q46" s="781">
        <f t="shared" si="0"/>
        <v>0</v>
      </c>
      <c r="R46" s="781">
        <f t="shared" si="1"/>
        <v>0</v>
      </c>
      <c r="S46" s="781">
        <f t="shared" si="2"/>
        <v>0</v>
      </c>
      <c r="T46" s="781">
        <f t="shared" si="3"/>
        <v>0</v>
      </c>
      <c r="U46" s="781">
        <f t="shared" si="4"/>
        <v>0</v>
      </c>
      <c r="V46" s="781">
        <f t="shared" si="5"/>
        <v>0</v>
      </c>
      <c r="W46" s="781">
        <f t="shared" si="6"/>
        <v>0</v>
      </c>
      <c r="X46" s="781">
        <f t="shared" si="7"/>
        <v>0</v>
      </c>
      <c r="Y46" s="781">
        <f t="shared" si="8"/>
        <v>0</v>
      </c>
      <c r="Z46" s="781">
        <f t="shared" si="9"/>
        <v>0</v>
      </c>
      <c r="AA46" s="781">
        <f t="shared" si="10"/>
        <v>0</v>
      </c>
      <c r="AB46" s="781">
        <f t="shared" si="11"/>
        <v>0</v>
      </c>
      <c r="AC46" s="781">
        <f t="shared" si="12"/>
        <v>0</v>
      </c>
      <c r="AD46" s="781">
        <f t="shared" si="13"/>
        <v>0</v>
      </c>
      <c r="AE46" s="781">
        <f t="shared" si="14"/>
        <v>0</v>
      </c>
      <c r="AG46" s="647" t="e">
        <f>#REF!</f>
        <v>#REF!</v>
      </c>
      <c r="AH46" s="647" t="str">
        <f t="shared" si="15"/>
        <v>助産師常勤</v>
      </c>
      <c r="AI46" s="647">
        <f t="shared" si="16"/>
        <v>1</v>
      </c>
      <c r="AJ46" s="647" t="str">
        <f t="shared" si="17"/>
        <v>助産師</v>
      </c>
      <c r="AK46" s="647" t="str">
        <f t="shared" si="18"/>
        <v>常勤</v>
      </c>
    </row>
    <row r="47" spans="1:37" ht="13.5" customHeight="1">
      <c r="A47" s="659" t="str">
        <f>IF(COUNTA(外来!A45)&gt;=1,外来!A45,"")</f>
        <v/>
      </c>
      <c r="B47" s="784" t="str">
        <f>IF(COUNTA(外来!B45)&gt;=1,外来!B45,"")</f>
        <v/>
      </c>
      <c r="C47" s="750" t="str">
        <f>IF(COUNTA(外来!C45)&gt;=1,外来!C45,"")</f>
        <v/>
      </c>
      <c r="D47" s="750" t="str">
        <f>IF(COUNTA(外来!D45)&gt;=1,外来!D45,"")</f>
        <v/>
      </c>
      <c r="E47" s="750" t="str">
        <f>IF(COUNTA(外来!E45)&gt;=1,外来!E45,"")</f>
        <v/>
      </c>
      <c r="F47" s="755" t="str">
        <f>IF(COUNTA(外来!F45)&gt;=1,外来!F45,"")</f>
        <v/>
      </c>
      <c r="G47" s="745" t="str">
        <f>IF(COUNTA(外来!G45)&gt;=1,外来!G45,"")</f>
        <v/>
      </c>
      <c r="H47" s="755" t="str">
        <f>IF(COUNTA(外来!H45)&gt;=1,外来!H45,"")</f>
        <v/>
      </c>
      <c r="I47" s="799" t="str">
        <f>IF(COUNTA(外来!I45)&gt;=1,外来!I45,"")</f>
        <v/>
      </c>
      <c r="J47" s="659" t="str">
        <f>IF(COUNTA(外来!K45)&gt;=1,外来!K45,"")</f>
        <v/>
      </c>
      <c r="K47" s="694" t="str">
        <f>IF(J47&lt;基本!$D$9,"非常勤","常勤")</f>
        <v>常勤</v>
      </c>
      <c r="L47" s="805">
        <f>IF(K47="非常勤",J47/基本!$D$9,1)</f>
        <v>1</v>
      </c>
      <c r="M47" s="693" t="e">
        <f>IF(DAYS360(O47,メイン!$N$3)&lt;500,"新"," ")</f>
        <v>#VALUE!</v>
      </c>
      <c r="N47" s="659"/>
      <c r="O47" s="809" t="str">
        <f>IF(COUNTA(外来!J45)&gt;=1,外来!J45,"")</f>
        <v/>
      </c>
      <c r="Q47" s="781">
        <f t="shared" si="0"/>
        <v>0</v>
      </c>
      <c r="R47" s="781">
        <f t="shared" si="1"/>
        <v>0</v>
      </c>
      <c r="S47" s="781">
        <f t="shared" si="2"/>
        <v>0</v>
      </c>
      <c r="T47" s="781">
        <f t="shared" si="3"/>
        <v>0</v>
      </c>
      <c r="U47" s="781">
        <f t="shared" si="4"/>
        <v>0</v>
      </c>
      <c r="V47" s="781">
        <f t="shared" si="5"/>
        <v>0</v>
      </c>
      <c r="W47" s="781">
        <f t="shared" si="6"/>
        <v>0</v>
      </c>
      <c r="X47" s="781">
        <f t="shared" si="7"/>
        <v>0</v>
      </c>
      <c r="Y47" s="781">
        <f t="shared" si="8"/>
        <v>0</v>
      </c>
      <c r="Z47" s="781">
        <f t="shared" si="9"/>
        <v>0</v>
      </c>
      <c r="AA47" s="781">
        <f t="shared" si="10"/>
        <v>0</v>
      </c>
      <c r="AB47" s="781">
        <f t="shared" si="11"/>
        <v>0</v>
      </c>
      <c r="AC47" s="781">
        <f t="shared" si="12"/>
        <v>0</v>
      </c>
      <c r="AD47" s="781">
        <f t="shared" si="13"/>
        <v>0</v>
      </c>
      <c r="AE47" s="781">
        <f t="shared" si="14"/>
        <v>0</v>
      </c>
      <c r="AG47" s="647" t="e">
        <f>#REF!</f>
        <v>#REF!</v>
      </c>
      <c r="AH47" s="647" t="str">
        <f t="shared" si="15"/>
        <v>助産師常勤</v>
      </c>
      <c r="AI47" s="647">
        <f t="shared" si="16"/>
        <v>1</v>
      </c>
      <c r="AJ47" s="647" t="str">
        <f t="shared" si="17"/>
        <v>助産師</v>
      </c>
      <c r="AK47" s="647" t="str">
        <f t="shared" si="18"/>
        <v>常勤</v>
      </c>
    </row>
    <row r="48" spans="1:37" ht="13.5" customHeight="1">
      <c r="A48" s="659" t="str">
        <f>IF(COUNTA(外来!A46)&gt;=1,外来!A46,"")</f>
        <v/>
      </c>
      <c r="B48" s="784" t="str">
        <f>IF(COUNTA(外来!B46)&gt;=1,外来!B46,"")</f>
        <v/>
      </c>
      <c r="C48" s="750" t="str">
        <f>IF(COUNTA(外来!C46)&gt;=1,外来!C46,"")</f>
        <v/>
      </c>
      <c r="D48" s="750" t="str">
        <f>IF(COUNTA(外来!D46)&gt;=1,外来!D46,"")</f>
        <v/>
      </c>
      <c r="E48" s="750" t="str">
        <f>IF(COUNTA(外来!E46)&gt;=1,外来!E46,"")</f>
        <v/>
      </c>
      <c r="F48" s="755" t="str">
        <f>IF(COUNTA(外来!F46)&gt;=1,外来!F46,"")</f>
        <v/>
      </c>
      <c r="G48" s="745" t="str">
        <f>IF(COUNTA(外来!G46)&gt;=1,外来!G46,"")</f>
        <v/>
      </c>
      <c r="H48" s="755" t="str">
        <f>IF(COUNTA(外来!H46)&gt;=1,外来!H46,"")</f>
        <v/>
      </c>
      <c r="I48" s="799" t="str">
        <f>IF(COUNTA(外来!I46)&gt;=1,外来!I46,"")</f>
        <v/>
      </c>
      <c r="J48" s="659" t="str">
        <f>IF(COUNTA(外来!K46)&gt;=1,外来!K46,"")</f>
        <v/>
      </c>
      <c r="K48" s="694" t="str">
        <f>IF(J48&lt;基本!$D$9,"非常勤","常勤")</f>
        <v>常勤</v>
      </c>
      <c r="L48" s="805">
        <f>IF(K48="非常勤",J48/基本!$D$9,1)</f>
        <v>1</v>
      </c>
      <c r="M48" s="693" t="e">
        <f>IF(DAYS360(O48,メイン!$N$3)&lt;500,"新"," ")</f>
        <v>#VALUE!</v>
      </c>
      <c r="N48" s="659"/>
      <c r="O48" s="809" t="str">
        <f>IF(COUNTA(外来!J46)&gt;=1,外来!J46,"")</f>
        <v/>
      </c>
      <c r="Q48" s="781">
        <f t="shared" si="0"/>
        <v>0</v>
      </c>
      <c r="R48" s="781">
        <f t="shared" si="1"/>
        <v>0</v>
      </c>
      <c r="S48" s="781">
        <f t="shared" si="2"/>
        <v>0</v>
      </c>
      <c r="T48" s="781">
        <f t="shared" si="3"/>
        <v>0</v>
      </c>
      <c r="U48" s="781">
        <f t="shared" si="4"/>
        <v>0</v>
      </c>
      <c r="V48" s="781">
        <f t="shared" si="5"/>
        <v>0</v>
      </c>
      <c r="W48" s="781">
        <f t="shared" si="6"/>
        <v>0</v>
      </c>
      <c r="X48" s="781">
        <f t="shared" si="7"/>
        <v>0</v>
      </c>
      <c r="Y48" s="781">
        <f t="shared" si="8"/>
        <v>0</v>
      </c>
      <c r="Z48" s="781">
        <f t="shared" si="9"/>
        <v>0</v>
      </c>
      <c r="AA48" s="781">
        <f t="shared" si="10"/>
        <v>0</v>
      </c>
      <c r="AB48" s="781">
        <f t="shared" si="11"/>
        <v>0</v>
      </c>
      <c r="AC48" s="781">
        <f t="shared" si="12"/>
        <v>0</v>
      </c>
      <c r="AD48" s="781">
        <f t="shared" si="13"/>
        <v>0</v>
      </c>
      <c r="AE48" s="781">
        <f t="shared" si="14"/>
        <v>0</v>
      </c>
      <c r="AG48" s="647" t="e">
        <f>#REF!</f>
        <v>#REF!</v>
      </c>
      <c r="AH48" s="647" t="str">
        <f t="shared" si="15"/>
        <v>助産師常勤</v>
      </c>
      <c r="AI48" s="647">
        <f t="shared" si="16"/>
        <v>1</v>
      </c>
      <c r="AJ48" s="647" t="str">
        <f t="shared" si="17"/>
        <v>助産師</v>
      </c>
      <c r="AK48" s="647" t="str">
        <f t="shared" si="18"/>
        <v>常勤</v>
      </c>
    </row>
    <row r="49" spans="1:37" ht="13.5" customHeight="1">
      <c r="A49" s="659" t="str">
        <f>IF(COUNTA(外来!A47)&gt;=1,外来!A47,"")</f>
        <v/>
      </c>
      <c r="B49" s="784" t="str">
        <f>IF(COUNTA(外来!B47)&gt;=1,外来!B47,"")</f>
        <v/>
      </c>
      <c r="C49" s="750" t="str">
        <f>IF(COUNTA(外来!C47)&gt;=1,外来!C47,"")</f>
        <v/>
      </c>
      <c r="D49" s="750" t="str">
        <f>IF(COUNTA(外来!D47)&gt;=1,外来!D47,"")</f>
        <v/>
      </c>
      <c r="E49" s="750" t="str">
        <f>IF(COUNTA(外来!E47)&gt;=1,外来!E47,"")</f>
        <v/>
      </c>
      <c r="F49" s="755" t="str">
        <f>IF(COUNTA(外来!F47)&gt;=1,外来!F47,"")</f>
        <v/>
      </c>
      <c r="G49" s="745" t="str">
        <f>IF(COUNTA(外来!G47)&gt;=1,外来!G47,"")</f>
        <v/>
      </c>
      <c r="H49" s="755" t="str">
        <f>IF(COUNTA(外来!H47)&gt;=1,外来!H47,"")</f>
        <v/>
      </c>
      <c r="I49" s="799" t="str">
        <f>IF(COUNTA(外来!I47)&gt;=1,外来!I47,"")</f>
        <v/>
      </c>
      <c r="J49" s="659" t="str">
        <f>IF(COUNTA(外来!K47)&gt;=1,外来!K47,"")</f>
        <v/>
      </c>
      <c r="K49" s="694" t="str">
        <f>IF(J49&lt;基本!$D$9,"非常勤","常勤")</f>
        <v>常勤</v>
      </c>
      <c r="L49" s="805">
        <f>IF(K49="非常勤",J49/基本!$D$9,1)</f>
        <v>1</v>
      </c>
      <c r="M49" s="693" t="e">
        <f>IF(DAYS360(O49,メイン!$N$3)&lt;500,"新"," ")</f>
        <v>#VALUE!</v>
      </c>
      <c r="N49" s="659"/>
      <c r="O49" s="809" t="str">
        <f>IF(COUNTA(外来!J47)&gt;=1,外来!J47,"")</f>
        <v/>
      </c>
      <c r="Q49" s="781">
        <f t="shared" si="0"/>
        <v>0</v>
      </c>
      <c r="R49" s="781">
        <f t="shared" si="1"/>
        <v>0</v>
      </c>
      <c r="S49" s="781">
        <f t="shared" si="2"/>
        <v>0</v>
      </c>
      <c r="T49" s="781">
        <f t="shared" si="3"/>
        <v>0</v>
      </c>
      <c r="U49" s="781">
        <f t="shared" si="4"/>
        <v>0</v>
      </c>
      <c r="V49" s="781">
        <f t="shared" si="5"/>
        <v>0</v>
      </c>
      <c r="W49" s="781">
        <f t="shared" si="6"/>
        <v>0</v>
      </c>
      <c r="X49" s="781">
        <f t="shared" si="7"/>
        <v>0</v>
      </c>
      <c r="Y49" s="781">
        <f t="shared" si="8"/>
        <v>0</v>
      </c>
      <c r="Z49" s="781">
        <f t="shared" si="9"/>
        <v>0</v>
      </c>
      <c r="AA49" s="781">
        <f t="shared" si="10"/>
        <v>0</v>
      </c>
      <c r="AB49" s="781">
        <f t="shared" si="11"/>
        <v>0</v>
      </c>
      <c r="AC49" s="781">
        <f t="shared" si="12"/>
        <v>0</v>
      </c>
      <c r="AD49" s="781">
        <f t="shared" si="13"/>
        <v>0</v>
      </c>
      <c r="AE49" s="781">
        <f t="shared" si="14"/>
        <v>0</v>
      </c>
      <c r="AG49" s="647" t="e">
        <f>#REF!</f>
        <v>#REF!</v>
      </c>
      <c r="AH49" s="647" t="str">
        <f t="shared" si="15"/>
        <v>助産師常勤</v>
      </c>
      <c r="AI49" s="647">
        <f t="shared" si="16"/>
        <v>1</v>
      </c>
      <c r="AJ49" s="647" t="str">
        <f t="shared" si="17"/>
        <v>助産師</v>
      </c>
      <c r="AK49" s="647" t="str">
        <f t="shared" si="18"/>
        <v>常勤</v>
      </c>
    </row>
    <row r="50" spans="1:37" ht="13.5" customHeight="1">
      <c r="A50" s="659" t="str">
        <f>IF(COUNTA(外来!A48)&gt;=1,外来!A48,"")</f>
        <v/>
      </c>
      <c r="B50" s="784" t="str">
        <f>IF(COUNTA(外来!B48)&gt;=1,外来!B48,"")</f>
        <v/>
      </c>
      <c r="C50" s="750" t="str">
        <f>IF(COUNTA(外来!C48)&gt;=1,外来!C48,"")</f>
        <v/>
      </c>
      <c r="D50" s="750" t="str">
        <f>IF(COUNTA(外来!D48)&gt;=1,外来!D48,"")</f>
        <v/>
      </c>
      <c r="E50" s="750" t="str">
        <f>IF(COUNTA(外来!E48)&gt;=1,外来!E48,"")</f>
        <v/>
      </c>
      <c r="F50" s="755" t="str">
        <f>IF(COUNTA(外来!F48)&gt;=1,外来!F48,"")</f>
        <v/>
      </c>
      <c r="G50" s="745" t="str">
        <f>IF(COUNTA(外来!G48)&gt;=1,外来!G48,"")</f>
        <v/>
      </c>
      <c r="H50" s="755" t="str">
        <f>IF(COUNTA(外来!H48)&gt;=1,外来!H48,"")</f>
        <v/>
      </c>
      <c r="I50" s="799" t="str">
        <f>IF(COUNTA(外来!I48)&gt;=1,外来!I48,"")</f>
        <v/>
      </c>
      <c r="J50" s="659" t="str">
        <f>IF(COUNTA(外来!K48)&gt;=1,外来!K48,"")</f>
        <v/>
      </c>
      <c r="K50" s="694" t="str">
        <f>IF(J50&lt;基本!$D$9,"非常勤","常勤")</f>
        <v>常勤</v>
      </c>
      <c r="L50" s="805">
        <f>IF(K50="非常勤",J50/基本!$D$9,1)</f>
        <v>1</v>
      </c>
      <c r="M50" s="693" t="e">
        <f>IF(DAYS360(O50,メイン!$N$3)&lt;500,"新"," ")</f>
        <v>#VALUE!</v>
      </c>
      <c r="N50" s="659"/>
      <c r="O50" s="809" t="str">
        <f>IF(COUNTA(外来!J48)&gt;=1,外来!J48,"")</f>
        <v/>
      </c>
      <c r="Q50" s="781">
        <f t="shared" si="0"/>
        <v>0</v>
      </c>
      <c r="R50" s="781">
        <f t="shared" si="1"/>
        <v>0</v>
      </c>
      <c r="S50" s="781">
        <f t="shared" si="2"/>
        <v>0</v>
      </c>
      <c r="T50" s="781">
        <f t="shared" si="3"/>
        <v>0</v>
      </c>
      <c r="U50" s="781">
        <f t="shared" si="4"/>
        <v>0</v>
      </c>
      <c r="V50" s="781">
        <f t="shared" si="5"/>
        <v>0</v>
      </c>
      <c r="W50" s="781">
        <f t="shared" si="6"/>
        <v>0</v>
      </c>
      <c r="X50" s="781">
        <f t="shared" si="7"/>
        <v>0</v>
      </c>
      <c r="Y50" s="781">
        <f t="shared" si="8"/>
        <v>0</v>
      </c>
      <c r="Z50" s="781">
        <f t="shared" si="9"/>
        <v>0</v>
      </c>
      <c r="AA50" s="781">
        <f t="shared" si="10"/>
        <v>0</v>
      </c>
      <c r="AB50" s="781">
        <f t="shared" si="11"/>
        <v>0</v>
      </c>
      <c r="AC50" s="781">
        <f t="shared" si="12"/>
        <v>0</v>
      </c>
      <c r="AD50" s="781">
        <f t="shared" si="13"/>
        <v>0</v>
      </c>
      <c r="AE50" s="781">
        <f t="shared" si="14"/>
        <v>0</v>
      </c>
      <c r="AG50" s="647" t="e">
        <f>#REF!</f>
        <v>#REF!</v>
      </c>
      <c r="AH50" s="647" t="str">
        <f t="shared" si="15"/>
        <v>助産師常勤</v>
      </c>
      <c r="AI50" s="647">
        <f t="shared" si="16"/>
        <v>1</v>
      </c>
      <c r="AJ50" s="647" t="str">
        <f t="shared" si="17"/>
        <v>助産師</v>
      </c>
      <c r="AK50" s="647" t="str">
        <f t="shared" si="18"/>
        <v>常勤</v>
      </c>
    </row>
    <row r="51" spans="1:37" ht="13.5" customHeight="1">
      <c r="A51" s="659" t="str">
        <f>IF(COUNTA(外来!A49)&gt;=1,外来!A49,"")</f>
        <v/>
      </c>
      <c r="B51" s="784" t="str">
        <f>IF(COUNTA(外来!B49)&gt;=1,外来!B49,"")</f>
        <v/>
      </c>
      <c r="C51" s="750" t="str">
        <f>IF(COUNTA(外来!C49)&gt;=1,外来!C49,"")</f>
        <v/>
      </c>
      <c r="D51" s="750" t="str">
        <f>IF(COUNTA(外来!D49)&gt;=1,外来!D49,"")</f>
        <v/>
      </c>
      <c r="E51" s="750" t="str">
        <f>IF(COUNTA(外来!E49)&gt;=1,外来!E49,"")</f>
        <v/>
      </c>
      <c r="F51" s="755" t="str">
        <f>IF(COUNTA(外来!F49)&gt;=1,外来!F49,"")</f>
        <v/>
      </c>
      <c r="G51" s="745" t="str">
        <f>IF(COUNTA(外来!G49)&gt;=1,外来!G49,"")</f>
        <v/>
      </c>
      <c r="H51" s="755" t="str">
        <f>IF(COUNTA(外来!H49)&gt;=1,外来!H49,"")</f>
        <v/>
      </c>
      <c r="I51" s="799" t="str">
        <f>IF(COUNTA(外来!I49)&gt;=1,外来!I49,"")</f>
        <v/>
      </c>
      <c r="J51" s="659" t="str">
        <f>IF(COUNTA(外来!K49)&gt;=1,外来!K49,"")</f>
        <v/>
      </c>
      <c r="K51" s="694" t="str">
        <f>IF(J51&lt;基本!$D$9,"非常勤","常勤")</f>
        <v>常勤</v>
      </c>
      <c r="L51" s="805">
        <f>IF(K51="非常勤",J51/基本!$D$9,1)</f>
        <v>1</v>
      </c>
      <c r="M51" s="693" t="e">
        <f>IF(DAYS360(O51,メイン!$N$3)&lt;500,"新"," ")</f>
        <v>#VALUE!</v>
      </c>
      <c r="N51" s="659"/>
      <c r="O51" s="809" t="str">
        <f>IF(COUNTA(外来!J49)&gt;=1,外来!J49,"")</f>
        <v/>
      </c>
      <c r="Q51" s="781">
        <f t="shared" si="0"/>
        <v>0</v>
      </c>
      <c r="R51" s="781">
        <f t="shared" si="1"/>
        <v>0</v>
      </c>
      <c r="S51" s="781">
        <f t="shared" si="2"/>
        <v>0</v>
      </c>
      <c r="T51" s="781">
        <f t="shared" si="3"/>
        <v>0</v>
      </c>
      <c r="U51" s="781">
        <f t="shared" si="4"/>
        <v>0</v>
      </c>
      <c r="V51" s="781">
        <f t="shared" si="5"/>
        <v>0</v>
      </c>
      <c r="W51" s="781">
        <f t="shared" si="6"/>
        <v>0</v>
      </c>
      <c r="X51" s="781">
        <f t="shared" si="7"/>
        <v>0</v>
      </c>
      <c r="Y51" s="781">
        <f t="shared" si="8"/>
        <v>0</v>
      </c>
      <c r="Z51" s="781">
        <f t="shared" si="9"/>
        <v>0</v>
      </c>
      <c r="AA51" s="781">
        <f t="shared" si="10"/>
        <v>0</v>
      </c>
      <c r="AB51" s="781">
        <f t="shared" si="11"/>
        <v>0</v>
      </c>
      <c r="AC51" s="781">
        <f t="shared" si="12"/>
        <v>0</v>
      </c>
      <c r="AD51" s="781">
        <f t="shared" si="13"/>
        <v>0</v>
      </c>
      <c r="AE51" s="781">
        <f t="shared" si="14"/>
        <v>0</v>
      </c>
      <c r="AG51" s="647" t="e">
        <f>#REF!</f>
        <v>#REF!</v>
      </c>
      <c r="AH51" s="647" t="str">
        <f t="shared" si="15"/>
        <v>助産師常勤</v>
      </c>
      <c r="AI51" s="647">
        <f t="shared" si="16"/>
        <v>1</v>
      </c>
      <c r="AJ51" s="647" t="str">
        <f t="shared" si="17"/>
        <v>助産師</v>
      </c>
      <c r="AK51" s="647" t="str">
        <f t="shared" si="18"/>
        <v>常勤</v>
      </c>
    </row>
    <row r="52" spans="1:37" ht="13.5" customHeight="1">
      <c r="A52" s="659" t="str">
        <f>IF(COUNTA(外来!A50)&gt;=1,外来!A50,"")</f>
        <v/>
      </c>
      <c r="B52" s="784" t="str">
        <f>IF(COUNTA(外来!B50)&gt;=1,外来!B50,"")</f>
        <v/>
      </c>
      <c r="C52" s="750" t="str">
        <f>IF(COUNTA(外来!C50)&gt;=1,外来!C50,"")</f>
        <v/>
      </c>
      <c r="D52" s="750" t="str">
        <f>IF(COUNTA(外来!D50)&gt;=1,外来!D50,"")</f>
        <v/>
      </c>
      <c r="E52" s="750" t="str">
        <f>IF(COUNTA(外来!E50)&gt;=1,外来!E50,"")</f>
        <v/>
      </c>
      <c r="F52" s="755" t="str">
        <f>IF(COUNTA(外来!F50)&gt;=1,外来!F50,"")</f>
        <v/>
      </c>
      <c r="G52" s="745" t="str">
        <f>IF(COUNTA(外来!G50)&gt;=1,外来!G50,"")</f>
        <v/>
      </c>
      <c r="H52" s="755" t="str">
        <f>IF(COUNTA(外来!H50)&gt;=1,外来!H50,"")</f>
        <v/>
      </c>
      <c r="I52" s="799" t="str">
        <f>IF(COUNTA(外来!I50)&gt;=1,外来!I50,"")</f>
        <v/>
      </c>
      <c r="J52" s="659" t="str">
        <f>IF(COUNTA(外来!K50)&gt;=1,外来!K50,"")</f>
        <v/>
      </c>
      <c r="K52" s="694" t="str">
        <f>IF(J52&lt;基本!$D$9,"非常勤","常勤")</f>
        <v>常勤</v>
      </c>
      <c r="L52" s="805">
        <f>IF(K52="非常勤",J52/基本!$D$9,1)</f>
        <v>1</v>
      </c>
      <c r="M52" s="693" t="e">
        <f>IF(DAYS360(O52,メイン!$N$3)&lt;500,"新"," ")</f>
        <v>#VALUE!</v>
      </c>
      <c r="N52" s="659"/>
      <c r="O52" s="809" t="str">
        <f>IF(COUNTA(外来!J50)&gt;=1,外来!J50,"")</f>
        <v/>
      </c>
      <c r="Q52" s="781">
        <f t="shared" si="0"/>
        <v>0</v>
      </c>
      <c r="R52" s="781">
        <f t="shared" si="1"/>
        <v>0</v>
      </c>
      <c r="S52" s="781">
        <f t="shared" si="2"/>
        <v>0</v>
      </c>
      <c r="T52" s="781">
        <f t="shared" si="3"/>
        <v>0</v>
      </c>
      <c r="U52" s="781">
        <f t="shared" si="4"/>
        <v>0</v>
      </c>
      <c r="V52" s="781">
        <f t="shared" si="5"/>
        <v>0</v>
      </c>
      <c r="W52" s="781">
        <f t="shared" si="6"/>
        <v>0</v>
      </c>
      <c r="X52" s="781">
        <f t="shared" si="7"/>
        <v>0</v>
      </c>
      <c r="Y52" s="781">
        <f t="shared" si="8"/>
        <v>0</v>
      </c>
      <c r="Z52" s="781">
        <f t="shared" si="9"/>
        <v>0</v>
      </c>
      <c r="AA52" s="781">
        <f t="shared" si="10"/>
        <v>0</v>
      </c>
      <c r="AB52" s="781">
        <f t="shared" si="11"/>
        <v>0</v>
      </c>
      <c r="AC52" s="781">
        <f t="shared" si="12"/>
        <v>0</v>
      </c>
      <c r="AD52" s="781">
        <f t="shared" si="13"/>
        <v>0</v>
      </c>
      <c r="AE52" s="781">
        <f t="shared" si="14"/>
        <v>0</v>
      </c>
      <c r="AG52" s="647" t="e">
        <f>#REF!</f>
        <v>#REF!</v>
      </c>
      <c r="AH52" s="647" t="str">
        <f t="shared" si="15"/>
        <v>助産師常勤</v>
      </c>
      <c r="AI52" s="647">
        <f t="shared" si="16"/>
        <v>1</v>
      </c>
      <c r="AJ52" s="647" t="str">
        <f t="shared" si="17"/>
        <v>助産師</v>
      </c>
      <c r="AK52" s="647" t="str">
        <f t="shared" si="18"/>
        <v>常勤</v>
      </c>
    </row>
    <row r="53" spans="1:37" ht="13.5" customHeight="1">
      <c r="A53" s="659" t="str">
        <f>IF(COUNTA(外来!A51)&gt;=1,外来!A51,"")</f>
        <v/>
      </c>
      <c r="B53" s="784" t="str">
        <f>IF(COUNTA(外来!B51)&gt;=1,外来!B51,"")</f>
        <v/>
      </c>
      <c r="C53" s="750" t="str">
        <f>IF(COUNTA(外来!C51)&gt;=1,外来!C51,"")</f>
        <v/>
      </c>
      <c r="D53" s="750" t="str">
        <f>IF(COUNTA(外来!D51)&gt;=1,外来!D51,"")</f>
        <v/>
      </c>
      <c r="E53" s="750" t="str">
        <f>IF(COUNTA(外来!E51)&gt;=1,外来!E51,"")</f>
        <v/>
      </c>
      <c r="F53" s="755" t="str">
        <f>IF(COUNTA(外来!F51)&gt;=1,外来!F51,"")</f>
        <v/>
      </c>
      <c r="G53" s="745" t="str">
        <f>IF(COUNTA(外来!G51)&gt;=1,外来!G51,"")</f>
        <v/>
      </c>
      <c r="H53" s="755" t="str">
        <f>IF(COUNTA(外来!H51)&gt;=1,外来!H51,"")</f>
        <v/>
      </c>
      <c r="I53" s="799" t="str">
        <f>IF(COUNTA(外来!I51)&gt;=1,外来!I51,"")</f>
        <v/>
      </c>
      <c r="J53" s="659" t="str">
        <f>IF(COUNTA(外来!K51)&gt;=1,外来!K51,"")</f>
        <v/>
      </c>
      <c r="K53" s="694" t="str">
        <f>IF(J53&lt;基本!$D$9,"非常勤","常勤")</f>
        <v>常勤</v>
      </c>
      <c r="L53" s="805">
        <f>IF(K53="非常勤",J53/基本!$D$9,1)</f>
        <v>1</v>
      </c>
      <c r="M53" s="693" t="e">
        <f>IF(DAYS360(O53,メイン!$N$3)&lt;500,"新"," ")</f>
        <v>#VALUE!</v>
      </c>
      <c r="N53" s="659"/>
      <c r="O53" s="809" t="str">
        <f>IF(COUNTA(外来!J51)&gt;=1,外来!J51,"")</f>
        <v/>
      </c>
      <c r="Q53" s="781">
        <f t="shared" si="0"/>
        <v>0</v>
      </c>
      <c r="R53" s="781">
        <f t="shared" si="1"/>
        <v>0</v>
      </c>
      <c r="S53" s="781">
        <f t="shared" si="2"/>
        <v>0</v>
      </c>
      <c r="T53" s="781">
        <f t="shared" si="3"/>
        <v>0</v>
      </c>
      <c r="U53" s="781">
        <f t="shared" si="4"/>
        <v>0</v>
      </c>
      <c r="V53" s="781">
        <f t="shared" si="5"/>
        <v>0</v>
      </c>
      <c r="W53" s="781">
        <f t="shared" si="6"/>
        <v>0</v>
      </c>
      <c r="X53" s="781">
        <f t="shared" si="7"/>
        <v>0</v>
      </c>
      <c r="Y53" s="781">
        <f t="shared" si="8"/>
        <v>0</v>
      </c>
      <c r="Z53" s="781">
        <f t="shared" si="9"/>
        <v>0</v>
      </c>
      <c r="AA53" s="781">
        <f t="shared" si="10"/>
        <v>0</v>
      </c>
      <c r="AB53" s="781">
        <f t="shared" si="11"/>
        <v>0</v>
      </c>
      <c r="AC53" s="781">
        <f t="shared" si="12"/>
        <v>0</v>
      </c>
      <c r="AD53" s="781">
        <f t="shared" si="13"/>
        <v>0</v>
      </c>
      <c r="AE53" s="781">
        <f t="shared" si="14"/>
        <v>0</v>
      </c>
      <c r="AG53" s="647" t="e">
        <f>#REF!</f>
        <v>#REF!</v>
      </c>
      <c r="AH53" s="647" t="str">
        <f t="shared" si="15"/>
        <v>助産師常勤</v>
      </c>
      <c r="AI53" s="647">
        <f t="shared" si="16"/>
        <v>1</v>
      </c>
      <c r="AJ53" s="647" t="str">
        <f t="shared" si="17"/>
        <v>助産師</v>
      </c>
      <c r="AK53" s="647" t="str">
        <f t="shared" si="18"/>
        <v>常勤</v>
      </c>
    </row>
    <row r="54" spans="1:37" ht="13.5" customHeight="1">
      <c r="A54" s="659" t="str">
        <f>IF(COUNTA(外来!A52)&gt;=1,外来!A52,"")</f>
        <v/>
      </c>
      <c r="B54" s="784" t="str">
        <f>IF(COUNTA(外来!B52)&gt;=1,外来!B52,"")</f>
        <v/>
      </c>
      <c r="C54" s="750" t="str">
        <f>IF(COUNTA(外来!C52)&gt;=1,外来!C52,"")</f>
        <v/>
      </c>
      <c r="D54" s="750" t="str">
        <f>IF(COUNTA(外来!D52)&gt;=1,外来!D52,"")</f>
        <v/>
      </c>
      <c r="E54" s="750" t="str">
        <f>IF(COUNTA(外来!E52)&gt;=1,外来!E52,"")</f>
        <v/>
      </c>
      <c r="F54" s="755" t="str">
        <f>IF(COUNTA(外来!F52)&gt;=1,外来!F52,"")</f>
        <v/>
      </c>
      <c r="G54" s="745" t="str">
        <f>IF(COUNTA(外来!G52)&gt;=1,外来!G52,"")</f>
        <v/>
      </c>
      <c r="H54" s="755" t="str">
        <f>IF(COUNTA(外来!H52)&gt;=1,外来!H52,"")</f>
        <v/>
      </c>
      <c r="I54" s="799" t="str">
        <f>IF(COUNTA(外来!I52)&gt;=1,外来!I52,"")</f>
        <v/>
      </c>
      <c r="J54" s="659" t="str">
        <f>IF(COUNTA(外来!K52)&gt;=1,外来!K52,"")</f>
        <v/>
      </c>
      <c r="K54" s="694" t="str">
        <f>IF(J54&lt;基本!$D$9,"非常勤","常勤")</f>
        <v>常勤</v>
      </c>
      <c r="L54" s="805">
        <f>IF(K54="非常勤",J54/基本!$D$9,1)</f>
        <v>1</v>
      </c>
      <c r="M54" s="693" t="e">
        <f>IF(DAYS360(O54,メイン!$N$3)&lt;500,"新"," ")</f>
        <v>#VALUE!</v>
      </c>
      <c r="N54" s="659"/>
      <c r="O54" s="809" t="str">
        <f>IF(COUNTA(外来!J52)&gt;=1,外来!J52,"")</f>
        <v/>
      </c>
      <c r="Q54" s="781">
        <f t="shared" si="0"/>
        <v>0</v>
      </c>
      <c r="R54" s="781">
        <f t="shared" si="1"/>
        <v>0</v>
      </c>
      <c r="S54" s="781">
        <f t="shared" si="2"/>
        <v>0</v>
      </c>
      <c r="T54" s="781">
        <f t="shared" si="3"/>
        <v>0</v>
      </c>
      <c r="U54" s="781">
        <f t="shared" si="4"/>
        <v>0</v>
      </c>
      <c r="V54" s="781">
        <f t="shared" si="5"/>
        <v>0</v>
      </c>
      <c r="W54" s="781">
        <f t="shared" si="6"/>
        <v>0</v>
      </c>
      <c r="X54" s="781">
        <f t="shared" si="7"/>
        <v>0</v>
      </c>
      <c r="Y54" s="781">
        <f t="shared" si="8"/>
        <v>0</v>
      </c>
      <c r="Z54" s="781">
        <f t="shared" si="9"/>
        <v>0</v>
      </c>
      <c r="AA54" s="781">
        <f t="shared" si="10"/>
        <v>0</v>
      </c>
      <c r="AB54" s="781">
        <f t="shared" si="11"/>
        <v>0</v>
      </c>
      <c r="AC54" s="781">
        <f t="shared" si="12"/>
        <v>0</v>
      </c>
      <c r="AD54" s="781">
        <f t="shared" si="13"/>
        <v>0</v>
      </c>
      <c r="AE54" s="781">
        <f t="shared" si="14"/>
        <v>0</v>
      </c>
      <c r="AG54" s="647" t="e">
        <f>#REF!</f>
        <v>#REF!</v>
      </c>
      <c r="AH54" s="647" t="str">
        <f t="shared" si="15"/>
        <v>助産師常勤</v>
      </c>
      <c r="AI54" s="647">
        <f t="shared" si="16"/>
        <v>1</v>
      </c>
      <c r="AJ54" s="647" t="str">
        <f t="shared" si="17"/>
        <v>助産師</v>
      </c>
      <c r="AK54" s="647" t="str">
        <f t="shared" si="18"/>
        <v>常勤</v>
      </c>
    </row>
    <row r="55" spans="1:37" ht="13.5" customHeight="1">
      <c r="A55" s="659" t="str">
        <f>IF(COUNTA(外来!A53)&gt;=1,外来!A53,"")</f>
        <v/>
      </c>
      <c r="B55" s="784" t="str">
        <f>IF(COUNTA(外来!B53)&gt;=1,外来!B53,"")</f>
        <v/>
      </c>
      <c r="C55" s="750" t="str">
        <f>IF(COUNTA(外来!C53)&gt;=1,外来!C53,"")</f>
        <v/>
      </c>
      <c r="D55" s="750" t="str">
        <f>IF(COUNTA(外来!D53)&gt;=1,外来!D53,"")</f>
        <v/>
      </c>
      <c r="E55" s="750" t="str">
        <f>IF(COUNTA(外来!E53)&gt;=1,外来!E53,"")</f>
        <v/>
      </c>
      <c r="F55" s="755" t="str">
        <f>IF(COUNTA(外来!F53)&gt;=1,外来!F53,"")</f>
        <v/>
      </c>
      <c r="G55" s="745" t="str">
        <f>IF(COUNTA(外来!G53)&gt;=1,外来!G53,"")</f>
        <v/>
      </c>
      <c r="H55" s="755" t="str">
        <f>IF(COUNTA(外来!H53)&gt;=1,外来!H53,"")</f>
        <v/>
      </c>
      <c r="I55" s="799" t="str">
        <f>IF(COUNTA(外来!I53)&gt;=1,外来!I53,"")</f>
        <v/>
      </c>
      <c r="J55" s="659" t="str">
        <f>IF(COUNTA(外来!K53)&gt;=1,外来!K53,"")</f>
        <v/>
      </c>
      <c r="K55" s="694" t="str">
        <f>IF(J55&lt;基本!$D$9,"非常勤","常勤")</f>
        <v>常勤</v>
      </c>
      <c r="L55" s="805">
        <f>IF(K55="非常勤",J55/基本!$D$9,1)</f>
        <v>1</v>
      </c>
      <c r="M55" s="693" t="e">
        <f>IF(DAYS360(O55,メイン!$N$3)&lt;500,"新"," ")</f>
        <v>#VALUE!</v>
      </c>
      <c r="N55" s="659"/>
      <c r="O55" s="809" t="str">
        <f>IF(COUNTA(外来!J53)&gt;=1,外来!J53,"")</f>
        <v/>
      </c>
      <c r="Q55" s="781">
        <f t="shared" si="0"/>
        <v>0</v>
      </c>
      <c r="R55" s="781">
        <f t="shared" si="1"/>
        <v>0</v>
      </c>
      <c r="S55" s="781">
        <f t="shared" si="2"/>
        <v>0</v>
      </c>
      <c r="T55" s="781">
        <f t="shared" si="3"/>
        <v>0</v>
      </c>
      <c r="U55" s="781">
        <f t="shared" si="4"/>
        <v>0</v>
      </c>
      <c r="V55" s="781">
        <f t="shared" si="5"/>
        <v>0</v>
      </c>
      <c r="W55" s="781">
        <f t="shared" si="6"/>
        <v>0</v>
      </c>
      <c r="X55" s="781">
        <f t="shared" si="7"/>
        <v>0</v>
      </c>
      <c r="Y55" s="781">
        <f t="shared" si="8"/>
        <v>0</v>
      </c>
      <c r="Z55" s="781">
        <f t="shared" si="9"/>
        <v>0</v>
      </c>
      <c r="AA55" s="781">
        <f t="shared" si="10"/>
        <v>0</v>
      </c>
      <c r="AB55" s="781">
        <f t="shared" si="11"/>
        <v>0</v>
      </c>
      <c r="AC55" s="781">
        <f t="shared" si="12"/>
        <v>0</v>
      </c>
      <c r="AD55" s="781">
        <f t="shared" si="13"/>
        <v>0</v>
      </c>
      <c r="AE55" s="781">
        <f t="shared" si="14"/>
        <v>0</v>
      </c>
      <c r="AG55" s="647" t="e">
        <f>#REF!</f>
        <v>#REF!</v>
      </c>
      <c r="AH55" s="647" t="str">
        <f t="shared" si="15"/>
        <v>助産師常勤</v>
      </c>
      <c r="AI55" s="647">
        <f t="shared" si="16"/>
        <v>1</v>
      </c>
      <c r="AJ55" s="647" t="str">
        <f t="shared" si="17"/>
        <v>助産師</v>
      </c>
      <c r="AK55" s="647" t="str">
        <f t="shared" si="18"/>
        <v>常勤</v>
      </c>
    </row>
    <row r="56" spans="1:37" ht="13.5" customHeight="1">
      <c r="A56" s="659" t="str">
        <f>IF(COUNTA(外来!A54)&gt;=1,外来!A54,"")</f>
        <v/>
      </c>
      <c r="B56" s="784" t="str">
        <f>IF(COUNTA(外来!B54)&gt;=1,外来!B54,"")</f>
        <v/>
      </c>
      <c r="C56" s="750" t="str">
        <f>IF(COUNTA(外来!C54)&gt;=1,外来!C54,"")</f>
        <v/>
      </c>
      <c r="D56" s="750" t="str">
        <f>IF(COUNTA(外来!D54)&gt;=1,外来!D54,"")</f>
        <v/>
      </c>
      <c r="E56" s="750" t="str">
        <f>IF(COUNTA(外来!E54)&gt;=1,外来!E54,"")</f>
        <v/>
      </c>
      <c r="F56" s="755" t="str">
        <f>IF(COUNTA(外来!F54)&gt;=1,外来!F54,"")</f>
        <v/>
      </c>
      <c r="G56" s="745" t="str">
        <f>IF(COUNTA(外来!G54)&gt;=1,外来!G54,"")</f>
        <v/>
      </c>
      <c r="H56" s="755" t="str">
        <f>IF(COUNTA(外来!H54)&gt;=1,外来!H54,"")</f>
        <v/>
      </c>
      <c r="I56" s="799" t="str">
        <f>IF(COUNTA(外来!I54)&gt;=1,外来!I54,"")</f>
        <v/>
      </c>
      <c r="J56" s="659" t="str">
        <f>IF(COUNTA(外来!K54)&gt;=1,外来!K54,"")</f>
        <v/>
      </c>
      <c r="K56" s="694" t="str">
        <f>IF(J56&lt;基本!$D$9,"非常勤","常勤")</f>
        <v>常勤</v>
      </c>
      <c r="L56" s="805">
        <f>IF(K56="非常勤",J56/基本!$D$9,1)</f>
        <v>1</v>
      </c>
      <c r="M56" s="693" t="e">
        <f>IF(DAYS360(O56,メイン!$N$3)&lt;500,"新"," ")</f>
        <v>#VALUE!</v>
      </c>
      <c r="N56" s="659"/>
      <c r="O56" s="809" t="str">
        <f>IF(COUNTA(外来!J54)&gt;=1,外来!J54,"")</f>
        <v/>
      </c>
      <c r="Q56" s="781">
        <f t="shared" si="0"/>
        <v>0</v>
      </c>
      <c r="R56" s="781">
        <f t="shared" si="1"/>
        <v>0</v>
      </c>
      <c r="S56" s="781">
        <f t="shared" si="2"/>
        <v>0</v>
      </c>
      <c r="T56" s="781">
        <f t="shared" si="3"/>
        <v>0</v>
      </c>
      <c r="U56" s="781">
        <f t="shared" si="4"/>
        <v>0</v>
      </c>
      <c r="V56" s="781">
        <f t="shared" si="5"/>
        <v>0</v>
      </c>
      <c r="W56" s="781">
        <f t="shared" si="6"/>
        <v>0</v>
      </c>
      <c r="X56" s="781">
        <f t="shared" si="7"/>
        <v>0</v>
      </c>
      <c r="Y56" s="781">
        <f t="shared" si="8"/>
        <v>0</v>
      </c>
      <c r="Z56" s="781">
        <f t="shared" si="9"/>
        <v>0</v>
      </c>
      <c r="AA56" s="781">
        <f t="shared" si="10"/>
        <v>0</v>
      </c>
      <c r="AB56" s="781">
        <f t="shared" si="11"/>
        <v>0</v>
      </c>
      <c r="AC56" s="781">
        <f t="shared" si="12"/>
        <v>0</v>
      </c>
      <c r="AD56" s="781">
        <f t="shared" si="13"/>
        <v>0</v>
      </c>
      <c r="AE56" s="781">
        <f t="shared" si="14"/>
        <v>0</v>
      </c>
      <c r="AG56" s="647" t="e">
        <f>#REF!</f>
        <v>#REF!</v>
      </c>
      <c r="AH56" s="647" t="str">
        <f t="shared" si="15"/>
        <v>助産師常勤</v>
      </c>
      <c r="AI56" s="647">
        <f t="shared" si="16"/>
        <v>1</v>
      </c>
      <c r="AJ56" s="647" t="str">
        <f t="shared" si="17"/>
        <v>助産師</v>
      </c>
      <c r="AK56" s="647" t="str">
        <f t="shared" si="18"/>
        <v>常勤</v>
      </c>
    </row>
    <row r="57" spans="1:37" ht="13.5" customHeight="1">
      <c r="A57" s="659" t="str">
        <f>IF(COUNTA(外来!A55)&gt;=1,外来!A55,"")</f>
        <v/>
      </c>
      <c r="B57" s="784" t="str">
        <f>IF(COUNTA(外来!B55)&gt;=1,外来!B55,"")</f>
        <v/>
      </c>
      <c r="C57" s="750" t="str">
        <f>IF(COUNTA(外来!C55)&gt;=1,外来!C55,"")</f>
        <v/>
      </c>
      <c r="D57" s="750" t="str">
        <f>IF(COUNTA(外来!D55)&gt;=1,外来!D55,"")</f>
        <v/>
      </c>
      <c r="E57" s="750" t="str">
        <f>IF(COUNTA(外来!E55)&gt;=1,外来!E55,"")</f>
        <v/>
      </c>
      <c r="F57" s="755" t="str">
        <f>IF(COUNTA(外来!F55)&gt;=1,外来!F55,"")</f>
        <v/>
      </c>
      <c r="G57" s="745" t="str">
        <f>IF(COUNTA(外来!G55)&gt;=1,外来!G55,"")</f>
        <v/>
      </c>
      <c r="H57" s="755" t="str">
        <f>IF(COUNTA(外来!H55)&gt;=1,外来!H55,"")</f>
        <v/>
      </c>
      <c r="I57" s="799" t="str">
        <f>IF(COUNTA(外来!I55)&gt;=1,外来!I55,"")</f>
        <v/>
      </c>
      <c r="J57" s="659" t="str">
        <f>IF(COUNTA(外来!K55)&gt;=1,外来!K55,"")</f>
        <v/>
      </c>
      <c r="K57" s="694" t="str">
        <f>IF(J57&lt;基本!$D$9,"非常勤","常勤")</f>
        <v>常勤</v>
      </c>
      <c r="L57" s="805">
        <f>IF(K57="非常勤",J57/基本!$D$9,1)</f>
        <v>1</v>
      </c>
      <c r="M57" s="693" t="e">
        <f>IF(DAYS360(O57,メイン!$N$3)&lt;500,"新"," ")</f>
        <v>#VALUE!</v>
      </c>
      <c r="N57" s="659"/>
      <c r="O57" s="809" t="str">
        <f>IF(COUNTA(外来!J55)&gt;=1,外来!J55,"")</f>
        <v/>
      </c>
      <c r="Q57" s="781">
        <f t="shared" si="0"/>
        <v>0</v>
      </c>
      <c r="R57" s="781">
        <f t="shared" si="1"/>
        <v>0</v>
      </c>
      <c r="S57" s="781">
        <f t="shared" si="2"/>
        <v>0</v>
      </c>
      <c r="T57" s="781">
        <f t="shared" si="3"/>
        <v>0</v>
      </c>
      <c r="U57" s="781">
        <f t="shared" si="4"/>
        <v>0</v>
      </c>
      <c r="V57" s="781">
        <f t="shared" si="5"/>
        <v>0</v>
      </c>
      <c r="W57" s="781">
        <f t="shared" si="6"/>
        <v>0</v>
      </c>
      <c r="X57" s="781">
        <f t="shared" si="7"/>
        <v>0</v>
      </c>
      <c r="Y57" s="781">
        <f t="shared" si="8"/>
        <v>0</v>
      </c>
      <c r="Z57" s="781">
        <f t="shared" si="9"/>
        <v>0</v>
      </c>
      <c r="AA57" s="781">
        <f t="shared" si="10"/>
        <v>0</v>
      </c>
      <c r="AB57" s="781">
        <f t="shared" si="11"/>
        <v>0</v>
      </c>
      <c r="AC57" s="781">
        <f t="shared" si="12"/>
        <v>0</v>
      </c>
      <c r="AD57" s="781">
        <f t="shared" si="13"/>
        <v>0</v>
      </c>
      <c r="AE57" s="781">
        <f t="shared" si="14"/>
        <v>0</v>
      </c>
      <c r="AG57" s="647" t="e">
        <f>#REF!</f>
        <v>#REF!</v>
      </c>
      <c r="AH57" s="647" t="str">
        <f t="shared" si="15"/>
        <v>助産師常勤</v>
      </c>
      <c r="AI57" s="647">
        <f t="shared" si="16"/>
        <v>1</v>
      </c>
      <c r="AJ57" s="647" t="str">
        <f t="shared" si="17"/>
        <v>助産師</v>
      </c>
      <c r="AK57" s="647" t="str">
        <f t="shared" si="18"/>
        <v>常勤</v>
      </c>
    </row>
    <row r="58" spans="1:37" ht="13.5" customHeight="1">
      <c r="A58" s="659" t="str">
        <f>IF(COUNTA(外来!A56)&gt;=1,外来!A56,"")</f>
        <v/>
      </c>
      <c r="B58" s="784" t="str">
        <f>IF(COUNTA(外来!B56)&gt;=1,外来!B56,"")</f>
        <v/>
      </c>
      <c r="C58" s="750" t="str">
        <f>IF(COUNTA(外来!C56)&gt;=1,外来!C56,"")</f>
        <v/>
      </c>
      <c r="D58" s="750" t="str">
        <f>IF(COUNTA(外来!D56)&gt;=1,外来!D56,"")</f>
        <v/>
      </c>
      <c r="E58" s="750" t="str">
        <f>IF(COUNTA(外来!E56)&gt;=1,外来!E56,"")</f>
        <v/>
      </c>
      <c r="F58" s="755" t="str">
        <f>IF(COUNTA(外来!F56)&gt;=1,外来!F56,"")</f>
        <v/>
      </c>
      <c r="G58" s="745" t="str">
        <f>IF(COUNTA(外来!G56)&gt;=1,外来!G56,"")</f>
        <v/>
      </c>
      <c r="H58" s="755" t="str">
        <f>IF(COUNTA(外来!H56)&gt;=1,外来!H56,"")</f>
        <v/>
      </c>
      <c r="I58" s="799" t="str">
        <f>IF(COUNTA(外来!I56)&gt;=1,外来!I56,"")</f>
        <v/>
      </c>
      <c r="J58" s="659" t="str">
        <f>IF(COUNTA(外来!K56)&gt;=1,外来!K56,"")</f>
        <v/>
      </c>
      <c r="K58" s="694" t="str">
        <f>IF(J58&lt;基本!$D$9,"非常勤","常勤")</f>
        <v>常勤</v>
      </c>
      <c r="L58" s="805">
        <f>IF(K58="非常勤",J58/基本!$D$9,1)</f>
        <v>1</v>
      </c>
      <c r="M58" s="693" t="e">
        <f>IF(DAYS360(O58,メイン!$N$3)&lt;500,"新"," ")</f>
        <v>#VALUE!</v>
      </c>
      <c r="N58" s="659"/>
      <c r="O58" s="809" t="str">
        <f>IF(COUNTA(外来!J56)&gt;=1,外来!J56,"")</f>
        <v/>
      </c>
      <c r="Q58" s="781">
        <f t="shared" si="0"/>
        <v>0</v>
      </c>
      <c r="R58" s="781">
        <f t="shared" si="1"/>
        <v>0</v>
      </c>
      <c r="S58" s="781">
        <f t="shared" si="2"/>
        <v>0</v>
      </c>
      <c r="T58" s="781">
        <f t="shared" si="3"/>
        <v>0</v>
      </c>
      <c r="U58" s="781">
        <f t="shared" si="4"/>
        <v>0</v>
      </c>
      <c r="V58" s="781">
        <f t="shared" si="5"/>
        <v>0</v>
      </c>
      <c r="W58" s="781">
        <f t="shared" si="6"/>
        <v>0</v>
      </c>
      <c r="X58" s="781">
        <f t="shared" si="7"/>
        <v>0</v>
      </c>
      <c r="Y58" s="781">
        <f t="shared" si="8"/>
        <v>0</v>
      </c>
      <c r="Z58" s="781">
        <f t="shared" si="9"/>
        <v>0</v>
      </c>
      <c r="AA58" s="781">
        <f t="shared" si="10"/>
        <v>0</v>
      </c>
      <c r="AB58" s="781">
        <f t="shared" si="11"/>
        <v>0</v>
      </c>
      <c r="AC58" s="781">
        <f t="shared" si="12"/>
        <v>0</v>
      </c>
      <c r="AD58" s="781">
        <f t="shared" si="13"/>
        <v>0</v>
      </c>
      <c r="AE58" s="781">
        <f t="shared" si="14"/>
        <v>0</v>
      </c>
      <c r="AG58" s="647" t="e">
        <f>#REF!</f>
        <v>#REF!</v>
      </c>
      <c r="AH58" s="647" t="str">
        <f t="shared" si="15"/>
        <v>助産師常勤</v>
      </c>
      <c r="AI58" s="647">
        <f t="shared" si="16"/>
        <v>1</v>
      </c>
      <c r="AJ58" s="647" t="str">
        <f t="shared" si="17"/>
        <v>助産師</v>
      </c>
      <c r="AK58" s="647" t="str">
        <f t="shared" si="18"/>
        <v>常勤</v>
      </c>
    </row>
    <row r="59" spans="1:37" ht="13.5" customHeight="1">
      <c r="A59" s="659" t="str">
        <f>IF(COUNTA(外来!A57)&gt;=1,外来!A57,"")</f>
        <v/>
      </c>
      <c r="B59" s="784" t="str">
        <f>IF(COUNTA(外来!B57)&gt;=1,外来!B57,"")</f>
        <v/>
      </c>
      <c r="C59" s="750" t="str">
        <f>IF(COUNTA(外来!C57)&gt;=1,外来!C57,"")</f>
        <v/>
      </c>
      <c r="D59" s="750" t="str">
        <f>IF(COUNTA(外来!D57)&gt;=1,外来!D57,"")</f>
        <v/>
      </c>
      <c r="E59" s="750" t="str">
        <f>IF(COUNTA(外来!E57)&gt;=1,外来!E57,"")</f>
        <v/>
      </c>
      <c r="F59" s="755" t="str">
        <f>IF(COUNTA(外来!F57)&gt;=1,外来!F57,"")</f>
        <v/>
      </c>
      <c r="G59" s="745" t="str">
        <f>IF(COUNTA(外来!G57)&gt;=1,外来!G57,"")</f>
        <v/>
      </c>
      <c r="H59" s="755" t="str">
        <f>IF(COUNTA(外来!H57)&gt;=1,外来!H57,"")</f>
        <v/>
      </c>
      <c r="I59" s="799" t="str">
        <f>IF(COUNTA(外来!I57)&gt;=1,外来!I57,"")</f>
        <v/>
      </c>
      <c r="J59" s="659" t="str">
        <f>IF(COUNTA(外来!K57)&gt;=1,外来!K57,"")</f>
        <v/>
      </c>
      <c r="K59" s="694" t="str">
        <f>IF(J59&lt;基本!$D$9,"非常勤","常勤")</f>
        <v>常勤</v>
      </c>
      <c r="L59" s="805">
        <f>IF(K59="非常勤",J59/基本!$D$9,1)</f>
        <v>1</v>
      </c>
      <c r="M59" s="693" t="e">
        <f>IF(DAYS360(O59,メイン!$N$3)&lt;500,"新"," ")</f>
        <v>#VALUE!</v>
      </c>
      <c r="N59" s="659"/>
      <c r="O59" s="809" t="str">
        <f>IF(COUNTA(外来!J57)&gt;=1,外来!J57,"")</f>
        <v/>
      </c>
      <c r="Q59" s="781">
        <f t="shared" si="0"/>
        <v>0</v>
      </c>
      <c r="R59" s="781">
        <f t="shared" si="1"/>
        <v>0</v>
      </c>
      <c r="S59" s="781">
        <f t="shared" si="2"/>
        <v>0</v>
      </c>
      <c r="T59" s="781">
        <f t="shared" si="3"/>
        <v>0</v>
      </c>
      <c r="U59" s="781">
        <f t="shared" si="4"/>
        <v>0</v>
      </c>
      <c r="V59" s="781">
        <f t="shared" si="5"/>
        <v>0</v>
      </c>
      <c r="W59" s="781">
        <f t="shared" si="6"/>
        <v>0</v>
      </c>
      <c r="X59" s="781">
        <f t="shared" si="7"/>
        <v>0</v>
      </c>
      <c r="Y59" s="781">
        <f t="shared" si="8"/>
        <v>0</v>
      </c>
      <c r="Z59" s="781">
        <f t="shared" si="9"/>
        <v>0</v>
      </c>
      <c r="AA59" s="781">
        <f t="shared" si="10"/>
        <v>0</v>
      </c>
      <c r="AB59" s="781">
        <f t="shared" si="11"/>
        <v>0</v>
      </c>
      <c r="AC59" s="781">
        <f t="shared" si="12"/>
        <v>0</v>
      </c>
      <c r="AD59" s="781">
        <f t="shared" si="13"/>
        <v>0</v>
      </c>
      <c r="AE59" s="781">
        <f t="shared" si="14"/>
        <v>0</v>
      </c>
      <c r="AG59" s="647" t="e">
        <f>#REF!</f>
        <v>#REF!</v>
      </c>
      <c r="AH59" s="647" t="str">
        <f t="shared" si="15"/>
        <v>助産師常勤</v>
      </c>
      <c r="AI59" s="647">
        <f t="shared" si="16"/>
        <v>1</v>
      </c>
      <c r="AJ59" s="647" t="str">
        <f t="shared" si="17"/>
        <v>助産師</v>
      </c>
      <c r="AK59" s="647" t="str">
        <f t="shared" si="18"/>
        <v>常勤</v>
      </c>
    </row>
    <row r="60" spans="1:37" ht="13.5" customHeight="1">
      <c r="A60" s="659" t="str">
        <f>IF(COUNTA(外来!A58)&gt;=1,外来!A58,"")</f>
        <v/>
      </c>
      <c r="B60" s="784" t="str">
        <f>IF(COUNTA(外来!B58)&gt;=1,外来!B58,"")</f>
        <v/>
      </c>
      <c r="C60" s="750" t="str">
        <f>IF(COUNTA(外来!C58)&gt;=1,外来!C58,"")</f>
        <v/>
      </c>
      <c r="D60" s="750" t="str">
        <f>IF(COUNTA(外来!D58)&gt;=1,外来!D58,"")</f>
        <v/>
      </c>
      <c r="E60" s="750" t="str">
        <f>IF(COUNTA(外来!E58)&gt;=1,外来!E58,"")</f>
        <v/>
      </c>
      <c r="F60" s="755" t="str">
        <f>IF(COUNTA(外来!F58)&gt;=1,外来!F58,"")</f>
        <v/>
      </c>
      <c r="G60" s="745" t="str">
        <f>IF(COUNTA(外来!G58)&gt;=1,外来!G58,"")</f>
        <v/>
      </c>
      <c r="H60" s="755" t="str">
        <f>IF(COUNTA(外来!H58)&gt;=1,外来!H58,"")</f>
        <v/>
      </c>
      <c r="I60" s="799" t="str">
        <f>IF(COUNTA(外来!I58)&gt;=1,外来!I58,"")</f>
        <v/>
      </c>
      <c r="J60" s="659" t="str">
        <f>IF(COUNTA(外来!K58)&gt;=1,外来!K58,"")</f>
        <v/>
      </c>
      <c r="K60" s="694" t="str">
        <f>IF(J60&lt;基本!$D$9,"非常勤","常勤")</f>
        <v>常勤</v>
      </c>
      <c r="L60" s="805">
        <f>IF(K60="非常勤",J60/基本!$D$9,1)</f>
        <v>1</v>
      </c>
      <c r="M60" s="693" t="e">
        <f>IF(DAYS360(O60,メイン!$N$3)&lt;500,"新"," ")</f>
        <v>#VALUE!</v>
      </c>
      <c r="N60" s="659"/>
      <c r="O60" s="809" t="str">
        <f>IF(COUNTA(外来!J58)&gt;=1,外来!J58,"")</f>
        <v/>
      </c>
      <c r="Q60" s="781">
        <f t="shared" si="0"/>
        <v>0</v>
      </c>
      <c r="R60" s="781">
        <f t="shared" si="1"/>
        <v>0</v>
      </c>
      <c r="S60" s="781">
        <f t="shared" si="2"/>
        <v>0</v>
      </c>
      <c r="T60" s="781">
        <f t="shared" si="3"/>
        <v>0</v>
      </c>
      <c r="U60" s="781">
        <f t="shared" si="4"/>
        <v>0</v>
      </c>
      <c r="V60" s="781">
        <f t="shared" si="5"/>
        <v>0</v>
      </c>
      <c r="W60" s="781">
        <f t="shared" si="6"/>
        <v>0</v>
      </c>
      <c r="X60" s="781">
        <f t="shared" si="7"/>
        <v>0</v>
      </c>
      <c r="Y60" s="781">
        <f t="shared" si="8"/>
        <v>0</v>
      </c>
      <c r="Z60" s="781">
        <f t="shared" si="9"/>
        <v>0</v>
      </c>
      <c r="AA60" s="781">
        <f t="shared" si="10"/>
        <v>0</v>
      </c>
      <c r="AB60" s="781">
        <f t="shared" si="11"/>
        <v>0</v>
      </c>
      <c r="AC60" s="781">
        <f t="shared" si="12"/>
        <v>0</v>
      </c>
      <c r="AD60" s="781">
        <f t="shared" si="13"/>
        <v>0</v>
      </c>
      <c r="AE60" s="781">
        <f t="shared" si="14"/>
        <v>0</v>
      </c>
      <c r="AG60" s="647" t="e">
        <f>#REF!</f>
        <v>#REF!</v>
      </c>
      <c r="AH60" s="647" t="str">
        <f t="shared" si="15"/>
        <v>助産師常勤</v>
      </c>
      <c r="AI60" s="647">
        <f t="shared" si="16"/>
        <v>1</v>
      </c>
      <c r="AJ60" s="647" t="str">
        <f t="shared" si="17"/>
        <v>助産師</v>
      </c>
      <c r="AK60" s="647" t="str">
        <f t="shared" si="18"/>
        <v>常勤</v>
      </c>
    </row>
    <row r="61" spans="1:37" ht="13.5" customHeight="1">
      <c r="A61" s="659" t="str">
        <f>IF(COUNTA(外来!A59)&gt;=1,外来!A59,"")</f>
        <v/>
      </c>
      <c r="B61" s="784" t="str">
        <f>IF(COUNTA(外来!B59)&gt;=1,外来!B59,"")</f>
        <v/>
      </c>
      <c r="C61" s="750" t="str">
        <f>IF(COUNTA(外来!C59)&gt;=1,外来!C59,"")</f>
        <v/>
      </c>
      <c r="D61" s="750" t="str">
        <f>IF(COUNTA(外来!D59)&gt;=1,外来!D59,"")</f>
        <v/>
      </c>
      <c r="E61" s="750" t="str">
        <f>IF(COUNTA(外来!E59)&gt;=1,外来!E59,"")</f>
        <v/>
      </c>
      <c r="F61" s="755" t="str">
        <f>IF(COUNTA(外来!F59)&gt;=1,外来!F59,"")</f>
        <v/>
      </c>
      <c r="G61" s="745" t="str">
        <f>IF(COUNTA(外来!G59)&gt;=1,外来!G59,"")</f>
        <v/>
      </c>
      <c r="H61" s="755" t="str">
        <f>IF(COUNTA(外来!H59)&gt;=1,外来!H59,"")</f>
        <v/>
      </c>
      <c r="I61" s="799" t="str">
        <f>IF(COUNTA(外来!I59)&gt;=1,外来!I59,"")</f>
        <v/>
      </c>
      <c r="J61" s="659" t="str">
        <f>IF(COUNTA(外来!K59)&gt;=1,外来!K59,"")</f>
        <v/>
      </c>
      <c r="K61" s="694" t="str">
        <f>IF(J61&lt;基本!$D$9,"非常勤","常勤")</f>
        <v>常勤</v>
      </c>
      <c r="L61" s="805">
        <f>IF(K61="非常勤",J61/基本!$D$9,1)</f>
        <v>1</v>
      </c>
      <c r="M61" s="693" t="e">
        <f>IF(DAYS360(O61,メイン!$N$3)&lt;500,"新"," ")</f>
        <v>#VALUE!</v>
      </c>
      <c r="N61" s="659"/>
      <c r="O61" s="809" t="str">
        <f>IF(COUNTA(外来!J59)&gt;=1,外来!J59,"")</f>
        <v/>
      </c>
      <c r="Q61" s="781">
        <f t="shared" si="0"/>
        <v>0</v>
      </c>
      <c r="R61" s="781">
        <f t="shared" si="1"/>
        <v>0</v>
      </c>
      <c r="S61" s="781">
        <f t="shared" si="2"/>
        <v>0</v>
      </c>
      <c r="T61" s="781">
        <f t="shared" si="3"/>
        <v>0</v>
      </c>
      <c r="U61" s="781">
        <f t="shared" si="4"/>
        <v>0</v>
      </c>
      <c r="V61" s="781">
        <f t="shared" si="5"/>
        <v>0</v>
      </c>
      <c r="W61" s="781">
        <f t="shared" si="6"/>
        <v>0</v>
      </c>
      <c r="X61" s="781">
        <f t="shared" si="7"/>
        <v>0</v>
      </c>
      <c r="Y61" s="781">
        <f t="shared" si="8"/>
        <v>0</v>
      </c>
      <c r="Z61" s="781">
        <f t="shared" si="9"/>
        <v>0</v>
      </c>
      <c r="AA61" s="781">
        <f t="shared" si="10"/>
        <v>0</v>
      </c>
      <c r="AB61" s="781">
        <f t="shared" si="11"/>
        <v>0</v>
      </c>
      <c r="AC61" s="781">
        <f t="shared" si="12"/>
        <v>0</v>
      </c>
      <c r="AD61" s="781">
        <f t="shared" si="13"/>
        <v>0</v>
      </c>
      <c r="AE61" s="781">
        <f t="shared" si="14"/>
        <v>0</v>
      </c>
      <c r="AG61" s="647" t="e">
        <f>#REF!</f>
        <v>#REF!</v>
      </c>
      <c r="AH61" s="647" t="str">
        <f t="shared" si="15"/>
        <v>助産師常勤</v>
      </c>
      <c r="AI61" s="647">
        <f t="shared" si="16"/>
        <v>1</v>
      </c>
      <c r="AJ61" s="647" t="str">
        <f t="shared" si="17"/>
        <v>助産師</v>
      </c>
      <c r="AK61" s="647" t="str">
        <f t="shared" si="18"/>
        <v>常勤</v>
      </c>
    </row>
    <row r="62" spans="1:37" ht="13.5" customHeight="1">
      <c r="A62" s="659" t="str">
        <f>IF(COUNTA(外来!A60)&gt;=1,外来!A60,"")</f>
        <v/>
      </c>
      <c r="B62" s="784" t="str">
        <f>IF(COUNTA(外来!B60)&gt;=1,外来!B60,"")</f>
        <v/>
      </c>
      <c r="C62" s="750" t="str">
        <f>IF(COUNTA(外来!C60)&gt;=1,外来!C60,"")</f>
        <v/>
      </c>
      <c r="D62" s="750" t="str">
        <f>IF(COUNTA(外来!D60)&gt;=1,外来!D60,"")</f>
        <v/>
      </c>
      <c r="E62" s="750" t="str">
        <f>IF(COUNTA(外来!E60)&gt;=1,外来!E60,"")</f>
        <v/>
      </c>
      <c r="F62" s="755" t="str">
        <f>IF(COUNTA(外来!F60)&gt;=1,外来!F60,"")</f>
        <v/>
      </c>
      <c r="G62" s="745" t="str">
        <f>IF(COUNTA(外来!G60)&gt;=1,外来!G60,"")</f>
        <v/>
      </c>
      <c r="H62" s="755" t="str">
        <f>IF(COUNTA(外来!H60)&gt;=1,外来!H60,"")</f>
        <v/>
      </c>
      <c r="I62" s="799" t="str">
        <f>IF(COUNTA(外来!I60)&gt;=1,外来!I60,"")</f>
        <v/>
      </c>
      <c r="J62" s="659" t="str">
        <f>IF(COUNTA(外来!K60)&gt;=1,外来!K60,"")</f>
        <v/>
      </c>
      <c r="K62" s="694" t="str">
        <f>IF(J62&lt;基本!$D$9,"非常勤","常勤")</f>
        <v>常勤</v>
      </c>
      <c r="L62" s="805">
        <f>IF(K62="非常勤",J62/基本!$D$9,1)</f>
        <v>1</v>
      </c>
      <c r="M62" s="693" t="e">
        <f>IF(DAYS360(O62,メイン!$N$3)&lt;500,"新"," ")</f>
        <v>#VALUE!</v>
      </c>
      <c r="N62" s="659"/>
      <c r="O62" s="809" t="str">
        <f>IF(COUNTA(外来!J60)&gt;=1,外来!J60,"")</f>
        <v/>
      </c>
      <c r="Q62" s="781">
        <f t="shared" si="0"/>
        <v>0</v>
      </c>
      <c r="R62" s="781">
        <f t="shared" si="1"/>
        <v>0</v>
      </c>
      <c r="S62" s="781">
        <f t="shared" si="2"/>
        <v>0</v>
      </c>
      <c r="T62" s="781">
        <f t="shared" si="3"/>
        <v>0</v>
      </c>
      <c r="U62" s="781">
        <f t="shared" si="4"/>
        <v>0</v>
      </c>
      <c r="V62" s="781">
        <f t="shared" si="5"/>
        <v>0</v>
      </c>
      <c r="W62" s="781">
        <f t="shared" si="6"/>
        <v>0</v>
      </c>
      <c r="X62" s="781">
        <f t="shared" si="7"/>
        <v>0</v>
      </c>
      <c r="Y62" s="781">
        <f t="shared" si="8"/>
        <v>0</v>
      </c>
      <c r="Z62" s="781">
        <f t="shared" si="9"/>
        <v>0</v>
      </c>
      <c r="AA62" s="781">
        <f t="shared" si="10"/>
        <v>0</v>
      </c>
      <c r="AB62" s="781">
        <f t="shared" si="11"/>
        <v>0</v>
      </c>
      <c r="AC62" s="781">
        <f t="shared" si="12"/>
        <v>0</v>
      </c>
      <c r="AD62" s="781">
        <f t="shared" si="13"/>
        <v>0</v>
      </c>
      <c r="AE62" s="781">
        <f t="shared" si="14"/>
        <v>0</v>
      </c>
      <c r="AG62" s="647" t="e">
        <f>#REF!</f>
        <v>#REF!</v>
      </c>
      <c r="AH62" s="647" t="str">
        <f t="shared" si="15"/>
        <v>助産師常勤</v>
      </c>
      <c r="AI62" s="647">
        <f t="shared" si="16"/>
        <v>1</v>
      </c>
      <c r="AJ62" s="647" t="str">
        <f t="shared" si="17"/>
        <v>助産師</v>
      </c>
      <c r="AK62" s="647" t="str">
        <f t="shared" si="18"/>
        <v>常勤</v>
      </c>
    </row>
    <row r="63" spans="1:37" ht="13.5" customHeight="1">
      <c r="A63" s="659" t="str">
        <f>IF(COUNTA(外来!A61)&gt;=1,外来!A61,"")</f>
        <v/>
      </c>
      <c r="B63" s="784" t="str">
        <f>IF(COUNTA(外来!B61)&gt;=1,外来!B61,"")</f>
        <v/>
      </c>
      <c r="C63" s="750" t="str">
        <f>IF(COUNTA(外来!C61)&gt;=1,外来!C61,"")</f>
        <v/>
      </c>
      <c r="D63" s="750" t="str">
        <f>IF(COUNTA(外来!D61)&gt;=1,外来!D61,"")</f>
        <v/>
      </c>
      <c r="E63" s="750" t="str">
        <f>IF(COUNTA(外来!E61)&gt;=1,外来!E61,"")</f>
        <v/>
      </c>
      <c r="F63" s="755" t="str">
        <f>IF(COUNTA(外来!F61)&gt;=1,外来!F61,"")</f>
        <v/>
      </c>
      <c r="G63" s="745" t="str">
        <f>IF(COUNTA(外来!G61)&gt;=1,外来!G61,"")</f>
        <v/>
      </c>
      <c r="H63" s="755" t="str">
        <f>IF(COUNTA(外来!H61)&gt;=1,外来!H61,"")</f>
        <v/>
      </c>
      <c r="I63" s="799" t="str">
        <f>IF(COUNTA(外来!I61)&gt;=1,外来!I61,"")</f>
        <v/>
      </c>
      <c r="J63" s="659" t="str">
        <f>IF(COUNTA(外来!K61)&gt;=1,外来!K61,"")</f>
        <v/>
      </c>
      <c r="K63" s="694" t="str">
        <f>IF(J63&lt;基本!$D$9,"非常勤","常勤")</f>
        <v>常勤</v>
      </c>
      <c r="L63" s="805">
        <f>IF(K63="非常勤",J63/基本!$D$9,1)</f>
        <v>1</v>
      </c>
      <c r="M63" s="693" t="e">
        <f>IF(DAYS360(O63,メイン!$N$3)&lt;500,"新"," ")</f>
        <v>#VALUE!</v>
      </c>
      <c r="N63" s="659"/>
      <c r="O63" s="809" t="str">
        <f>IF(COUNTA(外来!J61)&gt;=1,外来!J61,"")</f>
        <v/>
      </c>
      <c r="Q63" s="781">
        <f t="shared" si="0"/>
        <v>0</v>
      </c>
      <c r="R63" s="781">
        <f t="shared" si="1"/>
        <v>0</v>
      </c>
      <c r="S63" s="781">
        <f t="shared" si="2"/>
        <v>0</v>
      </c>
      <c r="T63" s="781">
        <f t="shared" si="3"/>
        <v>0</v>
      </c>
      <c r="U63" s="781">
        <f t="shared" si="4"/>
        <v>0</v>
      </c>
      <c r="V63" s="781">
        <f t="shared" si="5"/>
        <v>0</v>
      </c>
      <c r="W63" s="781">
        <f t="shared" si="6"/>
        <v>0</v>
      </c>
      <c r="X63" s="781">
        <f t="shared" si="7"/>
        <v>0</v>
      </c>
      <c r="Y63" s="781">
        <f t="shared" si="8"/>
        <v>0</v>
      </c>
      <c r="Z63" s="781">
        <f t="shared" si="9"/>
        <v>0</v>
      </c>
      <c r="AA63" s="781">
        <f t="shared" si="10"/>
        <v>0</v>
      </c>
      <c r="AB63" s="781">
        <f t="shared" si="11"/>
        <v>0</v>
      </c>
      <c r="AC63" s="781">
        <f t="shared" si="12"/>
        <v>0</v>
      </c>
      <c r="AD63" s="781">
        <f t="shared" si="13"/>
        <v>0</v>
      </c>
      <c r="AE63" s="781">
        <f t="shared" si="14"/>
        <v>0</v>
      </c>
      <c r="AG63" s="647" t="e">
        <f>#REF!</f>
        <v>#REF!</v>
      </c>
      <c r="AH63" s="647" t="str">
        <f t="shared" si="15"/>
        <v>助産師常勤</v>
      </c>
      <c r="AI63" s="647">
        <f t="shared" si="16"/>
        <v>1</v>
      </c>
      <c r="AJ63" s="647" t="str">
        <f t="shared" si="17"/>
        <v>助産師</v>
      </c>
      <c r="AK63" s="647" t="str">
        <f t="shared" si="18"/>
        <v>常勤</v>
      </c>
    </row>
    <row r="64" spans="1:37" ht="13.5" customHeight="1">
      <c r="A64" s="659" t="str">
        <f>IF(COUNTA(外来!A62)&gt;=1,外来!A62,"")</f>
        <v/>
      </c>
      <c r="B64" s="784" t="str">
        <f>IF(COUNTA(外来!B62)&gt;=1,外来!B62,"")</f>
        <v/>
      </c>
      <c r="C64" s="750" t="str">
        <f>IF(COUNTA(外来!C62)&gt;=1,外来!C62,"")</f>
        <v/>
      </c>
      <c r="D64" s="750" t="str">
        <f>IF(COUNTA(外来!D62)&gt;=1,外来!D62,"")</f>
        <v/>
      </c>
      <c r="E64" s="750" t="str">
        <f>IF(COUNTA(外来!E62)&gt;=1,外来!E62,"")</f>
        <v/>
      </c>
      <c r="F64" s="755" t="str">
        <f>IF(COUNTA(外来!F62)&gt;=1,外来!F62,"")</f>
        <v/>
      </c>
      <c r="G64" s="745" t="str">
        <f>IF(COUNTA(外来!G62)&gt;=1,外来!G62,"")</f>
        <v/>
      </c>
      <c r="H64" s="755" t="str">
        <f>IF(COUNTA(外来!H62)&gt;=1,外来!H62,"")</f>
        <v/>
      </c>
      <c r="I64" s="799" t="str">
        <f>IF(COUNTA(外来!I62)&gt;=1,外来!I62,"")</f>
        <v/>
      </c>
      <c r="J64" s="659" t="str">
        <f>IF(COUNTA(外来!K62)&gt;=1,外来!K62,"")</f>
        <v/>
      </c>
      <c r="K64" s="694" t="str">
        <f>IF(J64&lt;基本!$D$9,"非常勤","常勤")</f>
        <v>常勤</v>
      </c>
      <c r="L64" s="805">
        <f>IF(K64="非常勤",J64/基本!$D$9,1)</f>
        <v>1</v>
      </c>
      <c r="M64" s="693" t="e">
        <f>IF(DAYS360(O64,メイン!$N$3)&lt;500,"新"," ")</f>
        <v>#VALUE!</v>
      </c>
      <c r="N64" s="659"/>
      <c r="O64" s="809" t="str">
        <f>IF(COUNTA(外来!J62)&gt;=1,外来!J62,"")</f>
        <v/>
      </c>
      <c r="Q64" s="781">
        <f t="shared" si="0"/>
        <v>0</v>
      </c>
      <c r="R64" s="781">
        <f t="shared" si="1"/>
        <v>0</v>
      </c>
      <c r="S64" s="781">
        <f t="shared" si="2"/>
        <v>0</v>
      </c>
      <c r="T64" s="781">
        <f t="shared" si="3"/>
        <v>0</v>
      </c>
      <c r="U64" s="781">
        <f t="shared" si="4"/>
        <v>0</v>
      </c>
      <c r="V64" s="781">
        <f t="shared" si="5"/>
        <v>0</v>
      </c>
      <c r="W64" s="781">
        <f t="shared" si="6"/>
        <v>0</v>
      </c>
      <c r="X64" s="781">
        <f t="shared" si="7"/>
        <v>0</v>
      </c>
      <c r="Y64" s="781">
        <f t="shared" si="8"/>
        <v>0</v>
      </c>
      <c r="Z64" s="781">
        <f t="shared" si="9"/>
        <v>0</v>
      </c>
      <c r="AA64" s="781">
        <f t="shared" si="10"/>
        <v>0</v>
      </c>
      <c r="AB64" s="781">
        <f t="shared" si="11"/>
        <v>0</v>
      </c>
      <c r="AC64" s="781">
        <f t="shared" si="12"/>
        <v>0</v>
      </c>
      <c r="AD64" s="781">
        <f t="shared" si="13"/>
        <v>0</v>
      </c>
      <c r="AE64" s="781">
        <f t="shared" si="14"/>
        <v>0</v>
      </c>
      <c r="AG64" s="647" t="e">
        <f>#REF!</f>
        <v>#REF!</v>
      </c>
      <c r="AH64" s="647" t="str">
        <f t="shared" si="15"/>
        <v>助産師常勤</v>
      </c>
      <c r="AI64" s="647">
        <f t="shared" si="16"/>
        <v>1</v>
      </c>
      <c r="AJ64" s="647" t="str">
        <f t="shared" si="17"/>
        <v>助産師</v>
      </c>
      <c r="AK64" s="647" t="str">
        <f t="shared" si="18"/>
        <v>常勤</v>
      </c>
    </row>
    <row r="65" spans="1:37" ht="13.5" customHeight="1">
      <c r="A65" s="659" t="str">
        <f>IF(COUNTA(外来!A63)&gt;=1,外来!A63,"")</f>
        <v/>
      </c>
      <c r="B65" s="784" t="str">
        <f>IF(COUNTA(外来!B63)&gt;=1,外来!B63,"")</f>
        <v/>
      </c>
      <c r="C65" s="750" t="str">
        <f>IF(COUNTA(外来!C63)&gt;=1,外来!C63,"")</f>
        <v/>
      </c>
      <c r="D65" s="750" t="str">
        <f>IF(COUNTA(外来!D63)&gt;=1,外来!D63,"")</f>
        <v/>
      </c>
      <c r="E65" s="750" t="str">
        <f>IF(COUNTA(外来!E63)&gt;=1,外来!E63,"")</f>
        <v/>
      </c>
      <c r="F65" s="755" t="str">
        <f>IF(COUNTA(外来!F63)&gt;=1,外来!F63,"")</f>
        <v/>
      </c>
      <c r="G65" s="745" t="str">
        <f>IF(COUNTA(外来!G63)&gt;=1,外来!G63,"")</f>
        <v/>
      </c>
      <c r="H65" s="755" t="str">
        <f>IF(COUNTA(外来!H63)&gt;=1,外来!H63,"")</f>
        <v/>
      </c>
      <c r="I65" s="799" t="str">
        <f>IF(COUNTA(外来!I63)&gt;=1,外来!I63,"")</f>
        <v/>
      </c>
      <c r="J65" s="659" t="str">
        <f>IF(COUNTA(外来!K63)&gt;=1,外来!K63,"")</f>
        <v/>
      </c>
      <c r="K65" s="694" t="str">
        <f>IF(J65&lt;基本!$D$9,"非常勤","常勤")</f>
        <v>常勤</v>
      </c>
      <c r="L65" s="805">
        <f>IF(K65="非常勤",J65/基本!$D$9,1)</f>
        <v>1</v>
      </c>
      <c r="M65" s="693" t="e">
        <f>IF(DAYS360(O65,メイン!$N$3)&lt;500,"新"," ")</f>
        <v>#VALUE!</v>
      </c>
      <c r="N65" s="659"/>
      <c r="O65" s="809" t="str">
        <f>IF(COUNTA(外来!J63)&gt;=1,外来!J63,"")</f>
        <v/>
      </c>
      <c r="Q65" s="781">
        <f t="shared" si="0"/>
        <v>0</v>
      </c>
      <c r="R65" s="781">
        <f t="shared" si="1"/>
        <v>0</v>
      </c>
      <c r="S65" s="781">
        <f t="shared" si="2"/>
        <v>0</v>
      </c>
      <c r="T65" s="781">
        <f t="shared" si="3"/>
        <v>0</v>
      </c>
      <c r="U65" s="781">
        <f t="shared" si="4"/>
        <v>0</v>
      </c>
      <c r="V65" s="781">
        <f t="shared" si="5"/>
        <v>0</v>
      </c>
      <c r="W65" s="781">
        <f t="shared" si="6"/>
        <v>0</v>
      </c>
      <c r="X65" s="781">
        <f t="shared" si="7"/>
        <v>0</v>
      </c>
      <c r="Y65" s="781">
        <f t="shared" si="8"/>
        <v>0</v>
      </c>
      <c r="Z65" s="781">
        <f t="shared" si="9"/>
        <v>0</v>
      </c>
      <c r="AA65" s="781">
        <f t="shared" si="10"/>
        <v>0</v>
      </c>
      <c r="AB65" s="781">
        <f t="shared" si="11"/>
        <v>0</v>
      </c>
      <c r="AC65" s="781">
        <f t="shared" si="12"/>
        <v>0</v>
      </c>
      <c r="AD65" s="781">
        <f t="shared" si="13"/>
        <v>0</v>
      </c>
      <c r="AE65" s="781">
        <f t="shared" si="14"/>
        <v>0</v>
      </c>
      <c r="AG65" s="647" t="e">
        <f>#REF!</f>
        <v>#REF!</v>
      </c>
      <c r="AH65" s="647" t="str">
        <f t="shared" si="15"/>
        <v>助産師常勤</v>
      </c>
      <c r="AI65" s="647">
        <f t="shared" si="16"/>
        <v>1</v>
      </c>
      <c r="AJ65" s="647" t="str">
        <f t="shared" si="17"/>
        <v>助産師</v>
      </c>
      <c r="AK65" s="647" t="str">
        <f t="shared" si="18"/>
        <v>常勤</v>
      </c>
    </row>
    <row r="66" spans="1:37" ht="13.5" customHeight="1">
      <c r="A66" s="659" t="str">
        <f>IF(COUNTA(外来!A64)&gt;=1,外来!A64,"")</f>
        <v/>
      </c>
      <c r="B66" s="784" t="str">
        <f>IF(COUNTA(外来!B64)&gt;=1,外来!B64,"")</f>
        <v/>
      </c>
      <c r="C66" s="750" t="str">
        <f>IF(COUNTA(外来!C64)&gt;=1,外来!C64,"")</f>
        <v/>
      </c>
      <c r="D66" s="750" t="str">
        <f>IF(COUNTA(外来!D64)&gt;=1,外来!D64,"")</f>
        <v/>
      </c>
      <c r="E66" s="750" t="str">
        <f>IF(COUNTA(外来!E64)&gt;=1,外来!E64,"")</f>
        <v/>
      </c>
      <c r="F66" s="755" t="str">
        <f>IF(COUNTA(外来!F64)&gt;=1,外来!F64,"")</f>
        <v/>
      </c>
      <c r="G66" s="745" t="str">
        <f>IF(COUNTA(外来!G64)&gt;=1,外来!G64,"")</f>
        <v/>
      </c>
      <c r="H66" s="755" t="str">
        <f>IF(COUNTA(外来!H64)&gt;=1,外来!H64,"")</f>
        <v/>
      </c>
      <c r="I66" s="799" t="str">
        <f>IF(COUNTA(外来!I64)&gt;=1,外来!I64,"")</f>
        <v/>
      </c>
      <c r="J66" s="659" t="str">
        <f>IF(COUNTA(外来!K64)&gt;=1,外来!K64,"")</f>
        <v/>
      </c>
      <c r="K66" s="694" t="str">
        <f>IF(J66&lt;基本!$D$9,"非常勤","常勤")</f>
        <v>常勤</v>
      </c>
      <c r="L66" s="805">
        <f>IF(K66="非常勤",J66/基本!$D$9,1)</f>
        <v>1</v>
      </c>
      <c r="M66" s="693" t="e">
        <f>IF(DAYS360(O66,メイン!$N$3)&lt;500,"新"," ")</f>
        <v>#VALUE!</v>
      </c>
      <c r="N66" s="659"/>
      <c r="O66" s="809" t="str">
        <f>IF(COUNTA(外来!J64)&gt;=1,外来!J64,"")</f>
        <v/>
      </c>
      <c r="Q66" s="781">
        <f t="shared" si="0"/>
        <v>0</v>
      </c>
      <c r="R66" s="781">
        <f t="shared" si="1"/>
        <v>0</v>
      </c>
      <c r="S66" s="781">
        <f t="shared" si="2"/>
        <v>0</v>
      </c>
      <c r="T66" s="781">
        <f t="shared" si="3"/>
        <v>0</v>
      </c>
      <c r="U66" s="781">
        <f t="shared" si="4"/>
        <v>0</v>
      </c>
      <c r="V66" s="781">
        <f t="shared" si="5"/>
        <v>0</v>
      </c>
      <c r="W66" s="781">
        <f t="shared" si="6"/>
        <v>0</v>
      </c>
      <c r="X66" s="781">
        <f t="shared" si="7"/>
        <v>0</v>
      </c>
      <c r="Y66" s="781">
        <f t="shared" si="8"/>
        <v>0</v>
      </c>
      <c r="Z66" s="781">
        <f t="shared" si="9"/>
        <v>0</v>
      </c>
      <c r="AA66" s="781">
        <f t="shared" si="10"/>
        <v>0</v>
      </c>
      <c r="AB66" s="781">
        <f t="shared" si="11"/>
        <v>0</v>
      </c>
      <c r="AC66" s="781">
        <f t="shared" si="12"/>
        <v>0</v>
      </c>
      <c r="AD66" s="781">
        <f t="shared" si="13"/>
        <v>0</v>
      </c>
      <c r="AE66" s="781">
        <f t="shared" si="14"/>
        <v>0</v>
      </c>
      <c r="AG66" s="647" t="e">
        <f>#REF!</f>
        <v>#REF!</v>
      </c>
      <c r="AH66" s="647" t="str">
        <f t="shared" si="15"/>
        <v>助産師常勤</v>
      </c>
      <c r="AI66" s="647">
        <f t="shared" si="16"/>
        <v>1</v>
      </c>
      <c r="AJ66" s="647" t="str">
        <f t="shared" si="17"/>
        <v>助産師</v>
      </c>
      <c r="AK66" s="647" t="str">
        <f t="shared" si="18"/>
        <v>常勤</v>
      </c>
    </row>
    <row r="67" spans="1:37" ht="13.5" customHeight="1">
      <c r="A67" s="659" t="str">
        <f>IF(COUNTA(外来!A65)&gt;=1,外来!A65,"")</f>
        <v/>
      </c>
      <c r="B67" s="784" t="str">
        <f>IF(COUNTA(外来!B65)&gt;=1,外来!B65,"")</f>
        <v/>
      </c>
      <c r="C67" s="750" t="str">
        <f>IF(COUNTA(外来!C65)&gt;=1,外来!C65,"")</f>
        <v/>
      </c>
      <c r="D67" s="750" t="str">
        <f>IF(COUNTA(外来!D65)&gt;=1,外来!D65,"")</f>
        <v/>
      </c>
      <c r="E67" s="750" t="str">
        <f>IF(COUNTA(外来!E65)&gt;=1,外来!E65,"")</f>
        <v/>
      </c>
      <c r="F67" s="755" t="str">
        <f>IF(COUNTA(外来!F65)&gt;=1,外来!F65,"")</f>
        <v/>
      </c>
      <c r="G67" s="745" t="str">
        <f>IF(COUNTA(外来!G65)&gt;=1,外来!G65,"")</f>
        <v/>
      </c>
      <c r="H67" s="755" t="str">
        <f>IF(COUNTA(外来!H65)&gt;=1,外来!H65,"")</f>
        <v/>
      </c>
      <c r="I67" s="799" t="str">
        <f>IF(COUNTA(外来!I65)&gt;=1,外来!I65,"")</f>
        <v/>
      </c>
      <c r="J67" s="659" t="str">
        <f>IF(COUNTA(外来!K65)&gt;=1,外来!K65,"")</f>
        <v/>
      </c>
      <c r="K67" s="694" t="str">
        <f>IF(J67&lt;基本!$D$9,"非常勤","常勤")</f>
        <v>常勤</v>
      </c>
      <c r="L67" s="805">
        <f>IF(K67="非常勤",J67/基本!$D$9,1)</f>
        <v>1</v>
      </c>
      <c r="M67" s="693" t="e">
        <f>IF(DAYS360(O67,メイン!$N$3)&lt;500,"新"," ")</f>
        <v>#VALUE!</v>
      </c>
      <c r="N67" s="659"/>
      <c r="O67" s="809" t="str">
        <f>IF(COUNTA(外来!J65)&gt;=1,外来!J65,"")</f>
        <v/>
      </c>
      <c r="Q67" s="781">
        <f t="shared" si="0"/>
        <v>0</v>
      </c>
      <c r="R67" s="781">
        <f t="shared" si="1"/>
        <v>0</v>
      </c>
      <c r="S67" s="781">
        <f t="shared" si="2"/>
        <v>0</v>
      </c>
      <c r="T67" s="781">
        <f t="shared" si="3"/>
        <v>0</v>
      </c>
      <c r="U67" s="781">
        <f t="shared" si="4"/>
        <v>0</v>
      </c>
      <c r="V67" s="781">
        <f t="shared" si="5"/>
        <v>0</v>
      </c>
      <c r="W67" s="781">
        <f t="shared" si="6"/>
        <v>0</v>
      </c>
      <c r="X67" s="781">
        <f t="shared" si="7"/>
        <v>0</v>
      </c>
      <c r="Y67" s="781">
        <f t="shared" si="8"/>
        <v>0</v>
      </c>
      <c r="Z67" s="781">
        <f t="shared" si="9"/>
        <v>0</v>
      </c>
      <c r="AA67" s="781">
        <f t="shared" si="10"/>
        <v>0</v>
      </c>
      <c r="AB67" s="781">
        <f t="shared" si="11"/>
        <v>0</v>
      </c>
      <c r="AC67" s="781">
        <f t="shared" si="12"/>
        <v>0</v>
      </c>
      <c r="AD67" s="781">
        <f t="shared" si="13"/>
        <v>0</v>
      </c>
      <c r="AE67" s="781">
        <f t="shared" si="14"/>
        <v>0</v>
      </c>
      <c r="AG67" s="647" t="e">
        <f>#REF!</f>
        <v>#REF!</v>
      </c>
      <c r="AH67" s="647" t="str">
        <f t="shared" si="15"/>
        <v>助産師常勤</v>
      </c>
      <c r="AI67" s="647">
        <f t="shared" si="16"/>
        <v>1</v>
      </c>
      <c r="AJ67" s="647" t="str">
        <f t="shared" si="17"/>
        <v>助産師</v>
      </c>
      <c r="AK67" s="647" t="str">
        <f t="shared" si="18"/>
        <v>常勤</v>
      </c>
    </row>
    <row r="68" spans="1:37" ht="13.5" customHeight="1">
      <c r="A68" s="659" t="str">
        <f>IF(COUNTA(外来!A66)&gt;=1,外来!A66,"")</f>
        <v/>
      </c>
      <c r="B68" s="784" t="str">
        <f>IF(COUNTA(外来!B66)&gt;=1,外来!B66,"")</f>
        <v/>
      </c>
      <c r="C68" s="750" t="str">
        <f>IF(COUNTA(外来!C66)&gt;=1,外来!C66,"")</f>
        <v/>
      </c>
      <c r="D68" s="750" t="str">
        <f>IF(COUNTA(外来!D66)&gt;=1,外来!D66,"")</f>
        <v/>
      </c>
      <c r="E68" s="750" t="str">
        <f>IF(COUNTA(外来!E66)&gt;=1,外来!E66,"")</f>
        <v/>
      </c>
      <c r="F68" s="755" t="str">
        <f>IF(COUNTA(外来!F66)&gt;=1,外来!F66,"")</f>
        <v/>
      </c>
      <c r="G68" s="745" t="str">
        <f>IF(COUNTA(外来!G66)&gt;=1,外来!G66,"")</f>
        <v/>
      </c>
      <c r="H68" s="755" t="str">
        <f>IF(COUNTA(外来!H66)&gt;=1,外来!H66,"")</f>
        <v/>
      </c>
      <c r="I68" s="799" t="str">
        <f>IF(COUNTA(外来!I66)&gt;=1,外来!I66,"")</f>
        <v/>
      </c>
      <c r="J68" s="659" t="str">
        <f>IF(COUNTA(外来!K66)&gt;=1,外来!K66,"")</f>
        <v/>
      </c>
      <c r="K68" s="694" t="str">
        <f>IF(J68&lt;基本!$D$9,"非常勤","常勤")</f>
        <v>常勤</v>
      </c>
      <c r="L68" s="805">
        <f>IF(K68="非常勤",J68/基本!$D$9,1)</f>
        <v>1</v>
      </c>
      <c r="M68" s="693" t="e">
        <f>IF(DAYS360(O68,メイン!$N$3)&lt;500,"新"," ")</f>
        <v>#VALUE!</v>
      </c>
      <c r="N68" s="659"/>
      <c r="O68" s="809" t="str">
        <f>IF(COUNTA(外来!J66)&gt;=1,外来!J66,"")</f>
        <v/>
      </c>
      <c r="Q68" s="781">
        <f t="shared" si="0"/>
        <v>0</v>
      </c>
      <c r="R68" s="781">
        <f t="shared" si="1"/>
        <v>0</v>
      </c>
      <c r="S68" s="781">
        <f t="shared" si="2"/>
        <v>0</v>
      </c>
      <c r="T68" s="781">
        <f t="shared" si="3"/>
        <v>0</v>
      </c>
      <c r="U68" s="781">
        <f t="shared" si="4"/>
        <v>0</v>
      </c>
      <c r="V68" s="781">
        <f t="shared" si="5"/>
        <v>0</v>
      </c>
      <c r="W68" s="781">
        <f t="shared" si="6"/>
        <v>0</v>
      </c>
      <c r="X68" s="781">
        <f t="shared" si="7"/>
        <v>0</v>
      </c>
      <c r="Y68" s="781">
        <f t="shared" si="8"/>
        <v>0</v>
      </c>
      <c r="Z68" s="781">
        <f t="shared" si="9"/>
        <v>0</v>
      </c>
      <c r="AA68" s="781">
        <f t="shared" si="10"/>
        <v>0</v>
      </c>
      <c r="AB68" s="781">
        <f t="shared" si="11"/>
        <v>0</v>
      </c>
      <c r="AC68" s="781">
        <f t="shared" si="12"/>
        <v>0</v>
      </c>
      <c r="AD68" s="781">
        <f t="shared" si="13"/>
        <v>0</v>
      </c>
      <c r="AE68" s="781">
        <f t="shared" si="14"/>
        <v>0</v>
      </c>
      <c r="AG68" s="647" t="e">
        <f>#REF!</f>
        <v>#REF!</v>
      </c>
      <c r="AH68" s="647" t="str">
        <f t="shared" si="15"/>
        <v>助産師常勤</v>
      </c>
      <c r="AI68" s="647">
        <f t="shared" si="16"/>
        <v>1</v>
      </c>
      <c r="AJ68" s="647" t="str">
        <f t="shared" si="17"/>
        <v>助産師</v>
      </c>
      <c r="AK68" s="647" t="str">
        <f t="shared" si="18"/>
        <v>常勤</v>
      </c>
    </row>
    <row r="69" spans="1:37" ht="13.5" customHeight="1">
      <c r="A69" s="659" t="str">
        <f>IF(COUNTA(外来!A67)&gt;=1,外来!A67,"")</f>
        <v/>
      </c>
      <c r="B69" s="784" t="str">
        <f>IF(COUNTA(外来!B67)&gt;=1,外来!B67,"")</f>
        <v/>
      </c>
      <c r="C69" s="750" t="str">
        <f>IF(COUNTA(外来!C67)&gt;=1,外来!C67,"")</f>
        <v/>
      </c>
      <c r="D69" s="750" t="str">
        <f>IF(COUNTA(外来!D67)&gt;=1,外来!D67,"")</f>
        <v/>
      </c>
      <c r="E69" s="750" t="str">
        <f>IF(COUNTA(外来!E67)&gt;=1,外来!E67,"")</f>
        <v/>
      </c>
      <c r="F69" s="755" t="str">
        <f>IF(COUNTA(外来!F67)&gt;=1,外来!F67,"")</f>
        <v/>
      </c>
      <c r="G69" s="745" t="str">
        <f>IF(COUNTA(外来!G67)&gt;=1,外来!G67,"")</f>
        <v/>
      </c>
      <c r="H69" s="755" t="str">
        <f>IF(COUNTA(外来!H67)&gt;=1,外来!H67,"")</f>
        <v/>
      </c>
      <c r="I69" s="799" t="str">
        <f>IF(COUNTA(外来!I67)&gt;=1,外来!I67,"")</f>
        <v/>
      </c>
      <c r="J69" s="659" t="str">
        <f>IF(COUNTA(外来!K67)&gt;=1,外来!K67,"")</f>
        <v/>
      </c>
      <c r="K69" s="694" t="str">
        <f>IF(J69&lt;基本!$D$9,"非常勤","常勤")</f>
        <v>常勤</v>
      </c>
      <c r="L69" s="805">
        <f>IF(K69="非常勤",J69/基本!$D$9,1)</f>
        <v>1</v>
      </c>
      <c r="M69" s="693" t="e">
        <f>IF(DAYS360(O69,メイン!$N$3)&lt;500,"新"," ")</f>
        <v>#VALUE!</v>
      </c>
      <c r="N69" s="659"/>
      <c r="O69" s="809" t="str">
        <f>IF(COUNTA(外来!J67)&gt;=1,外来!J67,"")</f>
        <v/>
      </c>
      <c r="Q69" s="781">
        <f t="shared" si="0"/>
        <v>0</v>
      </c>
      <c r="R69" s="781">
        <f t="shared" si="1"/>
        <v>0</v>
      </c>
      <c r="S69" s="781">
        <f t="shared" si="2"/>
        <v>0</v>
      </c>
      <c r="T69" s="781">
        <f t="shared" si="3"/>
        <v>0</v>
      </c>
      <c r="U69" s="781">
        <f t="shared" si="4"/>
        <v>0</v>
      </c>
      <c r="V69" s="781">
        <f t="shared" si="5"/>
        <v>0</v>
      </c>
      <c r="W69" s="781">
        <f t="shared" si="6"/>
        <v>0</v>
      </c>
      <c r="X69" s="781">
        <f t="shared" si="7"/>
        <v>0</v>
      </c>
      <c r="Y69" s="781">
        <f t="shared" si="8"/>
        <v>0</v>
      </c>
      <c r="Z69" s="781">
        <f t="shared" si="9"/>
        <v>0</v>
      </c>
      <c r="AA69" s="781">
        <f t="shared" si="10"/>
        <v>0</v>
      </c>
      <c r="AB69" s="781">
        <f t="shared" si="11"/>
        <v>0</v>
      </c>
      <c r="AC69" s="781">
        <f t="shared" si="12"/>
        <v>0</v>
      </c>
      <c r="AD69" s="781">
        <f t="shared" si="13"/>
        <v>0</v>
      </c>
      <c r="AE69" s="781">
        <f t="shared" si="14"/>
        <v>0</v>
      </c>
      <c r="AG69" s="647" t="e">
        <f>#REF!</f>
        <v>#REF!</v>
      </c>
      <c r="AH69" s="647" t="str">
        <f t="shared" si="15"/>
        <v>助産師常勤</v>
      </c>
      <c r="AI69" s="647">
        <f t="shared" si="16"/>
        <v>1</v>
      </c>
      <c r="AJ69" s="647" t="str">
        <f t="shared" si="17"/>
        <v>助産師</v>
      </c>
      <c r="AK69" s="647" t="str">
        <f t="shared" si="18"/>
        <v>常勤</v>
      </c>
    </row>
    <row r="70" spans="1:37" ht="13.5" customHeight="1">
      <c r="A70" s="659" t="str">
        <f>IF(COUNTA(外来!A68)&gt;=1,外来!A68,"")</f>
        <v/>
      </c>
      <c r="B70" s="784" t="str">
        <f>IF(COUNTA(外来!B68)&gt;=1,外来!B68,"")</f>
        <v/>
      </c>
      <c r="C70" s="750" t="str">
        <f>IF(COUNTA(外来!C68)&gt;=1,外来!C68,"")</f>
        <v/>
      </c>
      <c r="D70" s="750" t="str">
        <f>IF(COUNTA(外来!D68)&gt;=1,外来!D68,"")</f>
        <v/>
      </c>
      <c r="E70" s="750" t="str">
        <f>IF(COUNTA(外来!E68)&gt;=1,外来!E68,"")</f>
        <v/>
      </c>
      <c r="F70" s="755" t="str">
        <f>IF(COUNTA(外来!F68)&gt;=1,外来!F68,"")</f>
        <v/>
      </c>
      <c r="G70" s="745" t="str">
        <f>IF(COUNTA(外来!G68)&gt;=1,外来!G68,"")</f>
        <v/>
      </c>
      <c r="H70" s="755" t="str">
        <f>IF(COUNTA(外来!H68)&gt;=1,外来!H68,"")</f>
        <v/>
      </c>
      <c r="I70" s="799" t="str">
        <f>IF(COUNTA(外来!I68)&gt;=1,外来!I68,"")</f>
        <v/>
      </c>
      <c r="J70" s="659" t="str">
        <f>IF(COUNTA(外来!K68)&gt;=1,外来!K68,"")</f>
        <v/>
      </c>
      <c r="K70" s="694" t="str">
        <f>IF(J70&lt;基本!$D$9,"非常勤","常勤")</f>
        <v>常勤</v>
      </c>
      <c r="L70" s="805">
        <f>IF(K70="非常勤",J70/基本!$D$9,1)</f>
        <v>1</v>
      </c>
      <c r="M70" s="693" t="e">
        <f>IF(DAYS360(O70,メイン!$N$3)&lt;500,"新"," ")</f>
        <v>#VALUE!</v>
      </c>
      <c r="N70" s="659"/>
      <c r="O70" s="809" t="str">
        <f>IF(COUNTA(外来!J68)&gt;=1,外来!J68,"")</f>
        <v/>
      </c>
      <c r="Q70" s="781">
        <f t="shared" ref="Q70:Q133" si="19">IF(AND(COUNTBLANK($B70)=0,$K70="常勤"),1,0)</f>
        <v>0</v>
      </c>
      <c r="R70" s="781">
        <f t="shared" ref="R70:R133" si="20">IF(S70&gt;0,1,0)</f>
        <v>0</v>
      </c>
      <c r="S70" s="781">
        <f t="shared" ref="S70:S133" si="21">IF(AND(COUNTBLANK($B70)=0,$K70="非常勤"),F70,0)</f>
        <v>0</v>
      </c>
      <c r="T70" s="781">
        <f t="shared" ref="T70:T133" si="22">IF(AND(COUNTBLANK($C70)=0,$K70="常勤"),1,0)</f>
        <v>0</v>
      </c>
      <c r="U70" s="781">
        <f t="shared" ref="U70:U133" si="23">IF(V70&gt;0,1,0)</f>
        <v>0</v>
      </c>
      <c r="V70" s="781">
        <f t="shared" ref="V70:V133" si="24">IF(AND(COUNTBLANK($C70)=0,$K70="非常勤"),L70,0)</f>
        <v>0</v>
      </c>
      <c r="W70" s="781">
        <f t="shared" ref="W70:W133" si="25">IF(AND(COUNTBLANK($D70)=0,$K70="常勤"),1,0)</f>
        <v>0</v>
      </c>
      <c r="X70" s="781">
        <f t="shared" ref="X70:X133" si="26">IF(Y70&gt;0,1,0)</f>
        <v>0</v>
      </c>
      <c r="Y70" s="781">
        <f t="shared" ref="Y70:Y133" si="27">IF(AND(COUNTBLANK($D70)=0,$K70="非常勤"),L70,0)</f>
        <v>0</v>
      </c>
      <c r="Z70" s="781">
        <f t="shared" ref="Z70:Z133" si="28">IF(AND(COUNTBLANK($E70)=0,$K70="常勤"),1,0)</f>
        <v>0</v>
      </c>
      <c r="AA70" s="781">
        <f t="shared" ref="AA70:AA133" si="29">IF(AB70&gt;0,1,0)</f>
        <v>0</v>
      </c>
      <c r="AB70" s="781">
        <f t="shared" ref="AB70:AB133" si="30">IF(AND(COUNTBLANK($E70)=0,$K70="非常勤"),L70,0)</f>
        <v>0</v>
      </c>
      <c r="AC70" s="781">
        <f t="shared" ref="AC70:AC133" si="31">IF(AND(COUNTBLANK($F70)=0,$K70="常勤"),1,0)</f>
        <v>0</v>
      </c>
      <c r="AD70" s="781">
        <f t="shared" ref="AD70:AD133" si="32">IF(AE70&gt;0,1,0)</f>
        <v>0</v>
      </c>
      <c r="AE70" s="781">
        <f t="shared" ref="AE70:AE133" si="33">IF(AND(COUNTBLANK($F70)=0,$K70="非常勤"),L70,0)</f>
        <v>0</v>
      </c>
      <c r="AG70" s="647" t="e">
        <f>#REF!</f>
        <v>#REF!</v>
      </c>
      <c r="AH70" s="647" t="str">
        <f t="shared" ref="AH70:AH133" si="34">CONCATENATE(AJ70,AK70)</f>
        <v>助産師常勤</v>
      </c>
      <c r="AI70" s="647">
        <f t="shared" ref="AI70:AI133" si="35">L70</f>
        <v>1</v>
      </c>
      <c r="AJ70" s="647" t="str">
        <f t="shared" ref="AJ70:AJ133" si="36">IF(COUNTA(B70)=1,"助産師",IF(COUNTA(D70)=1,"看護師",IF(COUNTA(E70)=1,"准看護師",IF(COUNTA(F70)=1,"看護補助者",""))))</f>
        <v>助産師</v>
      </c>
      <c r="AK70" s="647" t="str">
        <f t="shared" ref="AK70:AK133" si="37">IF(K70="常勤","常勤",IF(L70&gt;0,"非常勤",""))</f>
        <v>常勤</v>
      </c>
    </row>
    <row r="71" spans="1:37" ht="13.5" customHeight="1">
      <c r="A71" s="659" t="str">
        <f>IF(COUNTA(外来!A69)&gt;=1,外来!A69,"")</f>
        <v/>
      </c>
      <c r="B71" s="784" t="str">
        <f>IF(COUNTA(外来!B69)&gt;=1,外来!B69,"")</f>
        <v/>
      </c>
      <c r="C71" s="750" t="str">
        <f>IF(COUNTA(外来!C69)&gt;=1,外来!C69,"")</f>
        <v/>
      </c>
      <c r="D71" s="750" t="str">
        <f>IF(COUNTA(外来!D69)&gt;=1,外来!D69,"")</f>
        <v/>
      </c>
      <c r="E71" s="750" t="str">
        <f>IF(COUNTA(外来!E69)&gt;=1,外来!E69,"")</f>
        <v/>
      </c>
      <c r="F71" s="755" t="str">
        <f>IF(COUNTA(外来!F69)&gt;=1,外来!F69,"")</f>
        <v/>
      </c>
      <c r="G71" s="745" t="str">
        <f>IF(COUNTA(外来!G69)&gt;=1,外来!G69,"")</f>
        <v/>
      </c>
      <c r="H71" s="755" t="str">
        <f>IF(COUNTA(外来!H69)&gt;=1,外来!H69,"")</f>
        <v/>
      </c>
      <c r="I71" s="799" t="str">
        <f>IF(COUNTA(外来!I69)&gt;=1,外来!I69,"")</f>
        <v/>
      </c>
      <c r="J71" s="659" t="str">
        <f>IF(COUNTA(外来!K69)&gt;=1,外来!K69,"")</f>
        <v/>
      </c>
      <c r="K71" s="694" t="str">
        <f>IF(J71&lt;基本!$D$9,"非常勤","常勤")</f>
        <v>常勤</v>
      </c>
      <c r="L71" s="805">
        <f>IF(K71="非常勤",J71/基本!$D$9,1)</f>
        <v>1</v>
      </c>
      <c r="M71" s="693" t="e">
        <f>IF(DAYS360(O71,メイン!$N$3)&lt;500,"新"," ")</f>
        <v>#VALUE!</v>
      </c>
      <c r="N71" s="659"/>
      <c r="O71" s="809" t="str">
        <f>IF(COUNTA(外来!J69)&gt;=1,外来!J69,"")</f>
        <v/>
      </c>
      <c r="Q71" s="781">
        <f t="shared" si="19"/>
        <v>0</v>
      </c>
      <c r="R71" s="781">
        <f t="shared" si="20"/>
        <v>0</v>
      </c>
      <c r="S71" s="781">
        <f t="shared" si="21"/>
        <v>0</v>
      </c>
      <c r="T71" s="781">
        <f t="shared" si="22"/>
        <v>0</v>
      </c>
      <c r="U71" s="781">
        <f t="shared" si="23"/>
        <v>0</v>
      </c>
      <c r="V71" s="781">
        <f t="shared" si="24"/>
        <v>0</v>
      </c>
      <c r="W71" s="781">
        <f t="shared" si="25"/>
        <v>0</v>
      </c>
      <c r="X71" s="781">
        <f t="shared" si="26"/>
        <v>0</v>
      </c>
      <c r="Y71" s="781">
        <f t="shared" si="27"/>
        <v>0</v>
      </c>
      <c r="Z71" s="781">
        <f t="shared" si="28"/>
        <v>0</v>
      </c>
      <c r="AA71" s="781">
        <f t="shared" si="29"/>
        <v>0</v>
      </c>
      <c r="AB71" s="781">
        <f t="shared" si="30"/>
        <v>0</v>
      </c>
      <c r="AC71" s="781">
        <f t="shared" si="31"/>
        <v>0</v>
      </c>
      <c r="AD71" s="781">
        <f t="shared" si="32"/>
        <v>0</v>
      </c>
      <c r="AE71" s="781">
        <f t="shared" si="33"/>
        <v>0</v>
      </c>
      <c r="AG71" s="647" t="e">
        <f>#REF!</f>
        <v>#REF!</v>
      </c>
      <c r="AH71" s="647" t="str">
        <f t="shared" si="34"/>
        <v>助産師常勤</v>
      </c>
      <c r="AI71" s="647">
        <f t="shared" si="35"/>
        <v>1</v>
      </c>
      <c r="AJ71" s="647" t="str">
        <f t="shared" si="36"/>
        <v>助産師</v>
      </c>
      <c r="AK71" s="647" t="str">
        <f t="shared" si="37"/>
        <v>常勤</v>
      </c>
    </row>
    <row r="72" spans="1:37" ht="13.5" customHeight="1">
      <c r="A72" s="659" t="str">
        <f>IF(COUNTA(外来!A70)&gt;=1,外来!A70,"")</f>
        <v/>
      </c>
      <c r="B72" s="784" t="str">
        <f>IF(COUNTA(外来!B70)&gt;=1,外来!B70,"")</f>
        <v/>
      </c>
      <c r="C72" s="750" t="str">
        <f>IF(COUNTA(外来!C70)&gt;=1,外来!C70,"")</f>
        <v/>
      </c>
      <c r="D72" s="750" t="str">
        <f>IF(COUNTA(外来!D70)&gt;=1,外来!D70,"")</f>
        <v/>
      </c>
      <c r="E72" s="750" t="str">
        <f>IF(COUNTA(外来!E70)&gt;=1,外来!E70,"")</f>
        <v/>
      </c>
      <c r="F72" s="755" t="str">
        <f>IF(COUNTA(外来!F70)&gt;=1,外来!F70,"")</f>
        <v/>
      </c>
      <c r="G72" s="745" t="str">
        <f>IF(COUNTA(外来!G70)&gt;=1,外来!G70,"")</f>
        <v/>
      </c>
      <c r="H72" s="755" t="str">
        <f>IF(COUNTA(外来!H70)&gt;=1,外来!H70,"")</f>
        <v/>
      </c>
      <c r="I72" s="799" t="str">
        <f>IF(COUNTA(外来!I70)&gt;=1,外来!I70,"")</f>
        <v/>
      </c>
      <c r="J72" s="659" t="str">
        <f>IF(COUNTA(外来!K70)&gt;=1,外来!K70,"")</f>
        <v/>
      </c>
      <c r="K72" s="694" t="str">
        <f>IF(J72&lt;基本!$D$9,"非常勤","常勤")</f>
        <v>常勤</v>
      </c>
      <c r="L72" s="805">
        <f>IF(K72="非常勤",J72/基本!$D$9,1)</f>
        <v>1</v>
      </c>
      <c r="M72" s="693" t="e">
        <f>IF(DAYS360(O72,メイン!$N$3)&lt;500,"新"," ")</f>
        <v>#VALUE!</v>
      </c>
      <c r="N72" s="659"/>
      <c r="O72" s="809" t="str">
        <f>IF(COUNTA(外来!J70)&gt;=1,外来!J70,"")</f>
        <v/>
      </c>
      <c r="Q72" s="781">
        <f t="shared" si="19"/>
        <v>0</v>
      </c>
      <c r="R72" s="781">
        <f t="shared" si="20"/>
        <v>0</v>
      </c>
      <c r="S72" s="781">
        <f t="shared" si="21"/>
        <v>0</v>
      </c>
      <c r="T72" s="781">
        <f t="shared" si="22"/>
        <v>0</v>
      </c>
      <c r="U72" s="781">
        <f t="shared" si="23"/>
        <v>0</v>
      </c>
      <c r="V72" s="781">
        <f t="shared" si="24"/>
        <v>0</v>
      </c>
      <c r="W72" s="781">
        <f t="shared" si="25"/>
        <v>0</v>
      </c>
      <c r="X72" s="781">
        <f t="shared" si="26"/>
        <v>0</v>
      </c>
      <c r="Y72" s="781">
        <f t="shared" si="27"/>
        <v>0</v>
      </c>
      <c r="Z72" s="781">
        <f t="shared" si="28"/>
        <v>0</v>
      </c>
      <c r="AA72" s="781">
        <f t="shared" si="29"/>
        <v>0</v>
      </c>
      <c r="AB72" s="781">
        <f t="shared" si="30"/>
        <v>0</v>
      </c>
      <c r="AC72" s="781">
        <f t="shared" si="31"/>
        <v>0</v>
      </c>
      <c r="AD72" s="781">
        <f t="shared" si="32"/>
        <v>0</v>
      </c>
      <c r="AE72" s="781">
        <f t="shared" si="33"/>
        <v>0</v>
      </c>
      <c r="AG72" s="647" t="e">
        <f>#REF!</f>
        <v>#REF!</v>
      </c>
      <c r="AH72" s="647" t="str">
        <f t="shared" si="34"/>
        <v>助産師常勤</v>
      </c>
      <c r="AI72" s="647">
        <f t="shared" si="35"/>
        <v>1</v>
      </c>
      <c r="AJ72" s="647" t="str">
        <f t="shared" si="36"/>
        <v>助産師</v>
      </c>
      <c r="AK72" s="647" t="str">
        <f t="shared" si="37"/>
        <v>常勤</v>
      </c>
    </row>
    <row r="73" spans="1:37" ht="13.5" customHeight="1">
      <c r="A73" s="659" t="str">
        <f>IF(COUNTA(外来!A71)&gt;=1,外来!A71,"")</f>
        <v/>
      </c>
      <c r="B73" s="784" t="str">
        <f>IF(COUNTA(外来!B71)&gt;=1,外来!B71,"")</f>
        <v/>
      </c>
      <c r="C73" s="750" t="str">
        <f>IF(COUNTA(外来!C71)&gt;=1,外来!C71,"")</f>
        <v/>
      </c>
      <c r="D73" s="750" t="str">
        <f>IF(COUNTA(外来!D71)&gt;=1,外来!D71,"")</f>
        <v/>
      </c>
      <c r="E73" s="750" t="str">
        <f>IF(COUNTA(外来!E71)&gt;=1,外来!E71,"")</f>
        <v/>
      </c>
      <c r="F73" s="755" t="str">
        <f>IF(COUNTA(外来!F71)&gt;=1,外来!F71,"")</f>
        <v/>
      </c>
      <c r="G73" s="745" t="str">
        <f>IF(COUNTA(外来!G71)&gt;=1,外来!G71,"")</f>
        <v/>
      </c>
      <c r="H73" s="755" t="str">
        <f>IF(COUNTA(外来!H71)&gt;=1,外来!H71,"")</f>
        <v/>
      </c>
      <c r="I73" s="799" t="str">
        <f>IF(COUNTA(外来!I71)&gt;=1,外来!I71,"")</f>
        <v/>
      </c>
      <c r="J73" s="659" t="str">
        <f>IF(COUNTA(外来!K71)&gt;=1,外来!K71,"")</f>
        <v/>
      </c>
      <c r="K73" s="694" t="str">
        <f>IF(J73&lt;基本!$D$9,"非常勤","常勤")</f>
        <v>常勤</v>
      </c>
      <c r="L73" s="805">
        <f>IF(K73="非常勤",J73/基本!$D$9,1)</f>
        <v>1</v>
      </c>
      <c r="M73" s="693" t="e">
        <f>IF(DAYS360(O73,メイン!$N$3)&lt;500,"新"," ")</f>
        <v>#VALUE!</v>
      </c>
      <c r="N73" s="659"/>
      <c r="O73" s="809" t="str">
        <f>IF(COUNTA(外来!J71)&gt;=1,外来!J71,"")</f>
        <v/>
      </c>
      <c r="Q73" s="781">
        <f t="shared" si="19"/>
        <v>0</v>
      </c>
      <c r="R73" s="781">
        <f t="shared" si="20"/>
        <v>0</v>
      </c>
      <c r="S73" s="781">
        <f t="shared" si="21"/>
        <v>0</v>
      </c>
      <c r="T73" s="781">
        <f t="shared" si="22"/>
        <v>0</v>
      </c>
      <c r="U73" s="781">
        <f t="shared" si="23"/>
        <v>0</v>
      </c>
      <c r="V73" s="781">
        <f t="shared" si="24"/>
        <v>0</v>
      </c>
      <c r="W73" s="781">
        <f t="shared" si="25"/>
        <v>0</v>
      </c>
      <c r="X73" s="781">
        <f t="shared" si="26"/>
        <v>0</v>
      </c>
      <c r="Y73" s="781">
        <f t="shared" si="27"/>
        <v>0</v>
      </c>
      <c r="Z73" s="781">
        <f t="shared" si="28"/>
        <v>0</v>
      </c>
      <c r="AA73" s="781">
        <f t="shared" si="29"/>
        <v>0</v>
      </c>
      <c r="AB73" s="781">
        <f t="shared" si="30"/>
        <v>0</v>
      </c>
      <c r="AC73" s="781">
        <f t="shared" si="31"/>
        <v>0</v>
      </c>
      <c r="AD73" s="781">
        <f t="shared" si="32"/>
        <v>0</v>
      </c>
      <c r="AE73" s="781">
        <f t="shared" si="33"/>
        <v>0</v>
      </c>
      <c r="AG73" s="647" t="e">
        <f>#REF!</f>
        <v>#REF!</v>
      </c>
      <c r="AH73" s="647" t="str">
        <f t="shared" si="34"/>
        <v>助産師常勤</v>
      </c>
      <c r="AI73" s="647">
        <f t="shared" si="35"/>
        <v>1</v>
      </c>
      <c r="AJ73" s="647" t="str">
        <f t="shared" si="36"/>
        <v>助産師</v>
      </c>
      <c r="AK73" s="647" t="str">
        <f t="shared" si="37"/>
        <v>常勤</v>
      </c>
    </row>
    <row r="74" spans="1:37" ht="13.5" customHeight="1">
      <c r="A74" s="659" t="str">
        <f>IF(COUNTA(外来!A72)&gt;=1,外来!A72,"")</f>
        <v/>
      </c>
      <c r="B74" s="784" t="str">
        <f>IF(COUNTA(外来!B72)&gt;=1,外来!B72,"")</f>
        <v/>
      </c>
      <c r="C74" s="750" t="str">
        <f>IF(COUNTA(外来!C72)&gt;=1,外来!C72,"")</f>
        <v/>
      </c>
      <c r="D74" s="750" t="str">
        <f>IF(COUNTA(外来!D72)&gt;=1,外来!D72,"")</f>
        <v/>
      </c>
      <c r="E74" s="750" t="str">
        <f>IF(COUNTA(外来!E72)&gt;=1,外来!E72,"")</f>
        <v/>
      </c>
      <c r="F74" s="755" t="str">
        <f>IF(COUNTA(外来!F72)&gt;=1,外来!F72,"")</f>
        <v/>
      </c>
      <c r="G74" s="745" t="str">
        <f>IF(COUNTA(外来!G72)&gt;=1,外来!G72,"")</f>
        <v/>
      </c>
      <c r="H74" s="755" t="str">
        <f>IF(COUNTA(外来!H72)&gt;=1,外来!H72,"")</f>
        <v/>
      </c>
      <c r="I74" s="799" t="str">
        <f>IF(COUNTA(外来!I72)&gt;=1,外来!I72,"")</f>
        <v/>
      </c>
      <c r="J74" s="659" t="str">
        <f>IF(COUNTA(外来!K72)&gt;=1,外来!K72,"")</f>
        <v/>
      </c>
      <c r="K74" s="694" t="str">
        <f>IF(J74&lt;基本!$D$9,"非常勤","常勤")</f>
        <v>常勤</v>
      </c>
      <c r="L74" s="805">
        <f>IF(K74="非常勤",J74/基本!$D$9,1)</f>
        <v>1</v>
      </c>
      <c r="M74" s="693" t="e">
        <f>IF(DAYS360(O74,メイン!$N$3)&lt;500,"新"," ")</f>
        <v>#VALUE!</v>
      </c>
      <c r="N74" s="659"/>
      <c r="O74" s="809" t="str">
        <f>IF(COUNTA(外来!J72)&gt;=1,外来!J72,"")</f>
        <v/>
      </c>
      <c r="Q74" s="781">
        <f t="shared" si="19"/>
        <v>0</v>
      </c>
      <c r="R74" s="781">
        <f t="shared" si="20"/>
        <v>0</v>
      </c>
      <c r="S74" s="781">
        <f t="shared" si="21"/>
        <v>0</v>
      </c>
      <c r="T74" s="781">
        <f t="shared" si="22"/>
        <v>0</v>
      </c>
      <c r="U74" s="781">
        <f t="shared" si="23"/>
        <v>0</v>
      </c>
      <c r="V74" s="781">
        <f t="shared" si="24"/>
        <v>0</v>
      </c>
      <c r="W74" s="781">
        <f t="shared" si="25"/>
        <v>0</v>
      </c>
      <c r="X74" s="781">
        <f t="shared" si="26"/>
        <v>0</v>
      </c>
      <c r="Y74" s="781">
        <f t="shared" si="27"/>
        <v>0</v>
      </c>
      <c r="Z74" s="781">
        <f t="shared" si="28"/>
        <v>0</v>
      </c>
      <c r="AA74" s="781">
        <f t="shared" si="29"/>
        <v>0</v>
      </c>
      <c r="AB74" s="781">
        <f t="shared" si="30"/>
        <v>0</v>
      </c>
      <c r="AC74" s="781">
        <f t="shared" si="31"/>
        <v>0</v>
      </c>
      <c r="AD74" s="781">
        <f t="shared" si="32"/>
        <v>0</v>
      </c>
      <c r="AE74" s="781">
        <f t="shared" si="33"/>
        <v>0</v>
      </c>
      <c r="AG74" s="647" t="e">
        <f>#REF!</f>
        <v>#REF!</v>
      </c>
      <c r="AH74" s="647" t="str">
        <f t="shared" si="34"/>
        <v>助産師常勤</v>
      </c>
      <c r="AI74" s="647">
        <f t="shared" si="35"/>
        <v>1</v>
      </c>
      <c r="AJ74" s="647" t="str">
        <f t="shared" si="36"/>
        <v>助産師</v>
      </c>
      <c r="AK74" s="647" t="str">
        <f t="shared" si="37"/>
        <v>常勤</v>
      </c>
    </row>
    <row r="75" spans="1:37" ht="13.5" customHeight="1">
      <c r="A75" s="659" t="str">
        <f>IF(COUNTA(外来!A73)&gt;=1,外来!A73,"")</f>
        <v/>
      </c>
      <c r="B75" s="784" t="str">
        <f>IF(COUNTA(外来!B73)&gt;=1,外来!B73,"")</f>
        <v/>
      </c>
      <c r="C75" s="750" t="str">
        <f>IF(COUNTA(外来!C73)&gt;=1,外来!C73,"")</f>
        <v/>
      </c>
      <c r="D75" s="750" t="str">
        <f>IF(COUNTA(外来!D73)&gt;=1,外来!D73,"")</f>
        <v/>
      </c>
      <c r="E75" s="750" t="str">
        <f>IF(COUNTA(外来!E73)&gt;=1,外来!E73,"")</f>
        <v/>
      </c>
      <c r="F75" s="755" t="str">
        <f>IF(COUNTA(外来!F73)&gt;=1,外来!F73,"")</f>
        <v/>
      </c>
      <c r="G75" s="745" t="str">
        <f>IF(COUNTA(外来!G73)&gt;=1,外来!G73,"")</f>
        <v/>
      </c>
      <c r="H75" s="755" t="str">
        <f>IF(COUNTA(外来!H73)&gt;=1,外来!H73,"")</f>
        <v/>
      </c>
      <c r="I75" s="799" t="str">
        <f>IF(COUNTA(外来!I73)&gt;=1,外来!I73,"")</f>
        <v/>
      </c>
      <c r="J75" s="659" t="str">
        <f>IF(COUNTA(外来!K73)&gt;=1,外来!K73,"")</f>
        <v/>
      </c>
      <c r="K75" s="694" t="str">
        <f>IF(J75&lt;基本!$D$9,"非常勤","常勤")</f>
        <v>常勤</v>
      </c>
      <c r="L75" s="805">
        <f>IF(K75="非常勤",J75/基本!$D$9,1)</f>
        <v>1</v>
      </c>
      <c r="M75" s="693" t="e">
        <f>IF(DAYS360(O75,メイン!$N$3)&lt;500,"新"," ")</f>
        <v>#VALUE!</v>
      </c>
      <c r="N75" s="659"/>
      <c r="O75" s="809" t="str">
        <f>IF(COUNTA(外来!J73)&gt;=1,外来!J73,"")</f>
        <v/>
      </c>
      <c r="Q75" s="781">
        <f t="shared" si="19"/>
        <v>0</v>
      </c>
      <c r="R75" s="781">
        <f t="shared" si="20"/>
        <v>0</v>
      </c>
      <c r="S75" s="781">
        <f t="shared" si="21"/>
        <v>0</v>
      </c>
      <c r="T75" s="781">
        <f t="shared" si="22"/>
        <v>0</v>
      </c>
      <c r="U75" s="781">
        <f t="shared" si="23"/>
        <v>0</v>
      </c>
      <c r="V75" s="781">
        <f t="shared" si="24"/>
        <v>0</v>
      </c>
      <c r="W75" s="781">
        <f t="shared" si="25"/>
        <v>0</v>
      </c>
      <c r="X75" s="781">
        <f t="shared" si="26"/>
        <v>0</v>
      </c>
      <c r="Y75" s="781">
        <f t="shared" si="27"/>
        <v>0</v>
      </c>
      <c r="Z75" s="781">
        <f t="shared" si="28"/>
        <v>0</v>
      </c>
      <c r="AA75" s="781">
        <f t="shared" si="29"/>
        <v>0</v>
      </c>
      <c r="AB75" s="781">
        <f t="shared" si="30"/>
        <v>0</v>
      </c>
      <c r="AC75" s="781">
        <f t="shared" si="31"/>
        <v>0</v>
      </c>
      <c r="AD75" s="781">
        <f t="shared" si="32"/>
        <v>0</v>
      </c>
      <c r="AE75" s="781">
        <f t="shared" si="33"/>
        <v>0</v>
      </c>
      <c r="AG75" s="647" t="e">
        <f>#REF!</f>
        <v>#REF!</v>
      </c>
      <c r="AH75" s="647" t="str">
        <f t="shared" si="34"/>
        <v>助産師常勤</v>
      </c>
      <c r="AI75" s="647">
        <f t="shared" si="35"/>
        <v>1</v>
      </c>
      <c r="AJ75" s="647" t="str">
        <f t="shared" si="36"/>
        <v>助産師</v>
      </c>
      <c r="AK75" s="647" t="str">
        <f t="shared" si="37"/>
        <v>常勤</v>
      </c>
    </row>
    <row r="76" spans="1:37" ht="13.5" customHeight="1">
      <c r="A76" s="659" t="str">
        <f>IF(COUNTA(外来!A74)&gt;=1,外来!A74,"")</f>
        <v/>
      </c>
      <c r="B76" s="784" t="str">
        <f>IF(COUNTA(外来!B74)&gt;=1,外来!B74,"")</f>
        <v/>
      </c>
      <c r="C76" s="750" t="str">
        <f>IF(COUNTA(外来!C74)&gt;=1,外来!C74,"")</f>
        <v/>
      </c>
      <c r="D76" s="750" t="str">
        <f>IF(COUNTA(外来!D74)&gt;=1,外来!D74,"")</f>
        <v/>
      </c>
      <c r="E76" s="750" t="str">
        <f>IF(COUNTA(外来!E74)&gt;=1,外来!E74,"")</f>
        <v/>
      </c>
      <c r="F76" s="755" t="str">
        <f>IF(COUNTA(外来!F74)&gt;=1,外来!F74,"")</f>
        <v/>
      </c>
      <c r="G76" s="745" t="str">
        <f>IF(COUNTA(外来!G74)&gt;=1,外来!G74,"")</f>
        <v/>
      </c>
      <c r="H76" s="755" t="str">
        <f>IF(COUNTA(外来!H74)&gt;=1,外来!H74,"")</f>
        <v/>
      </c>
      <c r="I76" s="799" t="str">
        <f>IF(COUNTA(外来!I74)&gt;=1,外来!I74,"")</f>
        <v/>
      </c>
      <c r="J76" s="659" t="str">
        <f>IF(COUNTA(外来!K74)&gt;=1,外来!K74,"")</f>
        <v/>
      </c>
      <c r="K76" s="694" t="str">
        <f>IF(J76&lt;基本!$D$9,"非常勤","常勤")</f>
        <v>常勤</v>
      </c>
      <c r="L76" s="805">
        <f>IF(K76="非常勤",J76/基本!$D$9,1)</f>
        <v>1</v>
      </c>
      <c r="M76" s="693" t="e">
        <f>IF(DAYS360(O76,メイン!$N$3)&lt;500,"新"," ")</f>
        <v>#VALUE!</v>
      </c>
      <c r="N76" s="659"/>
      <c r="O76" s="809" t="str">
        <f>IF(COUNTA(外来!J74)&gt;=1,外来!J74,"")</f>
        <v/>
      </c>
      <c r="Q76" s="781">
        <f t="shared" si="19"/>
        <v>0</v>
      </c>
      <c r="R76" s="781">
        <f t="shared" si="20"/>
        <v>0</v>
      </c>
      <c r="S76" s="781">
        <f t="shared" si="21"/>
        <v>0</v>
      </c>
      <c r="T76" s="781">
        <f t="shared" si="22"/>
        <v>0</v>
      </c>
      <c r="U76" s="781">
        <f t="shared" si="23"/>
        <v>0</v>
      </c>
      <c r="V76" s="781">
        <f t="shared" si="24"/>
        <v>0</v>
      </c>
      <c r="W76" s="781">
        <f t="shared" si="25"/>
        <v>0</v>
      </c>
      <c r="X76" s="781">
        <f t="shared" si="26"/>
        <v>0</v>
      </c>
      <c r="Y76" s="781">
        <f t="shared" si="27"/>
        <v>0</v>
      </c>
      <c r="Z76" s="781">
        <f t="shared" si="28"/>
        <v>0</v>
      </c>
      <c r="AA76" s="781">
        <f t="shared" si="29"/>
        <v>0</v>
      </c>
      <c r="AB76" s="781">
        <f t="shared" si="30"/>
        <v>0</v>
      </c>
      <c r="AC76" s="781">
        <f t="shared" si="31"/>
        <v>0</v>
      </c>
      <c r="AD76" s="781">
        <f t="shared" si="32"/>
        <v>0</v>
      </c>
      <c r="AE76" s="781">
        <f t="shared" si="33"/>
        <v>0</v>
      </c>
      <c r="AG76" s="647" t="e">
        <f>#REF!</f>
        <v>#REF!</v>
      </c>
      <c r="AH76" s="647" t="str">
        <f t="shared" si="34"/>
        <v>助産師常勤</v>
      </c>
      <c r="AI76" s="647">
        <f t="shared" si="35"/>
        <v>1</v>
      </c>
      <c r="AJ76" s="647" t="str">
        <f t="shared" si="36"/>
        <v>助産師</v>
      </c>
      <c r="AK76" s="647" t="str">
        <f t="shared" si="37"/>
        <v>常勤</v>
      </c>
    </row>
    <row r="77" spans="1:37" ht="13.5" customHeight="1">
      <c r="A77" s="659" t="str">
        <f>IF(COUNTA(外来!A75)&gt;=1,外来!A75,"")</f>
        <v/>
      </c>
      <c r="B77" s="784" t="str">
        <f>IF(COUNTA(外来!B75)&gt;=1,外来!B75,"")</f>
        <v/>
      </c>
      <c r="C77" s="750" t="str">
        <f>IF(COUNTA(外来!C75)&gt;=1,外来!C75,"")</f>
        <v/>
      </c>
      <c r="D77" s="750" t="str">
        <f>IF(COUNTA(外来!D75)&gt;=1,外来!D75,"")</f>
        <v/>
      </c>
      <c r="E77" s="750" t="str">
        <f>IF(COUNTA(外来!E75)&gt;=1,外来!E75,"")</f>
        <v/>
      </c>
      <c r="F77" s="755" t="str">
        <f>IF(COUNTA(外来!F75)&gt;=1,外来!F75,"")</f>
        <v/>
      </c>
      <c r="G77" s="745" t="str">
        <f>IF(COUNTA(外来!G75)&gt;=1,外来!G75,"")</f>
        <v/>
      </c>
      <c r="H77" s="755" t="str">
        <f>IF(COUNTA(外来!H75)&gt;=1,外来!H75,"")</f>
        <v/>
      </c>
      <c r="I77" s="799" t="str">
        <f>IF(COUNTA(外来!I75)&gt;=1,外来!I75,"")</f>
        <v/>
      </c>
      <c r="J77" s="659" t="str">
        <f>IF(COUNTA(外来!K75)&gt;=1,外来!K75,"")</f>
        <v/>
      </c>
      <c r="K77" s="694" t="str">
        <f>IF(J77&lt;基本!$D$9,"非常勤","常勤")</f>
        <v>常勤</v>
      </c>
      <c r="L77" s="805">
        <f>IF(K77="非常勤",J77/基本!$D$9,1)</f>
        <v>1</v>
      </c>
      <c r="M77" s="693" t="e">
        <f>IF(DAYS360(O77,メイン!$N$3)&lt;500,"新"," ")</f>
        <v>#VALUE!</v>
      </c>
      <c r="N77" s="659"/>
      <c r="O77" s="809" t="str">
        <f>IF(COUNTA(外来!J75)&gt;=1,外来!J75,"")</f>
        <v/>
      </c>
      <c r="Q77" s="781">
        <f t="shared" si="19"/>
        <v>0</v>
      </c>
      <c r="R77" s="781">
        <f t="shared" si="20"/>
        <v>0</v>
      </c>
      <c r="S77" s="781">
        <f t="shared" si="21"/>
        <v>0</v>
      </c>
      <c r="T77" s="781">
        <f t="shared" si="22"/>
        <v>0</v>
      </c>
      <c r="U77" s="781">
        <f t="shared" si="23"/>
        <v>0</v>
      </c>
      <c r="V77" s="781">
        <f t="shared" si="24"/>
        <v>0</v>
      </c>
      <c r="W77" s="781">
        <f t="shared" si="25"/>
        <v>0</v>
      </c>
      <c r="X77" s="781">
        <f t="shared" si="26"/>
        <v>0</v>
      </c>
      <c r="Y77" s="781">
        <f t="shared" si="27"/>
        <v>0</v>
      </c>
      <c r="Z77" s="781">
        <f t="shared" si="28"/>
        <v>0</v>
      </c>
      <c r="AA77" s="781">
        <f t="shared" si="29"/>
        <v>0</v>
      </c>
      <c r="AB77" s="781">
        <f t="shared" si="30"/>
        <v>0</v>
      </c>
      <c r="AC77" s="781">
        <f t="shared" si="31"/>
        <v>0</v>
      </c>
      <c r="AD77" s="781">
        <f t="shared" si="32"/>
        <v>0</v>
      </c>
      <c r="AE77" s="781">
        <f t="shared" si="33"/>
        <v>0</v>
      </c>
      <c r="AG77" s="647" t="e">
        <f>#REF!</f>
        <v>#REF!</v>
      </c>
      <c r="AH77" s="647" t="str">
        <f t="shared" si="34"/>
        <v>助産師常勤</v>
      </c>
      <c r="AI77" s="647">
        <f t="shared" si="35"/>
        <v>1</v>
      </c>
      <c r="AJ77" s="647" t="str">
        <f t="shared" si="36"/>
        <v>助産師</v>
      </c>
      <c r="AK77" s="647" t="str">
        <f t="shared" si="37"/>
        <v>常勤</v>
      </c>
    </row>
    <row r="78" spans="1:37" ht="13.5" customHeight="1">
      <c r="A78" s="659" t="str">
        <f>IF(COUNTA(外来!A76)&gt;=1,外来!A76,"")</f>
        <v/>
      </c>
      <c r="B78" s="784" t="str">
        <f>IF(COUNTA(外来!B76)&gt;=1,外来!B76,"")</f>
        <v/>
      </c>
      <c r="C78" s="750" t="str">
        <f>IF(COUNTA(外来!C76)&gt;=1,外来!C76,"")</f>
        <v/>
      </c>
      <c r="D78" s="750" t="str">
        <f>IF(COUNTA(外来!D76)&gt;=1,外来!D76,"")</f>
        <v/>
      </c>
      <c r="E78" s="750" t="str">
        <f>IF(COUNTA(外来!E76)&gt;=1,外来!E76,"")</f>
        <v/>
      </c>
      <c r="F78" s="755" t="str">
        <f>IF(COUNTA(外来!F76)&gt;=1,外来!F76,"")</f>
        <v/>
      </c>
      <c r="G78" s="745" t="str">
        <f>IF(COUNTA(外来!G76)&gt;=1,外来!G76,"")</f>
        <v/>
      </c>
      <c r="H78" s="755" t="str">
        <f>IF(COUNTA(外来!H76)&gt;=1,外来!H76,"")</f>
        <v/>
      </c>
      <c r="I78" s="799" t="str">
        <f>IF(COUNTA(外来!I76)&gt;=1,外来!I76,"")</f>
        <v/>
      </c>
      <c r="J78" s="659" t="str">
        <f>IF(COUNTA(外来!K76)&gt;=1,外来!K76,"")</f>
        <v/>
      </c>
      <c r="K78" s="694" t="str">
        <f>IF(J78&lt;基本!$D$9,"非常勤","常勤")</f>
        <v>常勤</v>
      </c>
      <c r="L78" s="805">
        <f>IF(K78="非常勤",J78/基本!$D$9,1)</f>
        <v>1</v>
      </c>
      <c r="M78" s="693" t="e">
        <f>IF(DAYS360(O78,メイン!$N$3)&lt;500,"新"," ")</f>
        <v>#VALUE!</v>
      </c>
      <c r="N78" s="659"/>
      <c r="O78" s="809" t="str">
        <f>IF(COUNTA(外来!J76)&gt;=1,外来!J76,"")</f>
        <v/>
      </c>
      <c r="Q78" s="781">
        <f t="shared" si="19"/>
        <v>0</v>
      </c>
      <c r="R78" s="781">
        <f t="shared" si="20"/>
        <v>0</v>
      </c>
      <c r="S78" s="781">
        <f t="shared" si="21"/>
        <v>0</v>
      </c>
      <c r="T78" s="781">
        <f t="shared" si="22"/>
        <v>0</v>
      </c>
      <c r="U78" s="781">
        <f t="shared" si="23"/>
        <v>0</v>
      </c>
      <c r="V78" s="781">
        <f t="shared" si="24"/>
        <v>0</v>
      </c>
      <c r="W78" s="781">
        <f t="shared" si="25"/>
        <v>0</v>
      </c>
      <c r="X78" s="781">
        <f t="shared" si="26"/>
        <v>0</v>
      </c>
      <c r="Y78" s="781">
        <f t="shared" si="27"/>
        <v>0</v>
      </c>
      <c r="Z78" s="781">
        <f t="shared" si="28"/>
        <v>0</v>
      </c>
      <c r="AA78" s="781">
        <f t="shared" si="29"/>
        <v>0</v>
      </c>
      <c r="AB78" s="781">
        <f t="shared" si="30"/>
        <v>0</v>
      </c>
      <c r="AC78" s="781">
        <f t="shared" si="31"/>
        <v>0</v>
      </c>
      <c r="AD78" s="781">
        <f t="shared" si="32"/>
        <v>0</v>
      </c>
      <c r="AE78" s="781">
        <f t="shared" si="33"/>
        <v>0</v>
      </c>
      <c r="AG78" s="647" t="e">
        <f>#REF!</f>
        <v>#REF!</v>
      </c>
      <c r="AH78" s="647" t="str">
        <f t="shared" si="34"/>
        <v>助産師常勤</v>
      </c>
      <c r="AI78" s="647">
        <f t="shared" si="35"/>
        <v>1</v>
      </c>
      <c r="AJ78" s="647" t="str">
        <f t="shared" si="36"/>
        <v>助産師</v>
      </c>
      <c r="AK78" s="647" t="str">
        <f t="shared" si="37"/>
        <v>常勤</v>
      </c>
    </row>
    <row r="79" spans="1:37" ht="13.5" customHeight="1">
      <c r="A79" s="659" t="str">
        <f>IF(COUNTA(外来!A77)&gt;=1,外来!A77,"")</f>
        <v/>
      </c>
      <c r="B79" s="784" t="str">
        <f>IF(COUNTA(外来!B77)&gt;=1,外来!B77,"")</f>
        <v/>
      </c>
      <c r="C79" s="750" t="str">
        <f>IF(COUNTA(外来!C77)&gt;=1,外来!C77,"")</f>
        <v/>
      </c>
      <c r="D79" s="750" t="str">
        <f>IF(COUNTA(外来!D77)&gt;=1,外来!D77,"")</f>
        <v/>
      </c>
      <c r="E79" s="750" t="str">
        <f>IF(COUNTA(外来!E77)&gt;=1,外来!E77,"")</f>
        <v/>
      </c>
      <c r="F79" s="755" t="str">
        <f>IF(COUNTA(外来!F77)&gt;=1,外来!F77,"")</f>
        <v/>
      </c>
      <c r="G79" s="745" t="str">
        <f>IF(COUNTA(外来!G77)&gt;=1,外来!G77,"")</f>
        <v/>
      </c>
      <c r="H79" s="755" t="str">
        <f>IF(COUNTA(外来!H77)&gt;=1,外来!H77,"")</f>
        <v/>
      </c>
      <c r="I79" s="799" t="str">
        <f>IF(COUNTA(外来!I77)&gt;=1,外来!I77,"")</f>
        <v/>
      </c>
      <c r="J79" s="659" t="str">
        <f>IF(COUNTA(外来!K77)&gt;=1,外来!K77,"")</f>
        <v/>
      </c>
      <c r="K79" s="694" t="str">
        <f>IF(J79&lt;基本!$D$9,"非常勤","常勤")</f>
        <v>常勤</v>
      </c>
      <c r="L79" s="805">
        <f>IF(K79="非常勤",J79/基本!$D$9,1)</f>
        <v>1</v>
      </c>
      <c r="M79" s="693" t="e">
        <f>IF(DAYS360(O79,メイン!$N$3)&lt;500,"新"," ")</f>
        <v>#VALUE!</v>
      </c>
      <c r="N79" s="659"/>
      <c r="O79" s="809" t="str">
        <f>IF(COUNTA(外来!J77)&gt;=1,外来!J77,"")</f>
        <v/>
      </c>
      <c r="Q79" s="781">
        <f t="shared" si="19"/>
        <v>0</v>
      </c>
      <c r="R79" s="781">
        <f t="shared" si="20"/>
        <v>0</v>
      </c>
      <c r="S79" s="781">
        <f t="shared" si="21"/>
        <v>0</v>
      </c>
      <c r="T79" s="781">
        <f t="shared" si="22"/>
        <v>0</v>
      </c>
      <c r="U79" s="781">
        <f t="shared" si="23"/>
        <v>0</v>
      </c>
      <c r="V79" s="781">
        <f t="shared" si="24"/>
        <v>0</v>
      </c>
      <c r="W79" s="781">
        <f t="shared" si="25"/>
        <v>0</v>
      </c>
      <c r="X79" s="781">
        <f t="shared" si="26"/>
        <v>0</v>
      </c>
      <c r="Y79" s="781">
        <f t="shared" si="27"/>
        <v>0</v>
      </c>
      <c r="Z79" s="781">
        <f t="shared" si="28"/>
        <v>0</v>
      </c>
      <c r="AA79" s="781">
        <f t="shared" si="29"/>
        <v>0</v>
      </c>
      <c r="AB79" s="781">
        <f t="shared" si="30"/>
        <v>0</v>
      </c>
      <c r="AC79" s="781">
        <f t="shared" si="31"/>
        <v>0</v>
      </c>
      <c r="AD79" s="781">
        <f t="shared" si="32"/>
        <v>0</v>
      </c>
      <c r="AE79" s="781">
        <f t="shared" si="33"/>
        <v>0</v>
      </c>
      <c r="AG79" s="647" t="e">
        <f>#REF!</f>
        <v>#REF!</v>
      </c>
      <c r="AH79" s="647" t="str">
        <f t="shared" si="34"/>
        <v>助産師常勤</v>
      </c>
      <c r="AI79" s="647">
        <f t="shared" si="35"/>
        <v>1</v>
      </c>
      <c r="AJ79" s="647" t="str">
        <f t="shared" si="36"/>
        <v>助産師</v>
      </c>
      <c r="AK79" s="647" t="str">
        <f t="shared" si="37"/>
        <v>常勤</v>
      </c>
    </row>
    <row r="80" spans="1:37" ht="13.5" customHeight="1">
      <c r="A80" s="659" t="str">
        <f>IF(COUNTA(外来!A78)&gt;=1,外来!A78,"")</f>
        <v/>
      </c>
      <c r="B80" s="784" t="str">
        <f>IF(COUNTA(外来!B78)&gt;=1,外来!B78,"")</f>
        <v/>
      </c>
      <c r="C80" s="750" t="str">
        <f>IF(COUNTA(外来!C78)&gt;=1,外来!C78,"")</f>
        <v/>
      </c>
      <c r="D80" s="750" t="str">
        <f>IF(COUNTA(外来!D78)&gt;=1,外来!D78,"")</f>
        <v/>
      </c>
      <c r="E80" s="750" t="str">
        <f>IF(COUNTA(外来!E78)&gt;=1,外来!E78,"")</f>
        <v/>
      </c>
      <c r="F80" s="755" t="str">
        <f>IF(COUNTA(外来!F78)&gt;=1,外来!F78,"")</f>
        <v/>
      </c>
      <c r="G80" s="745" t="str">
        <f>IF(COUNTA(外来!G78)&gt;=1,外来!G78,"")</f>
        <v/>
      </c>
      <c r="H80" s="755" t="str">
        <f>IF(COUNTA(外来!H78)&gt;=1,外来!H78,"")</f>
        <v/>
      </c>
      <c r="I80" s="799" t="str">
        <f>IF(COUNTA(外来!I78)&gt;=1,外来!I78,"")</f>
        <v/>
      </c>
      <c r="J80" s="659" t="str">
        <f>IF(COUNTA(外来!K78)&gt;=1,外来!K78,"")</f>
        <v/>
      </c>
      <c r="K80" s="694" t="str">
        <f>IF(J80&lt;基本!$D$9,"非常勤","常勤")</f>
        <v>常勤</v>
      </c>
      <c r="L80" s="805">
        <f>IF(K80="非常勤",J80/基本!$D$9,1)</f>
        <v>1</v>
      </c>
      <c r="M80" s="693" t="e">
        <f>IF(DAYS360(O80,メイン!$N$3)&lt;500,"新"," ")</f>
        <v>#VALUE!</v>
      </c>
      <c r="N80" s="659"/>
      <c r="O80" s="809" t="str">
        <f>IF(COUNTA(外来!J78)&gt;=1,外来!J78,"")</f>
        <v/>
      </c>
      <c r="Q80" s="781">
        <f t="shared" si="19"/>
        <v>0</v>
      </c>
      <c r="R80" s="781">
        <f t="shared" si="20"/>
        <v>0</v>
      </c>
      <c r="S80" s="781">
        <f t="shared" si="21"/>
        <v>0</v>
      </c>
      <c r="T80" s="781">
        <f t="shared" si="22"/>
        <v>0</v>
      </c>
      <c r="U80" s="781">
        <f t="shared" si="23"/>
        <v>0</v>
      </c>
      <c r="V80" s="781">
        <f t="shared" si="24"/>
        <v>0</v>
      </c>
      <c r="W80" s="781">
        <f t="shared" si="25"/>
        <v>0</v>
      </c>
      <c r="X80" s="781">
        <f t="shared" si="26"/>
        <v>0</v>
      </c>
      <c r="Y80" s="781">
        <f t="shared" si="27"/>
        <v>0</v>
      </c>
      <c r="Z80" s="781">
        <f t="shared" si="28"/>
        <v>0</v>
      </c>
      <c r="AA80" s="781">
        <f t="shared" si="29"/>
        <v>0</v>
      </c>
      <c r="AB80" s="781">
        <f t="shared" si="30"/>
        <v>0</v>
      </c>
      <c r="AC80" s="781">
        <f t="shared" si="31"/>
        <v>0</v>
      </c>
      <c r="AD80" s="781">
        <f t="shared" si="32"/>
        <v>0</v>
      </c>
      <c r="AE80" s="781">
        <f t="shared" si="33"/>
        <v>0</v>
      </c>
      <c r="AG80" s="647" t="e">
        <f>#REF!</f>
        <v>#REF!</v>
      </c>
      <c r="AH80" s="647" t="str">
        <f t="shared" si="34"/>
        <v>助産師常勤</v>
      </c>
      <c r="AI80" s="647">
        <f t="shared" si="35"/>
        <v>1</v>
      </c>
      <c r="AJ80" s="647" t="str">
        <f t="shared" si="36"/>
        <v>助産師</v>
      </c>
      <c r="AK80" s="647" t="str">
        <f t="shared" si="37"/>
        <v>常勤</v>
      </c>
    </row>
    <row r="81" spans="1:37" ht="13.5" customHeight="1">
      <c r="A81" s="659" t="str">
        <f>IF(COUNTA(外来!A79)&gt;=1,外来!A79,"")</f>
        <v/>
      </c>
      <c r="B81" s="784" t="str">
        <f>IF(COUNTA(外来!B79)&gt;=1,外来!B79,"")</f>
        <v/>
      </c>
      <c r="C81" s="750" t="str">
        <f>IF(COUNTA(外来!C79)&gt;=1,外来!C79,"")</f>
        <v/>
      </c>
      <c r="D81" s="750" t="str">
        <f>IF(COUNTA(外来!D79)&gt;=1,外来!D79,"")</f>
        <v/>
      </c>
      <c r="E81" s="750" t="str">
        <f>IF(COUNTA(外来!E79)&gt;=1,外来!E79,"")</f>
        <v/>
      </c>
      <c r="F81" s="755" t="str">
        <f>IF(COUNTA(外来!F79)&gt;=1,外来!F79,"")</f>
        <v/>
      </c>
      <c r="G81" s="745" t="str">
        <f>IF(COUNTA(外来!G79)&gt;=1,外来!G79,"")</f>
        <v/>
      </c>
      <c r="H81" s="755" t="str">
        <f>IF(COUNTA(外来!H79)&gt;=1,外来!H79,"")</f>
        <v/>
      </c>
      <c r="I81" s="799" t="str">
        <f>IF(COUNTA(外来!I79)&gt;=1,外来!I79,"")</f>
        <v/>
      </c>
      <c r="J81" s="659" t="str">
        <f>IF(COUNTA(外来!K79)&gt;=1,外来!K79,"")</f>
        <v/>
      </c>
      <c r="K81" s="694" t="str">
        <f>IF(J81&lt;基本!$D$9,"非常勤","常勤")</f>
        <v>常勤</v>
      </c>
      <c r="L81" s="805">
        <f>IF(K81="非常勤",J81/基本!$D$9,1)</f>
        <v>1</v>
      </c>
      <c r="M81" s="693" t="e">
        <f>IF(DAYS360(O81,メイン!$N$3)&lt;500,"新"," ")</f>
        <v>#VALUE!</v>
      </c>
      <c r="N81" s="659"/>
      <c r="O81" s="809" t="str">
        <f>IF(COUNTA(外来!J79)&gt;=1,外来!J79,"")</f>
        <v/>
      </c>
      <c r="Q81" s="781">
        <f t="shared" si="19"/>
        <v>0</v>
      </c>
      <c r="R81" s="781">
        <f t="shared" si="20"/>
        <v>0</v>
      </c>
      <c r="S81" s="781">
        <f t="shared" si="21"/>
        <v>0</v>
      </c>
      <c r="T81" s="781">
        <f t="shared" si="22"/>
        <v>0</v>
      </c>
      <c r="U81" s="781">
        <f t="shared" si="23"/>
        <v>0</v>
      </c>
      <c r="V81" s="781">
        <f t="shared" si="24"/>
        <v>0</v>
      </c>
      <c r="W81" s="781">
        <f t="shared" si="25"/>
        <v>0</v>
      </c>
      <c r="X81" s="781">
        <f t="shared" si="26"/>
        <v>0</v>
      </c>
      <c r="Y81" s="781">
        <f t="shared" si="27"/>
        <v>0</v>
      </c>
      <c r="Z81" s="781">
        <f t="shared" si="28"/>
        <v>0</v>
      </c>
      <c r="AA81" s="781">
        <f t="shared" si="29"/>
        <v>0</v>
      </c>
      <c r="AB81" s="781">
        <f t="shared" si="30"/>
        <v>0</v>
      </c>
      <c r="AC81" s="781">
        <f t="shared" si="31"/>
        <v>0</v>
      </c>
      <c r="AD81" s="781">
        <f t="shared" si="32"/>
        <v>0</v>
      </c>
      <c r="AE81" s="781">
        <f t="shared" si="33"/>
        <v>0</v>
      </c>
      <c r="AG81" s="647" t="e">
        <f>#REF!</f>
        <v>#REF!</v>
      </c>
      <c r="AH81" s="647" t="str">
        <f t="shared" si="34"/>
        <v>助産師常勤</v>
      </c>
      <c r="AI81" s="647">
        <f t="shared" si="35"/>
        <v>1</v>
      </c>
      <c r="AJ81" s="647" t="str">
        <f t="shared" si="36"/>
        <v>助産師</v>
      </c>
      <c r="AK81" s="647" t="str">
        <f t="shared" si="37"/>
        <v>常勤</v>
      </c>
    </row>
    <row r="82" spans="1:37" ht="13.5" customHeight="1">
      <c r="A82" s="659" t="str">
        <f>IF(COUNTA(外来!A80)&gt;=1,外来!A80,"")</f>
        <v/>
      </c>
      <c r="B82" s="784" t="str">
        <f>IF(COUNTA(外来!B80)&gt;=1,外来!B80,"")</f>
        <v/>
      </c>
      <c r="C82" s="750" t="str">
        <f>IF(COUNTA(外来!C80)&gt;=1,外来!C80,"")</f>
        <v/>
      </c>
      <c r="D82" s="750" t="str">
        <f>IF(COUNTA(外来!D80)&gt;=1,外来!D80,"")</f>
        <v/>
      </c>
      <c r="E82" s="750" t="str">
        <f>IF(COUNTA(外来!E80)&gt;=1,外来!E80,"")</f>
        <v/>
      </c>
      <c r="F82" s="755" t="str">
        <f>IF(COUNTA(外来!F80)&gt;=1,外来!F80,"")</f>
        <v/>
      </c>
      <c r="G82" s="745" t="str">
        <f>IF(COUNTA(外来!G80)&gt;=1,外来!G80,"")</f>
        <v/>
      </c>
      <c r="H82" s="755" t="str">
        <f>IF(COUNTA(外来!H80)&gt;=1,外来!H80,"")</f>
        <v/>
      </c>
      <c r="I82" s="799" t="str">
        <f>IF(COUNTA(外来!I80)&gt;=1,外来!I80,"")</f>
        <v/>
      </c>
      <c r="J82" s="659" t="str">
        <f>IF(COUNTA(外来!K80)&gt;=1,外来!K80,"")</f>
        <v/>
      </c>
      <c r="K82" s="694" t="str">
        <f>IF(J82&lt;基本!$D$9,"非常勤","常勤")</f>
        <v>常勤</v>
      </c>
      <c r="L82" s="805">
        <f>IF(K82="非常勤",J82/基本!$D$9,1)</f>
        <v>1</v>
      </c>
      <c r="M82" s="693" t="e">
        <f>IF(DAYS360(O82,メイン!$N$3)&lt;500,"新"," ")</f>
        <v>#VALUE!</v>
      </c>
      <c r="N82" s="659"/>
      <c r="O82" s="809" t="str">
        <f>IF(COUNTA(外来!J80)&gt;=1,外来!J80,"")</f>
        <v/>
      </c>
      <c r="Q82" s="781">
        <f t="shared" si="19"/>
        <v>0</v>
      </c>
      <c r="R82" s="781">
        <f t="shared" si="20"/>
        <v>0</v>
      </c>
      <c r="S82" s="781">
        <f t="shared" si="21"/>
        <v>0</v>
      </c>
      <c r="T82" s="781">
        <f t="shared" si="22"/>
        <v>0</v>
      </c>
      <c r="U82" s="781">
        <f t="shared" si="23"/>
        <v>0</v>
      </c>
      <c r="V82" s="781">
        <f t="shared" si="24"/>
        <v>0</v>
      </c>
      <c r="W82" s="781">
        <f t="shared" si="25"/>
        <v>0</v>
      </c>
      <c r="X82" s="781">
        <f t="shared" si="26"/>
        <v>0</v>
      </c>
      <c r="Y82" s="781">
        <f t="shared" si="27"/>
        <v>0</v>
      </c>
      <c r="Z82" s="781">
        <f t="shared" si="28"/>
        <v>0</v>
      </c>
      <c r="AA82" s="781">
        <f t="shared" si="29"/>
        <v>0</v>
      </c>
      <c r="AB82" s="781">
        <f t="shared" si="30"/>
        <v>0</v>
      </c>
      <c r="AC82" s="781">
        <f t="shared" si="31"/>
        <v>0</v>
      </c>
      <c r="AD82" s="781">
        <f t="shared" si="32"/>
        <v>0</v>
      </c>
      <c r="AE82" s="781">
        <f t="shared" si="33"/>
        <v>0</v>
      </c>
      <c r="AG82" s="647" t="e">
        <f>#REF!</f>
        <v>#REF!</v>
      </c>
      <c r="AH82" s="647" t="str">
        <f t="shared" si="34"/>
        <v>助産師常勤</v>
      </c>
      <c r="AI82" s="647">
        <f t="shared" si="35"/>
        <v>1</v>
      </c>
      <c r="AJ82" s="647" t="str">
        <f t="shared" si="36"/>
        <v>助産師</v>
      </c>
      <c r="AK82" s="647" t="str">
        <f t="shared" si="37"/>
        <v>常勤</v>
      </c>
    </row>
    <row r="83" spans="1:37" ht="13.5" customHeight="1">
      <c r="A83" s="659" t="str">
        <f>IF(COUNTA(外来!A81)&gt;=1,外来!A81,"")</f>
        <v/>
      </c>
      <c r="B83" s="784" t="str">
        <f>IF(COUNTA(外来!B81)&gt;=1,外来!B81,"")</f>
        <v/>
      </c>
      <c r="C83" s="750" t="str">
        <f>IF(COUNTA(外来!C81)&gt;=1,外来!C81,"")</f>
        <v/>
      </c>
      <c r="D83" s="750" t="str">
        <f>IF(COUNTA(外来!D81)&gt;=1,外来!D81,"")</f>
        <v/>
      </c>
      <c r="E83" s="750" t="str">
        <f>IF(COUNTA(外来!E81)&gt;=1,外来!E81,"")</f>
        <v/>
      </c>
      <c r="F83" s="755" t="str">
        <f>IF(COUNTA(外来!F81)&gt;=1,外来!F81,"")</f>
        <v/>
      </c>
      <c r="G83" s="745" t="str">
        <f>IF(COUNTA(外来!G81)&gt;=1,外来!G81,"")</f>
        <v/>
      </c>
      <c r="H83" s="755" t="str">
        <f>IF(COUNTA(外来!H81)&gt;=1,外来!H81,"")</f>
        <v/>
      </c>
      <c r="I83" s="799" t="str">
        <f>IF(COUNTA(外来!I81)&gt;=1,外来!I81,"")</f>
        <v/>
      </c>
      <c r="J83" s="659" t="str">
        <f>IF(COUNTA(外来!K81)&gt;=1,外来!K81,"")</f>
        <v/>
      </c>
      <c r="K83" s="694" t="str">
        <f>IF(J83&lt;基本!$D$9,"非常勤","常勤")</f>
        <v>常勤</v>
      </c>
      <c r="L83" s="805">
        <f>IF(K83="非常勤",J83/基本!$D$9,1)</f>
        <v>1</v>
      </c>
      <c r="M83" s="693" t="e">
        <f>IF(DAYS360(O83,メイン!$N$3)&lt;500,"新"," ")</f>
        <v>#VALUE!</v>
      </c>
      <c r="N83" s="659"/>
      <c r="O83" s="809" t="str">
        <f>IF(COUNTA(外来!J81)&gt;=1,外来!J81,"")</f>
        <v/>
      </c>
      <c r="Q83" s="781">
        <f t="shared" si="19"/>
        <v>0</v>
      </c>
      <c r="R83" s="781">
        <f t="shared" si="20"/>
        <v>0</v>
      </c>
      <c r="S83" s="781">
        <f t="shared" si="21"/>
        <v>0</v>
      </c>
      <c r="T83" s="781">
        <f t="shared" si="22"/>
        <v>0</v>
      </c>
      <c r="U83" s="781">
        <f t="shared" si="23"/>
        <v>0</v>
      </c>
      <c r="V83" s="781">
        <f t="shared" si="24"/>
        <v>0</v>
      </c>
      <c r="W83" s="781">
        <f t="shared" si="25"/>
        <v>0</v>
      </c>
      <c r="X83" s="781">
        <f t="shared" si="26"/>
        <v>0</v>
      </c>
      <c r="Y83" s="781">
        <f t="shared" si="27"/>
        <v>0</v>
      </c>
      <c r="Z83" s="781">
        <f t="shared" si="28"/>
        <v>0</v>
      </c>
      <c r="AA83" s="781">
        <f t="shared" si="29"/>
        <v>0</v>
      </c>
      <c r="AB83" s="781">
        <f t="shared" si="30"/>
        <v>0</v>
      </c>
      <c r="AC83" s="781">
        <f t="shared" si="31"/>
        <v>0</v>
      </c>
      <c r="AD83" s="781">
        <f t="shared" si="32"/>
        <v>0</v>
      </c>
      <c r="AE83" s="781">
        <f t="shared" si="33"/>
        <v>0</v>
      </c>
      <c r="AG83" s="647" t="e">
        <f>#REF!</f>
        <v>#REF!</v>
      </c>
      <c r="AH83" s="647" t="str">
        <f t="shared" si="34"/>
        <v>助産師常勤</v>
      </c>
      <c r="AI83" s="647">
        <f t="shared" si="35"/>
        <v>1</v>
      </c>
      <c r="AJ83" s="647" t="str">
        <f t="shared" si="36"/>
        <v>助産師</v>
      </c>
      <c r="AK83" s="647" t="str">
        <f t="shared" si="37"/>
        <v>常勤</v>
      </c>
    </row>
    <row r="84" spans="1:37" ht="13.5" customHeight="1">
      <c r="A84" s="659" t="str">
        <f>IF(COUNTA(外来!A82)&gt;=1,外来!A82,"")</f>
        <v/>
      </c>
      <c r="B84" s="784" t="str">
        <f>IF(COUNTA(外来!B82)&gt;=1,外来!B82,"")</f>
        <v/>
      </c>
      <c r="C84" s="750" t="str">
        <f>IF(COUNTA(外来!C82)&gt;=1,外来!C82,"")</f>
        <v/>
      </c>
      <c r="D84" s="750" t="str">
        <f>IF(COUNTA(外来!D82)&gt;=1,外来!D82,"")</f>
        <v/>
      </c>
      <c r="E84" s="750" t="str">
        <f>IF(COUNTA(外来!E82)&gt;=1,外来!E82,"")</f>
        <v/>
      </c>
      <c r="F84" s="755" t="str">
        <f>IF(COUNTA(外来!F82)&gt;=1,外来!F82,"")</f>
        <v/>
      </c>
      <c r="G84" s="745" t="str">
        <f>IF(COUNTA(外来!G82)&gt;=1,外来!G82,"")</f>
        <v/>
      </c>
      <c r="H84" s="755" t="str">
        <f>IF(COUNTA(外来!H82)&gt;=1,外来!H82,"")</f>
        <v/>
      </c>
      <c r="I84" s="799" t="str">
        <f>IF(COUNTA(外来!I82)&gt;=1,外来!I82,"")</f>
        <v/>
      </c>
      <c r="J84" s="659" t="str">
        <f>IF(COUNTA(外来!K82)&gt;=1,外来!K82,"")</f>
        <v/>
      </c>
      <c r="K84" s="694" t="str">
        <f>IF(J84&lt;基本!$D$9,"非常勤","常勤")</f>
        <v>常勤</v>
      </c>
      <c r="L84" s="805">
        <f>IF(K84="非常勤",J84/基本!$D$9,1)</f>
        <v>1</v>
      </c>
      <c r="M84" s="693" t="e">
        <f>IF(DAYS360(O84,メイン!$N$3)&lt;500,"新"," ")</f>
        <v>#VALUE!</v>
      </c>
      <c r="N84" s="659"/>
      <c r="O84" s="809" t="str">
        <f>IF(COUNTA(外来!J82)&gt;=1,外来!J82,"")</f>
        <v/>
      </c>
      <c r="Q84" s="781">
        <f t="shared" si="19"/>
        <v>0</v>
      </c>
      <c r="R84" s="781">
        <f t="shared" si="20"/>
        <v>0</v>
      </c>
      <c r="S84" s="781">
        <f t="shared" si="21"/>
        <v>0</v>
      </c>
      <c r="T84" s="781">
        <f t="shared" si="22"/>
        <v>0</v>
      </c>
      <c r="U84" s="781">
        <f t="shared" si="23"/>
        <v>0</v>
      </c>
      <c r="V84" s="781">
        <f t="shared" si="24"/>
        <v>0</v>
      </c>
      <c r="W84" s="781">
        <f t="shared" si="25"/>
        <v>0</v>
      </c>
      <c r="X84" s="781">
        <f t="shared" si="26"/>
        <v>0</v>
      </c>
      <c r="Y84" s="781">
        <f t="shared" si="27"/>
        <v>0</v>
      </c>
      <c r="Z84" s="781">
        <f t="shared" si="28"/>
        <v>0</v>
      </c>
      <c r="AA84" s="781">
        <f t="shared" si="29"/>
        <v>0</v>
      </c>
      <c r="AB84" s="781">
        <f t="shared" si="30"/>
        <v>0</v>
      </c>
      <c r="AC84" s="781">
        <f t="shared" si="31"/>
        <v>0</v>
      </c>
      <c r="AD84" s="781">
        <f t="shared" si="32"/>
        <v>0</v>
      </c>
      <c r="AE84" s="781">
        <f t="shared" si="33"/>
        <v>0</v>
      </c>
      <c r="AG84" s="647" t="e">
        <f>#REF!</f>
        <v>#REF!</v>
      </c>
      <c r="AH84" s="647" t="str">
        <f t="shared" si="34"/>
        <v>助産師常勤</v>
      </c>
      <c r="AI84" s="647">
        <f t="shared" si="35"/>
        <v>1</v>
      </c>
      <c r="AJ84" s="647" t="str">
        <f t="shared" si="36"/>
        <v>助産師</v>
      </c>
      <c r="AK84" s="647" t="str">
        <f t="shared" si="37"/>
        <v>常勤</v>
      </c>
    </row>
    <row r="85" spans="1:37" ht="13.5" customHeight="1">
      <c r="A85" s="659" t="str">
        <f>IF(COUNTA(外来!A83)&gt;=1,外来!A83,"")</f>
        <v/>
      </c>
      <c r="B85" s="784" t="str">
        <f>IF(COUNTA(外来!B83)&gt;=1,外来!B83,"")</f>
        <v/>
      </c>
      <c r="C85" s="750" t="str">
        <f>IF(COUNTA(外来!C83)&gt;=1,外来!C83,"")</f>
        <v/>
      </c>
      <c r="D85" s="750" t="str">
        <f>IF(COUNTA(外来!D83)&gt;=1,外来!D83,"")</f>
        <v/>
      </c>
      <c r="E85" s="750" t="str">
        <f>IF(COUNTA(外来!E83)&gt;=1,外来!E83,"")</f>
        <v/>
      </c>
      <c r="F85" s="755" t="str">
        <f>IF(COUNTA(外来!F83)&gt;=1,外来!F83,"")</f>
        <v/>
      </c>
      <c r="G85" s="745" t="str">
        <f>IF(COUNTA(外来!G83)&gt;=1,外来!G83,"")</f>
        <v/>
      </c>
      <c r="H85" s="755" t="str">
        <f>IF(COUNTA(外来!H83)&gt;=1,外来!H83,"")</f>
        <v/>
      </c>
      <c r="I85" s="799" t="str">
        <f>IF(COUNTA(外来!I83)&gt;=1,外来!I83,"")</f>
        <v/>
      </c>
      <c r="J85" s="659" t="str">
        <f>IF(COUNTA(外来!K83)&gt;=1,外来!K83,"")</f>
        <v/>
      </c>
      <c r="K85" s="694" t="str">
        <f>IF(J85&lt;基本!$D$9,"非常勤","常勤")</f>
        <v>常勤</v>
      </c>
      <c r="L85" s="805">
        <f>IF(K85="非常勤",J85/基本!$D$9,1)</f>
        <v>1</v>
      </c>
      <c r="M85" s="693" t="e">
        <f>IF(DAYS360(O85,メイン!$N$3)&lt;500,"新"," ")</f>
        <v>#VALUE!</v>
      </c>
      <c r="N85" s="659"/>
      <c r="O85" s="809" t="str">
        <f>IF(COUNTA(外来!J83)&gt;=1,外来!J83,"")</f>
        <v/>
      </c>
      <c r="Q85" s="781">
        <f t="shared" si="19"/>
        <v>0</v>
      </c>
      <c r="R85" s="781">
        <f t="shared" si="20"/>
        <v>0</v>
      </c>
      <c r="S85" s="781">
        <f t="shared" si="21"/>
        <v>0</v>
      </c>
      <c r="T85" s="781">
        <f t="shared" si="22"/>
        <v>0</v>
      </c>
      <c r="U85" s="781">
        <f t="shared" si="23"/>
        <v>0</v>
      </c>
      <c r="V85" s="781">
        <f t="shared" si="24"/>
        <v>0</v>
      </c>
      <c r="W85" s="781">
        <f t="shared" si="25"/>
        <v>0</v>
      </c>
      <c r="X85" s="781">
        <f t="shared" si="26"/>
        <v>0</v>
      </c>
      <c r="Y85" s="781">
        <f t="shared" si="27"/>
        <v>0</v>
      </c>
      <c r="Z85" s="781">
        <f t="shared" si="28"/>
        <v>0</v>
      </c>
      <c r="AA85" s="781">
        <f t="shared" si="29"/>
        <v>0</v>
      </c>
      <c r="AB85" s="781">
        <f t="shared" si="30"/>
        <v>0</v>
      </c>
      <c r="AC85" s="781">
        <f t="shared" si="31"/>
        <v>0</v>
      </c>
      <c r="AD85" s="781">
        <f t="shared" si="32"/>
        <v>0</v>
      </c>
      <c r="AE85" s="781">
        <f t="shared" si="33"/>
        <v>0</v>
      </c>
      <c r="AG85" s="647" t="e">
        <f>#REF!</f>
        <v>#REF!</v>
      </c>
      <c r="AH85" s="647" t="str">
        <f t="shared" si="34"/>
        <v>助産師常勤</v>
      </c>
      <c r="AI85" s="647">
        <f t="shared" si="35"/>
        <v>1</v>
      </c>
      <c r="AJ85" s="647" t="str">
        <f t="shared" si="36"/>
        <v>助産師</v>
      </c>
      <c r="AK85" s="647" t="str">
        <f t="shared" si="37"/>
        <v>常勤</v>
      </c>
    </row>
    <row r="86" spans="1:37" ht="13.5" customHeight="1">
      <c r="A86" s="659" t="str">
        <f>IF(COUNTA(外来!A84)&gt;=1,外来!A84,"")</f>
        <v/>
      </c>
      <c r="B86" s="784" t="str">
        <f>IF(COUNTA(外来!B84)&gt;=1,外来!B84,"")</f>
        <v/>
      </c>
      <c r="C86" s="750" t="str">
        <f>IF(COUNTA(外来!C84)&gt;=1,外来!C84,"")</f>
        <v/>
      </c>
      <c r="D86" s="750" t="str">
        <f>IF(COUNTA(外来!D84)&gt;=1,外来!D84,"")</f>
        <v/>
      </c>
      <c r="E86" s="750" t="str">
        <f>IF(COUNTA(外来!E84)&gt;=1,外来!E84,"")</f>
        <v/>
      </c>
      <c r="F86" s="755" t="str">
        <f>IF(COUNTA(外来!F84)&gt;=1,外来!F84,"")</f>
        <v/>
      </c>
      <c r="G86" s="745" t="str">
        <f>IF(COUNTA(外来!G84)&gt;=1,外来!G84,"")</f>
        <v/>
      </c>
      <c r="H86" s="755" t="str">
        <f>IF(COUNTA(外来!H84)&gt;=1,外来!H84,"")</f>
        <v/>
      </c>
      <c r="I86" s="799" t="str">
        <f>IF(COUNTA(外来!I84)&gt;=1,外来!I84,"")</f>
        <v/>
      </c>
      <c r="J86" s="659" t="str">
        <f>IF(COUNTA(外来!K84)&gt;=1,外来!K84,"")</f>
        <v/>
      </c>
      <c r="K86" s="694" t="str">
        <f>IF(J86&lt;基本!$D$9,"非常勤","常勤")</f>
        <v>常勤</v>
      </c>
      <c r="L86" s="805">
        <f>IF(K86="非常勤",J86/基本!$D$9,1)</f>
        <v>1</v>
      </c>
      <c r="M86" s="693" t="e">
        <f>IF(DAYS360(O86,メイン!$N$3)&lt;500,"新"," ")</f>
        <v>#VALUE!</v>
      </c>
      <c r="N86" s="659"/>
      <c r="O86" s="809" t="str">
        <f>IF(COUNTA(外来!J84)&gt;=1,外来!J84,"")</f>
        <v/>
      </c>
      <c r="Q86" s="781">
        <f t="shared" si="19"/>
        <v>0</v>
      </c>
      <c r="R86" s="781">
        <f t="shared" si="20"/>
        <v>0</v>
      </c>
      <c r="S86" s="781">
        <f t="shared" si="21"/>
        <v>0</v>
      </c>
      <c r="T86" s="781">
        <f t="shared" si="22"/>
        <v>0</v>
      </c>
      <c r="U86" s="781">
        <f t="shared" si="23"/>
        <v>0</v>
      </c>
      <c r="V86" s="781">
        <f t="shared" si="24"/>
        <v>0</v>
      </c>
      <c r="W86" s="781">
        <f t="shared" si="25"/>
        <v>0</v>
      </c>
      <c r="X86" s="781">
        <f t="shared" si="26"/>
        <v>0</v>
      </c>
      <c r="Y86" s="781">
        <f t="shared" si="27"/>
        <v>0</v>
      </c>
      <c r="Z86" s="781">
        <f t="shared" si="28"/>
        <v>0</v>
      </c>
      <c r="AA86" s="781">
        <f t="shared" si="29"/>
        <v>0</v>
      </c>
      <c r="AB86" s="781">
        <f t="shared" si="30"/>
        <v>0</v>
      </c>
      <c r="AC86" s="781">
        <f t="shared" si="31"/>
        <v>0</v>
      </c>
      <c r="AD86" s="781">
        <f t="shared" si="32"/>
        <v>0</v>
      </c>
      <c r="AE86" s="781">
        <f t="shared" si="33"/>
        <v>0</v>
      </c>
      <c r="AG86" s="647" t="e">
        <f>#REF!</f>
        <v>#REF!</v>
      </c>
      <c r="AH86" s="647" t="str">
        <f t="shared" si="34"/>
        <v>助産師常勤</v>
      </c>
      <c r="AI86" s="647">
        <f t="shared" si="35"/>
        <v>1</v>
      </c>
      <c r="AJ86" s="647" t="str">
        <f t="shared" si="36"/>
        <v>助産師</v>
      </c>
      <c r="AK86" s="647" t="str">
        <f t="shared" si="37"/>
        <v>常勤</v>
      </c>
    </row>
    <row r="87" spans="1:37" ht="13.5" customHeight="1">
      <c r="A87" s="659" t="str">
        <f>IF(COUNTA(外来!A85)&gt;=1,外来!A85,"")</f>
        <v/>
      </c>
      <c r="B87" s="784" t="str">
        <f>IF(COUNTA(外来!B85)&gt;=1,外来!B85,"")</f>
        <v/>
      </c>
      <c r="C87" s="750" t="str">
        <f>IF(COUNTA(外来!C85)&gt;=1,外来!C85,"")</f>
        <v/>
      </c>
      <c r="D87" s="750" t="str">
        <f>IF(COUNTA(外来!D85)&gt;=1,外来!D85,"")</f>
        <v/>
      </c>
      <c r="E87" s="750" t="str">
        <f>IF(COUNTA(外来!E85)&gt;=1,外来!E85,"")</f>
        <v/>
      </c>
      <c r="F87" s="755" t="str">
        <f>IF(COUNTA(外来!F85)&gt;=1,外来!F85,"")</f>
        <v/>
      </c>
      <c r="G87" s="745" t="str">
        <f>IF(COUNTA(外来!G85)&gt;=1,外来!G85,"")</f>
        <v/>
      </c>
      <c r="H87" s="755" t="str">
        <f>IF(COUNTA(外来!H85)&gt;=1,外来!H85,"")</f>
        <v/>
      </c>
      <c r="I87" s="799" t="str">
        <f>IF(COUNTA(外来!I85)&gt;=1,外来!I85,"")</f>
        <v/>
      </c>
      <c r="J87" s="659" t="str">
        <f>IF(COUNTA(外来!K85)&gt;=1,外来!K85,"")</f>
        <v/>
      </c>
      <c r="K87" s="694" t="str">
        <f>IF(J87&lt;基本!$D$9,"非常勤","常勤")</f>
        <v>常勤</v>
      </c>
      <c r="L87" s="805">
        <f>IF(K87="非常勤",J87/基本!$D$9,1)</f>
        <v>1</v>
      </c>
      <c r="M87" s="693" t="e">
        <f>IF(DAYS360(O87,メイン!$N$3)&lt;500,"新"," ")</f>
        <v>#VALUE!</v>
      </c>
      <c r="N87" s="659"/>
      <c r="O87" s="809" t="str">
        <f>IF(COUNTA(外来!J85)&gt;=1,外来!J85,"")</f>
        <v/>
      </c>
      <c r="Q87" s="781">
        <f t="shared" si="19"/>
        <v>0</v>
      </c>
      <c r="R87" s="781">
        <f t="shared" si="20"/>
        <v>0</v>
      </c>
      <c r="S87" s="781">
        <f t="shared" si="21"/>
        <v>0</v>
      </c>
      <c r="T87" s="781">
        <f t="shared" si="22"/>
        <v>0</v>
      </c>
      <c r="U87" s="781">
        <f t="shared" si="23"/>
        <v>0</v>
      </c>
      <c r="V87" s="781">
        <f t="shared" si="24"/>
        <v>0</v>
      </c>
      <c r="W87" s="781">
        <f t="shared" si="25"/>
        <v>0</v>
      </c>
      <c r="X87" s="781">
        <f t="shared" si="26"/>
        <v>0</v>
      </c>
      <c r="Y87" s="781">
        <f t="shared" si="27"/>
        <v>0</v>
      </c>
      <c r="Z87" s="781">
        <f t="shared" si="28"/>
        <v>0</v>
      </c>
      <c r="AA87" s="781">
        <f t="shared" si="29"/>
        <v>0</v>
      </c>
      <c r="AB87" s="781">
        <f t="shared" si="30"/>
        <v>0</v>
      </c>
      <c r="AC87" s="781">
        <f t="shared" si="31"/>
        <v>0</v>
      </c>
      <c r="AD87" s="781">
        <f t="shared" si="32"/>
        <v>0</v>
      </c>
      <c r="AE87" s="781">
        <f t="shared" si="33"/>
        <v>0</v>
      </c>
      <c r="AG87" s="647" t="e">
        <f>#REF!</f>
        <v>#REF!</v>
      </c>
      <c r="AH87" s="647" t="str">
        <f t="shared" si="34"/>
        <v>助産師常勤</v>
      </c>
      <c r="AI87" s="647">
        <f t="shared" si="35"/>
        <v>1</v>
      </c>
      <c r="AJ87" s="647" t="str">
        <f t="shared" si="36"/>
        <v>助産師</v>
      </c>
      <c r="AK87" s="647" t="str">
        <f t="shared" si="37"/>
        <v>常勤</v>
      </c>
    </row>
    <row r="88" spans="1:37" ht="13.5" customHeight="1">
      <c r="A88" s="659" t="str">
        <f>IF(COUNTA(外来!A86)&gt;=1,外来!A86,"")</f>
        <v/>
      </c>
      <c r="B88" s="784" t="str">
        <f>IF(COUNTA(外来!B86)&gt;=1,外来!B86,"")</f>
        <v/>
      </c>
      <c r="C88" s="750" t="str">
        <f>IF(COUNTA(外来!C86)&gt;=1,外来!C86,"")</f>
        <v/>
      </c>
      <c r="D88" s="750" t="str">
        <f>IF(COUNTA(外来!D86)&gt;=1,外来!D86,"")</f>
        <v/>
      </c>
      <c r="E88" s="750" t="str">
        <f>IF(COUNTA(外来!E86)&gt;=1,外来!E86,"")</f>
        <v/>
      </c>
      <c r="F88" s="755" t="str">
        <f>IF(COUNTA(外来!F86)&gt;=1,外来!F86,"")</f>
        <v/>
      </c>
      <c r="G88" s="745" t="str">
        <f>IF(COUNTA(外来!G86)&gt;=1,外来!G86,"")</f>
        <v/>
      </c>
      <c r="H88" s="755" t="str">
        <f>IF(COUNTA(外来!H86)&gt;=1,外来!H86,"")</f>
        <v/>
      </c>
      <c r="I88" s="799" t="str">
        <f>IF(COUNTA(外来!I86)&gt;=1,外来!I86,"")</f>
        <v/>
      </c>
      <c r="J88" s="659" t="str">
        <f>IF(COUNTA(外来!K86)&gt;=1,外来!K86,"")</f>
        <v/>
      </c>
      <c r="K88" s="694" t="str">
        <f>IF(J88&lt;基本!$D$9,"非常勤","常勤")</f>
        <v>常勤</v>
      </c>
      <c r="L88" s="805">
        <f>IF(K88="非常勤",J88/基本!$D$9,1)</f>
        <v>1</v>
      </c>
      <c r="M88" s="693" t="e">
        <f>IF(DAYS360(O88,メイン!$N$3)&lt;500,"新"," ")</f>
        <v>#VALUE!</v>
      </c>
      <c r="N88" s="659"/>
      <c r="O88" s="809" t="str">
        <f>IF(COUNTA(外来!J86)&gt;=1,外来!J86,"")</f>
        <v/>
      </c>
      <c r="Q88" s="781">
        <f t="shared" si="19"/>
        <v>0</v>
      </c>
      <c r="R88" s="781">
        <f t="shared" si="20"/>
        <v>0</v>
      </c>
      <c r="S88" s="781">
        <f t="shared" si="21"/>
        <v>0</v>
      </c>
      <c r="T88" s="781">
        <f t="shared" si="22"/>
        <v>0</v>
      </c>
      <c r="U88" s="781">
        <f t="shared" si="23"/>
        <v>0</v>
      </c>
      <c r="V88" s="781">
        <f t="shared" si="24"/>
        <v>0</v>
      </c>
      <c r="W88" s="781">
        <f t="shared" si="25"/>
        <v>0</v>
      </c>
      <c r="X88" s="781">
        <f t="shared" si="26"/>
        <v>0</v>
      </c>
      <c r="Y88" s="781">
        <f t="shared" si="27"/>
        <v>0</v>
      </c>
      <c r="Z88" s="781">
        <f t="shared" si="28"/>
        <v>0</v>
      </c>
      <c r="AA88" s="781">
        <f t="shared" si="29"/>
        <v>0</v>
      </c>
      <c r="AB88" s="781">
        <f t="shared" si="30"/>
        <v>0</v>
      </c>
      <c r="AC88" s="781">
        <f t="shared" si="31"/>
        <v>0</v>
      </c>
      <c r="AD88" s="781">
        <f t="shared" si="32"/>
        <v>0</v>
      </c>
      <c r="AE88" s="781">
        <f t="shared" si="33"/>
        <v>0</v>
      </c>
      <c r="AG88" s="647" t="e">
        <f>#REF!</f>
        <v>#REF!</v>
      </c>
      <c r="AH88" s="647" t="str">
        <f t="shared" si="34"/>
        <v>助産師常勤</v>
      </c>
      <c r="AI88" s="647">
        <f t="shared" si="35"/>
        <v>1</v>
      </c>
      <c r="AJ88" s="647" t="str">
        <f t="shared" si="36"/>
        <v>助産師</v>
      </c>
      <c r="AK88" s="647" t="str">
        <f t="shared" si="37"/>
        <v>常勤</v>
      </c>
    </row>
    <row r="89" spans="1:37" ht="13.5" customHeight="1">
      <c r="A89" s="659" t="str">
        <f>IF(COUNTA(外来!A87)&gt;=1,外来!A87,"")</f>
        <v/>
      </c>
      <c r="B89" s="784" t="str">
        <f>IF(COUNTA(外来!B87)&gt;=1,外来!B87,"")</f>
        <v/>
      </c>
      <c r="C89" s="750" t="str">
        <f>IF(COUNTA(外来!C87)&gt;=1,外来!C87,"")</f>
        <v/>
      </c>
      <c r="D89" s="750" t="str">
        <f>IF(COUNTA(外来!D87)&gt;=1,外来!D87,"")</f>
        <v/>
      </c>
      <c r="E89" s="750" t="str">
        <f>IF(COUNTA(外来!E87)&gt;=1,外来!E87,"")</f>
        <v/>
      </c>
      <c r="F89" s="755" t="str">
        <f>IF(COUNTA(外来!F87)&gt;=1,外来!F87,"")</f>
        <v/>
      </c>
      <c r="G89" s="745" t="str">
        <f>IF(COUNTA(外来!G87)&gt;=1,外来!G87,"")</f>
        <v/>
      </c>
      <c r="H89" s="755" t="str">
        <f>IF(COUNTA(外来!H87)&gt;=1,外来!H87,"")</f>
        <v/>
      </c>
      <c r="I89" s="799" t="str">
        <f>IF(COUNTA(外来!I87)&gt;=1,外来!I87,"")</f>
        <v/>
      </c>
      <c r="J89" s="659" t="str">
        <f>IF(COUNTA(外来!K87)&gt;=1,外来!K87,"")</f>
        <v/>
      </c>
      <c r="K89" s="694" t="str">
        <f>IF(J89&lt;基本!$D$9,"非常勤","常勤")</f>
        <v>常勤</v>
      </c>
      <c r="L89" s="805">
        <f>IF(K89="非常勤",J89/基本!$D$9,1)</f>
        <v>1</v>
      </c>
      <c r="M89" s="693" t="e">
        <f>IF(DAYS360(O89,メイン!$N$3)&lt;500,"新"," ")</f>
        <v>#VALUE!</v>
      </c>
      <c r="N89" s="659"/>
      <c r="O89" s="809" t="str">
        <f>IF(COUNTA(外来!J87)&gt;=1,外来!J87,"")</f>
        <v/>
      </c>
      <c r="Q89" s="781">
        <f t="shared" si="19"/>
        <v>0</v>
      </c>
      <c r="R89" s="781">
        <f t="shared" si="20"/>
        <v>0</v>
      </c>
      <c r="S89" s="781">
        <f t="shared" si="21"/>
        <v>0</v>
      </c>
      <c r="T89" s="781">
        <f t="shared" si="22"/>
        <v>0</v>
      </c>
      <c r="U89" s="781">
        <f t="shared" si="23"/>
        <v>0</v>
      </c>
      <c r="V89" s="781">
        <f t="shared" si="24"/>
        <v>0</v>
      </c>
      <c r="W89" s="781">
        <f t="shared" si="25"/>
        <v>0</v>
      </c>
      <c r="X89" s="781">
        <f t="shared" si="26"/>
        <v>0</v>
      </c>
      <c r="Y89" s="781">
        <f t="shared" si="27"/>
        <v>0</v>
      </c>
      <c r="Z89" s="781">
        <f t="shared" si="28"/>
        <v>0</v>
      </c>
      <c r="AA89" s="781">
        <f t="shared" si="29"/>
        <v>0</v>
      </c>
      <c r="AB89" s="781">
        <f t="shared" si="30"/>
        <v>0</v>
      </c>
      <c r="AC89" s="781">
        <f t="shared" si="31"/>
        <v>0</v>
      </c>
      <c r="AD89" s="781">
        <f t="shared" si="32"/>
        <v>0</v>
      </c>
      <c r="AE89" s="781">
        <f t="shared" si="33"/>
        <v>0</v>
      </c>
      <c r="AG89" s="647" t="e">
        <f>#REF!</f>
        <v>#REF!</v>
      </c>
      <c r="AH89" s="647" t="str">
        <f t="shared" si="34"/>
        <v>助産師常勤</v>
      </c>
      <c r="AI89" s="647">
        <f t="shared" si="35"/>
        <v>1</v>
      </c>
      <c r="AJ89" s="647" t="str">
        <f t="shared" si="36"/>
        <v>助産師</v>
      </c>
      <c r="AK89" s="647" t="str">
        <f t="shared" si="37"/>
        <v>常勤</v>
      </c>
    </row>
    <row r="90" spans="1:37" ht="13.5" customHeight="1">
      <c r="A90" s="659" t="str">
        <f>IF(COUNTA(外来!A88)&gt;=1,外来!A88,"")</f>
        <v/>
      </c>
      <c r="B90" s="784" t="str">
        <f>IF(COUNTA(外来!B88)&gt;=1,外来!B88,"")</f>
        <v/>
      </c>
      <c r="C90" s="750" t="str">
        <f>IF(COUNTA(外来!C88)&gt;=1,外来!C88,"")</f>
        <v/>
      </c>
      <c r="D90" s="750" t="str">
        <f>IF(COUNTA(外来!D88)&gt;=1,外来!D88,"")</f>
        <v/>
      </c>
      <c r="E90" s="750" t="str">
        <f>IF(COUNTA(外来!E88)&gt;=1,外来!E88,"")</f>
        <v/>
      </c>
      <c r="F90" s="755" t="str">
        <f>IF(COUNTA(外来!F88)&gt;=1,外来!F88,"")</f>
        <v/>
      </c>
      <c r="G90" s="745" t="str">
        <f>IF(COUNTA(外来!G88)&gt;=1,外来!G88,"")</f>
        <v/>
      </c>
      <c r="H90" s="755" t="str">
        <f>IF(COUNTA(外来!H88)&gt;=1,外来!H88,"")</f>
        <v/>
      </c>
      <c r="I90" s="799" t="str">
        <f>IF(COUNTA(外来!I88)&gt;=1,外来!I88,"")</f>
        <v/>
      </c>
      <c r="J90" s="659" t="str">
        <f>IF(COUNTA(外来!K88)&gt;=1,外来!K88,"")</f>
        <v/>
      </c>
      <c r="K90" s="694" t="str">
        <f>IF(J90&lt;基本!$D$9,"非常勤","常勤")</f>
        <v>常勤</v>
      </c>
      <c r="L90" s="805">
        <f>IF(K90="非常勤",J90/基本!$D$9,1)</f>
        <v>1</v>
      </c>
      <c r="M90" s="693" t="e">
        <f>IF(DAYS360(O90,メイン!$N$3)&lt;500,"新"," ")</f>
        <v>#VALUE!</v>
      </c>
      <c r="N90" s="659"/>
      <c r="O90" s="809" t="str">
        <f>IF(COUNTA(外来!J88)&gt;=1,外来!J88,"")</f>
        <v/>
      </c>
      <c r="Q90" s="781">
        <f t="shared" si="19"/>
        <v>0</v>
      </c>
      <c r="R90" s="781">
        <f t="shared" si="20"/>
        <v>0</v>
      </c>
      <c r="S90" s="781">
        <f t="shared" si="21"/>
        <v>0</v>
      </c>
      <c r="T90" s="781">
        <f t="shared" si="22"/>
        <v>0</v>
      </c>
      <c r="U90" s="781">
        <f t="shared" si="23"/>
        <v>0</v>
      </c>
      <c r="V90" s="781">
        <f t="shared" si="24"/>
        <v>0</v>
      </c>
      <c r="W90" s="781">
        <f t="shared" si="25"/>
        <v>0</v>
      </c>
      <c r="X90" s="781">
        <f t="shared" si="26"/>
        <v>0</v>
      </c>
      <c r="Y90" s="781">
        <f t="shared" si="27"/>
        <v>0</v>
      </c>
      <c r="Z90" s="781">
        <f t="shared" si="28"/>
        <v>0</v>
      </c>
      <c r="AA90" s="781">
        <f t="shared" si="29"/>
        <v>0</v>
      </c>
      <c r="AB90" s="781">
        <f t="shared" si="30"/>
        <v>0</v>
      </c>
      <c r="AC90" s="781">
        <f t="shared" si="31"/>
        <v>0</v>
      </c>
      <c r="AD90" s="781">
        <f t="shared" si="32"/>
        <v>0</v>
      </c>
      <c r="AE90" s="781">
        <f t="shared" si="33"/>
        <v>0</v>
      </c>
      <c r="AG90" s="647" t="e">
        <f>#REF!</f>
        <v>#REF!</v>
      </c>
      <c r="AH90" s="647" t="str">
        <f t="shared" si="34"/>
        <v>助産師常勤</v>
      </c>
      <c r="AI90" s="647">
        <f t="shared" si="35"/>
        <v>1</v>
      </c>
      <c r="AJ90" s="647" t="str">
        <f t="shared" si="36"/>
        <v>助産師</v>
      </c>
      <c r="AK90" s="647" t="str">
        <f t="shared" si="37"/>
        <v>常勤</v>
      </c>
    </row>
    <row r="91" spans="1:37" ht="13.5" customHeight="1">
      <c r="A91" s="659" t="str">
        <f>IF(COUNTA(外来!A89)&gt;=1,外来!A89,"")</f>
        <v/>
      </c>
      <c r="B91" s="784" t="str">
        <f>IF(COUNTA(外来!B89)&gt;=1,外来!B89,"")</f>
        <v/>
      </c>
      <c r="C91" s="750" t="str">
        <f>IF(COUNTA(外来!C89)&gt;=1,外来!C89,"")</f>
        <v/>
      </c>
      <c r="D91" s="750" t="str">
        <f>IF(COUNTA(外来!D89)&gt;=1,外来!D89,"")</f>
        <v/>
      </c>
      <c r="E91" s="750" t="str">
        <f>IF(COUNTA(外来!E89)&gt;=1,外来!E89,"")</f>
        <v/>
      </c>
      <c r="F91" s="755" t="str">
        <f>IF(COUNTA(外来!F89)&gt;=1,外来!F89,"")</f>
        <v/>
      </c>
      <c r="G91" s="745" t="str">
        <f>IF(COUNTA(外来!G89)&gt;=1,外来!G89,"")</f>
        <v/>
      </c>
      <c r="H91" s="755" t="str">
        <f>IF(COUNTA(外来!H89)&gt;=1,外来!H89,"")</f>
        <v/>
      </c>
      <c r="I91" s="799" t="str">
        <f>IF(COUNTA(外来!I89)&gt;=1,外来!I89,"")</f>
        <v/>
      </c>
      <c r="J91" s="659" t="str">
        <f>IF(COUNTA(外来!K89)&gt;=1,外来!K89,"")</f>
        <v/>
      </c>
      <c r="K91" s="694" t="str">
        <f>IF(J91&lt;基本!$D$9,"非常勤","常勤")</f>
        <v>常勤</v>
      </c>
      <c r="L91" s="805">
        <f>IF(K91="非常勤",J91/基本!$D$9,1)</f>
        <v>1</v>
      </c>
      <c r="M91" s="693" t="e">
        <f>IF(DAYS360(O91,メイン!$N$3)&lt;500,"新"," ")</f>
        <v>#VALUE!</v>
      </c>
      <c r="N91" s="659"/>
      <c r="O91" s="809" t="str">
        <f>IF(COUNTA(外来!J89)&gt;=1,外来!J89,"")</f>
        <v/>
      </c>
      <c r="Q91" s="781">
        <f t="shared" si="19"/>
        <v>0</v>
      </c>
      <c r="R91" s="781">
        <f t="shared" si="20"/>
        <v>0</v>
      </c>
      <c r="S91" s="781">
        <f t="shared" si="21"/>
        <v>0</v>
      </c>
      <c r="T91" s="781">
        <f t="shared" si="22"/>
        <v>0</v>
      </c>
      <c r="U91" s="781">
        <f t="shared" si="23"/>
        <v>0</v>
      </c>
      <c r="V91" s="781">
        <f t="shared" si="24"/>
        <v>0</v>
      </c>
      <c r="W91" s="781">
        <f t="shared" si="25"/>
        <v>0</v>
      </c>
      <c r="X91" s="781">
        <f t="shared" si="26"/>
        <v>0</v>
      </c>
      <c r="Y91" s="781">
        <f t="shared" si="27"/>
        <v>0</v>
      </c>
      <c r="Z91" s="781">
        <f t="shared" si="28"/>
        <v>0</v>
      </c>
      <c r="AA91" s="781">
        <f t="shared" si="29"/>
        <v>0</v>
      </c>
      <c r="AB91" s="781">
        <f t="shared" si="30"/>
        <v>0</v>
      </c>
      <c r="AC91" s="781">
        <f t="shared" si="31"/>
        <v>0</v>
      </c>
      <c r="AD91" s="781">
        <f t="shared" si="32"/>
        <v>0</v>
      </c>
      <c r="AE91" s="781">
        <f t="shared" si="33"/>
        <v>0</v>
      </c>
      <c r="AG91" s="647" t="e">
        <f>#REF!</f>
        <v>#REF!</v>
      </c>
      <c r="AH91" s="647" t="str">
        <f t="shared" si="34"/>
        <v>助産師常勤</v>
      </c>
      <c r="AI91" s="647">
        <f t="shared" si="35"/>
        <v>1</v>
      </c>
      <c r="AJ91" s="647" t="str">
        <f t="shared" si="36"/>
        <v>助産師</v>
      </c>
      <c r="AK91" s="647" t="str">
        <f t="shared" si="37"/>
        <v>常勤</v>
      </c>
    </row>
    <row r="92" spans="1:37" ht="13.5" customHeight="1">
      <c r="A92" s="659" t="str">
        <f>IF(COUNTA(外来!A90)&gt;=1,外来!A90,"")</f>
        <v/>
      </c>
      <c r="B92" s="784" t="str">
        <f>IF(COUNTA(外来!B90)&gt;=1,外来!B90,"")</f>
        <v/>
      </c>
      <c r="C92" s="750" t="str">
        <f>IF(COUNTA(外来!C90)&gt;=1,外来!C90,"")</f>
        <v/>
      </c>
      <c r="D92" s="750" t="str">
        <f>IF(COUNTA(外来!D90)&gt;=1,外来!D90,"")</f>
        <v/>
      </c>
      <c r="E92" s="750" t="str">
        <f>IF(COUNTA(外来!E90)&gt;=1,外来!E90,"")</f>
        <v/>
      </c>
      <c r="F92" s="755" t="str">
        <f>IF(COUNTA(外来!F90)&gt;=1,外来!F90,"")</f>
        <v/>
      </c>
      <c r="G92" s="745" t="str">
        <f>IF(COUNTA(外来!G90)&gt;=1,外来!G90,"")</f>
        <v/>
      </c>
      <c r="H92" s="755" t="str">
        <f>IF(COUNTA(外来!H90)&gt;=1,外来!H90,"")</f>
        <v/>
      </c>
      <c r="I92" s="799" t="str">
        <f>IF(COUNTA(外来!I90)&gt;=1,外来!I90,"")</f>
        <v/>
      </c>
      <c r="J92" s="659" t="str">
        <f>IF(COUNTA(外来!K90)&gt;=1,外来!K90,"")</f>
        <v/>
      </c>
      <c r="K92" s="694" t="str">
        <f>IF(J92&lt;基本!$D$9,"非常勤","常勤")</f>
        <v>常勤</v>
      </c>
      <c r="L92" s="805">
        <f>IF(K92="非常勤",J92/基本!$D$9,1)</f>
        <v>1</v>
      </c>
      <c r="M92" s="693" t="e">
        <f>IF(DAYS360(O92,メイン!$N$3)&lt;500,"新"," ")</f>
        <v>#VALUE!</v>
      </c>
      <c r="N92" s="659"/>
      <c r="O92" s="809" t="str">
        <f>IF(COUNTA(外来!J90)&gt;=1,外来!J90,"")</f>
        <v/>
      </c>
      <c r="Q92" s="781">
        <f t="shared" si="19"/>
        <v>0</v>
      </c>
      <c r="R92" s="781">
        <f t="shared" si="20"/>
        <v>0</v>
      </c>
      <c r="S92" s="781">
        <f t="shared" si="21"/>
        <v>0</v>
      </c>
      <c r="T92" s="781">
        <f t="shared" si="22"/>
        <v>0</v>
      </c>
      <c r="U92" s="781">
        <f t="shared" si="23"/>
        <v>0</v>
      </c>
      <c r="V92" s="781">
        <f t="shared" si="24"/>
        <v>0</v>
      </c>
      <c r="W92" s="781">
        <f t="shared" si="25"/>
        <v>0</v>
      </c>
      <c r="X92" s="781">
        <f t="shared" si="26"/>
        <v>0</v>
      </c>
      <c r="Y92" s="781">
        <f t="shared" si="27"/>
        <v>0</v>
      </c>
      <c r="Z92" s="781">
        <f t="shared" si="28"/>
        <v>0</v>
      </c>
      <c r="AA92" s="781">
        <f t="shared" si="29"/>
        <v>0</v>
      </c>
      <c r="AB92" s="781">
        <f t="shared" si="30"/>
        <v>0</v>
      </c>
      <c r="AC92" s="781">
        <f t="shared" si="31"/>
        <v>0</v>
      </c>
      <c r="AD92" s="781">
        <f t="shared" si="32"/>
        <v>0</v>
      </c>
      <c r="AE92" s="781">
        <f t="shared" si="33"/>
        <v>0</v>
      </c>
      <c r="AG92" s="647" t="e">
        <f>#REF!</f>
        <v>#REF!</v>
      </c>
      <c r="AH92" s="647" t="str">
        <f t="shared" si="34"/>
        <v>助産師常勤</v>
      </c>
      <c r="AI92" s="647">
        <f t="shared" si="35"/>
        <v>1</v>
      </c>
      <c r="AJ92" s="647" t="str">
        <f t="shared" si="36"/>
        <v>助産師</v>
      </c>
      <c r="AK92" s="647" t="str">
        <f t="shared" si="37"/>
        <v>常勤</v>
      </c>
    </row>
    <row r="93" spans="1:37" ht="13.5" customHeight="1">
      <c r="A93" s="659" t="str">
        <f>IF(COUNTA(外来!A91)&gt;=1,外来!A91,"")</f>
        <v/>
      </c>
      <c r="B93" s="784" t="str">
        <f>IF(COUNTA(外来!B91)&gt;=1,外来!B91,"")</f>
        <v/>
      </c>
      <c r="C93" s="750" t="str">
        <f>IF(COUNTA(外来!C91)&gt;=1,外来!C91,"")</f>
        <v/>
      </c>
      <c r="D93" s="750" t="str">
        <f>IF(COUNTA(外来!D91)&gt;=1,外来!D91,"")</f>
        <v/>
      </c>
      <c r="E93" s="750" t="str">
        <f>IF(COUNTA(外来!E91)&gt;=1,外来!E91,"")</f>
        <v/>
      </c>
      <c r="F93" s="755" t="str">
        <f>IF(COUNTA(外来!F91)&gt;=1,外来!F91,"")</f>
        <v/>
      </c>
      <c r="G93" s="745" t="str">
        <f>IF(COUNTA(外来!G91)&gt;=1,外来!G91,"")</f>
        <v/>
      </c>
      <c r="H93" s="755" t="str">
        <f>IF(COUNTA(外来!H91)&gt;=1,外来!H91,"")</f>
        <v/>
      </c>
      <c r="I93" s="799" t="str">
        <f>IF(COUNTA(外来!I91)&gt;=1,外来!I91,"")</f>
        <v/>
      </c>
      <c r="J93" s="659" t="str">
        <f>IF(COUNTA(外来!K91)&gt;=1,外来!K91,"")</f>
        <v/>
      </c>
      <c r="K93" s="694" t="str">
        <f>IF(J93&lt;基本!$D$9,"非常勤","常勤")</f>
        <v>常勤</v>
      </c>
      <c r="L93" s="805">
        <f>IF(K93="非常勤",J93/基本!$D$9,1)</f>
        <v>1</v>
      </c>
      <c r="M93" s="693" t="e">
        <f>IF(DAYS360(O93,メイン!$N$3)&lt;500,"新"," ")</f>
        <v>#VALUE!</v>
      </c>
      <c r="N93" s="659"/>
      <c r="O93" s="809" t="str">
        <f>IF(COUNTA(外来!J91)&gt;=1,外来!J91,"")</f>
        <v/>
      </c>
      <c r="Q93" s="781">
        <f t="shared" si="19"/>
        <v>0</v>
      </c>
      <c r="R93" s="781">
        <f t="shared" si="20"/>
        <v>0</v>
      </c>
      <c r="S93" s="781">
        <f t="shared" si="21"/>
        <v>0</v>
      </c>
      <c r="T93" s="781">
        <f t="shared" si="22"/>
        <v>0</v>
      </c>
      <c r="U93" s="781">
        <f t="shared" si="23"/>
        <v>0</v>
      </c>
      <c r="V93" s="781">
        <f t="shared" si="24"/>
        <v>0</v>
      </c>
      <c r="W93" s="781">
        <f t="shared" si="25"/>
        <v>0</v>
      </c>
      <c r="X93" s="781">
        <f t="shared" si="26"/>
        <v>0</v>
      </c>
      <c r="Y93" s="781">
        <f t="shared" si="27"/>
        <v>0</v>
      </c>
      <c r="Z93" s="781">
        <f t="shared" si="28"/>
        <v>0</v>
      </c>
      <c r="AA93" s="781">
        <f t="shared" si="29"/>
        <v>0</v>
      </c>
      <c r="AB93" s="781">
        <f t="shared" si="30"/>
        <v>0</v>
      </c>
      <c r="AC93" s="781">
        <f t="shared" si="31"/>
        <v>0</v>
      </c>
      <c r="AD93" s="781">
        <f t="shared" si="32"/>
        <v>0</v>
      </c>
      <c r="AE93" s="781">
        <f t="shared" si="33"/>
        <v>0</v>
      </c>
      <c r="AG93" s="647" t="e">
        <f>#REF!</f>
        <v>#REF!</v>
      </c>
      <c r="AH93" s="647" t="str">
        <f t="shared" si="34"/>
        <v>助産師常勤</v>
      </c>
      <c r="AI93" s="647">
        <f t="shared" si="35"/>
        <v>1</v>
      </c>
      <c r="AJ93" s="647" t="str">
        <f t="shared" si="36"/>
        <v>助産師</v>
      </c>
      <c r="AK93" s="647" t="str">
        <f t="shared" si="37"/>
        <v>常勤</v>
      </c>
    </row>
    <row r="94" spans="1:37" ht="13.5" customHeight="1">
      <c r="A94" s="659" t="str">
        <f>IF(COUNTA(外来!A92)&gt;=1,外来!A92,"")</f>
        <v/>
      </c>
      <c r="B94" s="784" t="str">
        <f>IF(COUNTA(外来!B92)&gt;=1,外来!B92,"")</f>
        <v/>
      </c>
      <c r="C94" s="750" t="str">
        <f>IF(COUNTA(外来!C92)&gt;=1,外来!C92,"")</f>
        <v/>
      </c>
      <c r="D94" s="750" t="str">
        <f>IF(COUNTA(外来!D92)&gt;=1,外来!D92,"")</f>
        <v/>
      </c>
      <c r="E94" s="750" t="str">
        <f>IF(COUNTA(外来!E92)&gt;=1,外来!E92,"")</f>
        <v/>
      </c>
      <c r="F94" s="755" t="str">
        <f>IF(COUNTA(外来!F92)&gt;=1,外来!F92,"")</f>
        <v/>
      </c>
      <c r="G94" s="745" t="str">
        <f>IF(COUNTA(外来!G92)&gt;=1,外来!G92,"")</f>
        <v/>
      </c>
      <c r="H94" s="755" t="str">
        <f>IF(COUNTA(外来!H92)&gt;=1,外来!H92,"")</f>
        <v/>
      </c>
      <c r="I94" s="799" t="str">
        <f>IF(COUNTA(外来!I92)&gt;=1,外来!I92,"")</f>
        <v/>
      </c>
      <c r="J94" s="659" t="str">
        <f>IF(COUNTA(外来!K92)&gt;=1,外来!K92,"")</f>
        <v/>
      </c>
      <c r="K94" s="694" t="str">
        <f>IF(J94&lt;基本!$D$9,"非常勤","常勤")</f>
        <v>常勤</v>
      </c>
      <c r="L94" s="805">
        <f>IF(K94="非常勤",J94/基本!$D$9,1)</f>
        <v>1</v>
      </c>
      <c r="M94" s="693" t="e">
        <f>IF(DAYS360(O94,メイン!$N$3)&lt;500,"新"," ")</f>
        <v>#VALUE!</v>
      </c>
      <c r="N94" s="659"/>
      <c r="O94" s="809" t="str">
        <f>IF(COUNTA(外来!J92)&gt;=1,外来!J92,"")</f>
        <v/>
      </c>
      <c r="Q94" s="781">
        <f t="shared" si="19"/>
        <v>0</v>
      </c>
      <c r="R94" s="781">
        <f t="shared" si="20"/>
        <v>0</v>
      </c>
      <c r="S94" s="781">
        <f t="shared" si="21"/>
        <v>0</v>
      </c>
      <c r="T94" s="781">
        <f t="shared" si="22"/>
        <v>0</v>
      </c>
      <c r="U94" s="781">
        <f t="shared" si="23"/>
        <v>0</v>
      </c>
      <c r="V94" s="781">
        <f t="shared" si="24"/>
        <v>0</v>
      </c>
      <c r="W94" s="781">
        <f t="shared" si="25"/>
        <v>0</v>
      </c>
      <c r="X94" s="781">
        <f t="shared" si="26"/>
        <v>0</v>
      </c>
      <c r="Y94" s="781">
        <f t="shared" si="27"/>
        <v>0</v>
      </c>
      <c r="Z94" s="781">
        <f t="shared" si="28"/>
        <v>0</v>
      </c>
      <c r="AA94" s="781">
        <f t="shared" si="29"/>
        <v>0</v>
      </c>
      <c r="AB94" s="781">
        <f t="shared" si="30"/>
        <v>0</v>
      </c>
      <c r="AC94" s="781">
        <f t="shared" si="31"/>
        <v>0</v>
      </c>
      <c r="AD94" s="781">
        <f t="shared" si="32"/>
        <v>0</v>
      </c>
      <c r="AE94" s="781">
        <f t="shared" si="33"/>
        <v>0</v>
      </c>
      <c r="AG94" s="647" t="e">
        <f>#REF!</f>
        <v>#REF!</v>
      </c>
      <c r="AH94" s="647" t="str">
        <f t="shared" si="34"/>
        <v>助産師常勤</v>
      </c>
      <c r="AI94" s="647">
        <f t="shared" si="35"/>
        <v>1</v>
      </c>
      <c r="AJ94" s="647" t="str">
        <f t="shared" si="36"/>
        <v>助産師</v>
      </c>
      <c r="AK94" s="647" t="str">
        <f t="shared" si="37"/>
        <v>常勤</v>
      </c>
    </row>
    <row r="95" spans="1:37" ht="13.5" customHeight="1">
      <c r="A95" s="659" t="str">
        <f>IF(COUNTA(外来!A93)&gt;=1,外来!A93,"")</f>
        <v/>
      </c>
      <c r="B95" s="784" t="str">
        <f>IF(COUNTA(外来!B93)&gt;=1,外来!B93,"")</f>
        <v/>
      </c>
      <c r="C95" s="750" t="str">
        <f>IF(COUNTA(外来!C93)&gt;=1,外来!C93,"")</f>
        <v/>
      </c>
      <c r="D95" s="750" t="str">
        <f>IF(COUNTA(外来!D93)&gt;=1,外来!D93,"")</f>
        <v/>
      </c>
      <c r="E95" s="750" t="str">
        <f>IF(COUNTA(外来!E93)&gt;=1,外来!E93,"")</f>
        <v/>
      </c>
      <c r="F95" s="755" t="str">
        <f>IF(COUNTA(外来!F93)&gt;=1,外来!F93,"")</f>
        <v/>
      </c>
      <c r="G95" s="745" t="str">
        <f>IF(COUNTA(外来!G93)&gt;=1,外来!G93,"")</f>
        <v/>
      </c>
      <c r="H95" s="755" t="str">
        <f>IF(COUNTA(外来!H93)&gt;=1,外来!H93,"")</f>
        <v/>
      </c>
      <c r="I95" s="799" t="str">
        <f>IF(COUNTA(外来!I93)&gt;=1,外来!I93,"")</f>
        <v/>
      </c>
      <c r="J95" s="659" t="str">
        <f>IF(COUNTA(外来!K93)&gt;=1,外来!K93,"")</f>
        <v/>
      </c>
      <c r="K95" s="694" t="str">
        <f>IF(J95&lt;基本!$D$9,"非常勤","常勤")</f>
        <v>常勤</v>
      </c>
      <c r="L95" s="805">
        <f>IF(K95="非常勤",J95/基本!$D$9,1)</f>
        <v>1</v>
      </c>
      <c r="M95" s="693" t="e">
        <f>IF(DAYS360(O95,メイン!$N$3)&lt;500,"新"," ")</f>
        <v>#VALUE!</v>
      </c>
      <c r="N95" s="659"/>
      <c r="O95" s="809" t="str">
        <f>IF(COUNTA(外来!J93)&gt;=1,外来!J93,"")</f>
        <v/>
      </c>
      <c r="Q95" s="781">
        <f t="shared" si="19"/>
        <v>0</v>
      </c>
      <c r="R95" s="781">
        <f t="shared" si="20"/>
        <v>0</v>
      </c>
      <c r="S95" s="781">
        <f t="shared" si="21"/>
        <v>0</v>
      </c>
      <c r="T95" s="781">
        <f t="shared" si="22"/>
        <v>0</v>
      </c>
      <c r="U95" s="781">
        <f t="shared" si="23"/>
        <v>0</v>
      </c>
      <c r="V95" s="781">
        <f t="shared" si="24"/>
        <v>0</v>
      </c>
      <c r="W95" s="781">
        <f t="shared" si="25"/>
        <v>0</v>
      </c>
      <c r="X95" s="781">
        <f t="shared" si="26"/>
        <v>0</v>
      </c>
      <c r="Y95" s="781">
        <f t="shared" si="27"/>
        <v>0</v>
      </c>
      <c r="Z95" s="781">
        <f t="shared" si="28"/>
        <v>0</v>
      </c>
      <c r="AA95" s="781">
        <f t="shared" si="29"/>
        <v>0</v>
      </c>
      <c r="AB95" s="781">
        <f t="shared" si="30"/>
        <v>0</v>
      </c>
      <c r="AC95" s="781">
        <f t="shared" si="31"/>
        <v>0</v>
      </c>
      <c r="AD95" s="781">
        <f t="shared" si="32"/>
        <v>0</v>
      </c>
      <c r="AE95" s="781">
        <f t="shared" si="33"/>
        <v>0</v>
      </c>
      <c r="AG95" s="647" t="e">
        <f>#REF!</f>
        <v>#REF!</v>
      </c>
      <c r="AH95" s="647" t="str">
        <f t="shared" si="34"/>
        <v>助産師常勤</v>
      </c>
      <c r="AI95" s="647">
        <f t="shared" si="35"/>
        <v>1</v>
      </c>
      <c r="AJ95" s="647" t="str">
        <f t="shared" si="36"/>
        <v>助産師</v>
      </c>
      <c r="AK95" s="647" t="str">
        <f t="shared" si="37"/>
        <v>常勤</v>
      </c>
    </row>
    <row r="96" spans="1:37" ht="13.5" customHeight="1">
      <c r="A96" s="659" t="str">
        <f>IF(COUNTA(外来!A94)&gt;=1,外来!A94,"")</f>
        <v/>
      </c>
      <c r="B96" s="784" t="str">
        <f>IF(COUNTA(外来!B94)&gt;=1,外来!B94,"")</f>
        <v/>
      </c>
      <c r="C96" s="750" t="str">
        <f>IF(COUNTA(外来!C94)&gt;=1,外来!C94,"")</f>
        <v/>
      </c>
      <c r="D96" s="750" t="str">
        <f>IF(COUNTA(外来!D94)&gt;=1,外来!D94,"")</f>
        <v/>
      </c>
      <c r="E96" s="750" t="str">
        <f>IF(COUNTA(外来!E94)&gt;=1,外来!E94,"")</f>
        <v/>
      </c>
      <c r="F96" s="755" t="str">
        <f>IF(COUNTA(外来!F94)&gt;=1,外来!F94,"")</f>
        <v/>
      </c>
      <c r="G96" s="745" t="str">
        <f>IF(COUNTA(外来!G94)&gt;=1,外来!G94,"")</f>
        <v/>
      </c>
      <c r="H96" s="755" t="str">
        <f>IF(COUNTA(外来!H94)&gt;=1,外来!H94,"")</f>
        <v/>
      </c>
      <c r="I96" s="799" t="str">
        <f>IF(COUNTA(外来!I94)&gt;=1,外来!I94,"")</f>
        <v/>
      </c>
      <c r="J96" s="659" t="str">
        <f>IF(COUNTA(外来!K94)&gt;=1,外来!K94,"")</f>
        <v/>
      </c>
      <c r="K96" s="694" t="str">
        <f>IF(J96&lt;基本!$D$9,"非常勤","常勤")</f>
        <v>常勤</v>
      </c>
      <c r="L96" s="805">
        <f>IF(K96="非常勤",J96/基本!$D$9,1)</f>
        <v>1</v>
      </c>
      <c r="M96" s="693" t="e">
        <f>IF(DAYS360(O96,メイン!$N$3)&lt;500,"新"," ")</f>
        <v>#VALUE!</v>
      </c>
      <c r="N96" s="659"/>
      <c r="O96" s="809" t="str">
        <f>IF(COUNTA(外来!J94)&gt;=1,外来!J94,"")</f>
        <v/>
      </c>
      <c r="Q96" s="781">
        <f t="shared" si="19"/>
        <v>0</v>
      </c>
      <c r="R96" s="781">
        <f t="shared" si="20"/>
        <v>0</v>
      </c>
      <c r="S96" s="781">
        <f t="shared" si="21"/>
        <v>0</v>
      </c>
      <c r="T96" s="781">
        <f t="shared" si="22"/>
        <v>0</v>
      </c>
      <c r="U96" s="781">
        <f t="shared" si="23"/>
        <v>0</v>
      </c>
      <c r="V96" s="781">
        <f t="shared" si="24"/>
        <v>0</v>
      </c>
      <c r="W96" s="781">
        <f t="shared" si="25"/>
        <v>0</v>
      </c>
      <c r="X96" s="781">
        <f t="shared" si="26"/>
        <v>0</v>
      </c>
      <c r="Y96" s="781">
        <f t="shared" si="27"/>
        <v>0</v>
      </c>
      <c r="Z96" s="781">
        <f t="shared" si="28"/>
        <v>0</v>
      </c>
      <c r="AA96" s="781">
        <f t="shared" si="29"/>
        <v>0</v>
      </c>
      <c r="AB96" s="781">
        <f t="shared" si="30"/>
        <v>0</v>
      </c>
      <c r="AC96" s="781">
        <f t="shared" si="31"/>
        <v>0</v>
      </c>
      <c r="AD96" s="781">
        <f t="shared" si="32"/>
        <v>0</v>
      </c>
      <c r="AE96" s="781">
        <f t="shared" si="33"/>
        <v>0</v>
      </c>
      <c r="AG96" s="647" t="e">
        <f>#REF!</f>
        <v>#REF!</v>
      </c>
      <c r="AH96" s="647" t="str">
        <f t="shared" si="34"/>
        <v>助産師常勤</v>
      </c>
      <c r="AI96" s="647">
        <f t="shared" si="35"/>
        <v>1</v>
      </c>
      <c r="AJ96" s="647" t="str">
        <f t="shared" si="36"/>
        <v>助産師</v>
      </c>
      <c r="AK96" s="647" t="str">
        <f t="shared" si="37"/>
        <v>常勤</v>
      </c>
    </row>
    <row r="97" spans="1:37" ht="13.5" customHeight="1">
      <c r="A97" s="659" t="str">
        <f>IF(COUNTA(外来!A95)&gt;=1,外来!A95,"")</f>
        <v/>
      </c>
      <c r="B97" s="784" t="str">
        <f>IF(COUNTA(外来!B95)&gt;=1,外来!B95,"")</f>
        <v/>
      </c>
      <c r="C97" s="750" t="str">
        <f>IF(COUNTA(外来!C95)&gt;=1,外来!C95,"")</f>
        <v/>
      </c>
      <c r="D97" s="750" t="str">
        <f>IF(COUNTA(外来!D95)&gt;=1,外来!D95,"")</f>
        <v/>
      </c>
      <c r="E97" s="750" t="str">
        <f>IF(COUNTA(外来!E95)&gt;=1,外来!E95,"")</f>
        <v/>
      </c>
      <c r="F97" s="755" t="str">
        <f>IF(COUNTA(外来!F95)&gt;=1,外来!F95,"")</f>
        <v/>
      </c>
      <c r="G97" s="745" t="str">
        <f>IF(COUNTA(外来!G95)&gt;=1,外来!G95,"")</f>
        <v/>
      </c>
      <c r="H97" s="755" t="str">
        <f>IF(COUNTA(外来!H95)&gt;=1,外来!H95,"")</f>
        <v/>
      </c>
      <c r="I97" s="799" t="str">
        <f>IF(COUNTA(外来!I95)&gt;=1,外来!I95,"")</f>
        <v/>
      </c>
      <c r="J97" s="659" t="str">
        <f>IF(COUNTA(外来!K95)&gt;=1,外来!K95,"")</f>
        <v/>
      </c>
      <c r="K97" s="694" t="str">
        <f>IF(J97&lt;基本!$D$9,"非常勤","常勤")</f>
        <v>常勤</v>
      </c>
      <c r="L97" s="805">
        <f>IF(K97="非常勤",J97/基本!$D$9,1)</f>
        <v>1</v>
      </c>
      <c r="M97" s="693" t="e">
        <f>IF(DAYS360(O97,メイン!$N$3)&lt;500,"新"," ")</f>
        <v>#VALUE!</v>
      </c>
      <c r="N97" s="659"/>
      <c r="O97" s="809" t="str">
        <f>IF(COUNTA(外来!J95)&gt;=1,外来!J95,"")</f>
        <v/>
      </c>
      <c r="Q97" s="781">
        <f t="shared" si="19"/>
        <v>0</v>
      </c>
      <c r="R97" s="781">
        <f t="shared" si="20"/>
        <v>0</v>
      </c>
      <c r="S97" s="781">
        <f t="shared" si="21"/>
        <v>0</v>
      </c>
      <c r="T97" s="781">
        <f t="shared" si="22"/>
        <v>0</v>
      </c>
      <c r="U97" s="781">
        <f t="shared" si="23"/>
        <v>0</v>
      </c>
      <c r="V97" s="781">
        <f t="shared" si="24"/>
        <v>0</v>
      </c>
      <c r="W97" s="781">
        <f t="shared" si="25"/>
        <v>0</v>
      </c>
      <c r="X97" s="781">
        <f t="shared" si="26"/>
        <v>0</v>
      </c>
      <c r="Y97" s="781">
        <f t="shared" si="27"/>
        <v>0</v>
      </c>
      <c r="Z97" s="781">
        <f t="shared" si="28"/>
        <v>0</v>
      </c>
      <c r="AA97" s="781">
        <f t="shared" si="29"/>
        <v>0</v>
      </c>
      <c r="AB97" s="781">
        <f t="shared" si="30"/>
        <v>0</v>
      </c>
      <c r="AC97" s="781">
        <f t="shared" si="31"/>
        <v>0</v>
      </c>
      <c r="AD97" s="781">
        <f t="shared" si="32"/>
        <v>0</v>
      </c>
      <c r="AE97" s="781">
        <f t="shared" si="33"/>
        <v>0</v>
      </c>
      <c r="AG97" s="647" t="e">
        <f>#REF!</f>
        <v>#REF!</v>
      </c>
      <c r="AH97" s="647" t="str">
        <f t="shared" si="34"/>
        <v>助産師常勤</v>
      </c>
      <c r="AI97" s="647">
        <f t="shared" si="35"/>
        <v>1</v>
      </c>
      <c r="AJ97" s="647" t="str">
        <f t="shared" si="36"/>
        <v>助産師</v>
      </c>
      <c r="AK97" s="647" t="str">
        <f t="shared" si="37"/>
        <v>常勤</v>
      </c>
    </row>
    <row r="98" spans="1:37" ht="13.5" customHeight="1">
      <c r="A98" s="659" t="str">
        <f>IF(COUNTA(外来!A96)&gt;=1,外来!A96,"")</f>
        <v/>
      </c>
      <c r="B98" s="784" t="str">
        <f>IF(COUNTA(外来!B96)&gt;=1,外来!B96,"")</f>
        <v/>
      </c>
      <c r="C98" s="750" t="str">
        <f>IF(COUNTA(外来!C96)&gt;=1,外来!C96,"")</f>
        <v/>
      </c>
      <c r="D98" s="750" t="str">
        <f>IF(COUNTA(外来!D96)&gt;=1,外来!D96,"")</f>
        <v/>
      </c>
      <c r="E98" s="750" t="str">
        <f>IF(COUNTA(外来!E96)&gt;=1,外来!E96,"")</f>
        <v/>
      </c>
      <c r="F98" s="755" t="str">
        <f>IF(COUNTA(外来!F96)&gt;=1,外来!F96,"")</f>
        <v/>
      </c>
      <c r="G98" s="745" t="str">
        <f>IF(COUNTA(外来!G96)&gt;=1,外来!G96,"")</f>
        <v/>
      </c>
      <c r="H98" s="755" t="str">
        <f>IF(COUNTA(外来!H96)&gt;=1,外来!H96,"")</f>
        <v/>
      </c>
      <c r="I98" s="799" t="str">
        <f>IF(COUNTA(外来!I96)&gt;=1,外来!I96,"")</f>
        <v/>
      </c>
      <c r="J98" s="659" t="str">
        <f>IF(COUNTA(外来!K96)&gt;=1,外来!K96,"")</f>
        <v/>
      </c>
      <c r="K98" s="694" t="str">
        <f>IF(J98&lt;基本!$D$9,"非常勤","常勤")</f>
        <v>常勤</v>
      </c>
      <c r="L98" s="805">
        <f>IF(K98="非常勤",J98/基本!$D$9,1)</f>
        <v>1</v>
      </c>
      <c r="M98" s="693" t="e">
        <f>IF(DAYS360(O98,メイン!$N$3)&lt;500,"新"," ")</f>
        <v>#VALUE!</v>
      </c>
      <c r="N98" s="659"/>
      <c r="O98" s="809" t="str">
        <f>IF(COUNTA(外来!J96)&gt;=1,外来!J96,"")</f>
        <v/>
      </c>
      <c r="Q98" s="781">
        <f t="shared" si="19"/>
        <v>0</v>
      </c>
      <c r="R98" s="781">
        <f t="shared" si="20"/>
        <v>0</v>
      </c>
      <c r="S98" s="781">
        <f t="shared" si="21"/>
        <v>0</v>
      </c>
      <c r="T98" s="781">
        <f t="shared" si="22"/>
        <v>0</v>
      </c>
      <c r="U98" s="781">
        <f t="shared" si="23"/>
        <v>0</v>
      </c>
      <c r="V98" s="781">
        <f t="shared" si="24"/>
        <v>0</v>
      </c>
      <c r="W98" s="781">
        <f t="shared" si="25"/>
        <v>0</v>
      </c>
      <c r="X98" s="781">
        <f t="shared" si="26"/>
        <v>0</v>
      </c>
      <c r="Y98" s="781">
        <f t="shared" si="27"/>
        <v>0</v>
      </c>
      <c r="Z98" s="781">
        <f t="shared" si="28"/>
        <v>0</v>
      </c>
      <c r="AA98" s="781">
        <f t="shared" si="29"/>
        <v>0</v>
      </c>
      <c r="AB98" s="781">
        <f t="shared" si="30"/>
        <v>0</v>
      </c>
      <c r="AC98" s="781">
        <f t="shared" si="31"/>
        <v>0</v>
      </c>
      <c r="AD98" s="781">
        <f t="shared" si="32"/>
        <v>0</v>
      </c>
      <c r="AE98" s="781">
        <f t="shared" si="33"/>
        <v>0</v>
      </c>
      <c r="AG98" s="647" t="e">
        <f>#REF!</f>
        <v>#REF!</v>
      </c>
      <c r="AH98" s="647" t="str">
        <f t="shared" si="34"/>
        <v>助産師常勤</v>
      </c>
      <c r="AI98" s="647">
        <f t="shared" si="35"/>
        <v>1</v>
      </c>
      <c r="AJ98" s="647" t="str">
        <f t="shared" si="36"/>
        <v>助産師</v>
      </c>
      <c r="AK98" s="647" t="str">
        <f t="shared" si="37"/>
        <v>常勤</v>
      </c>
    </row>
    <row r="99" spans="1:37" ht="13.5" customHeight="1">
      <c r="A99" s="659" t="str">
        <f>IF(COUNTA(外来!A97)&gt;=1,外来!A97,"")</f>
        <v/>
      </c>
      <c r="B99" s="784" t="str">
        <f>IF(COUNTA(外来!B97)&gt;=1,外来!B97,"")</f>
        <v/>
      </c>
      <c r="C99" s="750" t="str">
        <f>IF(COUNTA(外来!C97)&gt;=1,外来!C97,"")</f>
        <v/>
      </c>
      <c r="D99" s="750" t="str">
        <f>IF(COUNTA(外来!D97)&gt;=1,外来!D97,"")</f>
        <v/>
      </c>
      <c r="E99" s="750" t="str">
        <f>IF(COUNTA(外来!E97)&gt;=1,外来!E97,"")</f>
        <v/>
      </c>
      <c r="F99" s="755" t="str">
        <f>IF(COUNTA(外来!F97)&gt;=1,外来!F97,"")</f>
        <v/>
      </c>
      <c r="G99" s="745" t="str">
        <f>IF(COUNTA(外来!G97)&gt;=1,外来!G97,"")</f>
        <v/>
      </c>
      <c r="H99" s="755" t="str">
        <f>IF(COUNTA(外来!H97)&gt;=1,外来!H97,"")</f>
        <v/>
      </c>
      <c r="I99" s="799" t="str">
        <f>IF(COUNTA(外来!I97)&gt;=1,外来!I97,"")</f>
        <v/>
      </c>
      <c r="J99" s="659" t="str">
        <f>IF(COUNTA(外来!K97)&gt;=1,外来!K97,"")</f>
        <v/>
      </c>
      <c r="K99" s="694" t="str">
        <f>IF(J99&lt;基本!$D$9,"非常勤","常勤")</f>
        <v>常勤</v>
      </c>
      <c r="L99" s="805">
        <f>IF(K99="非常勤",J99/基本!$D$9,1)</f>
        <v>1</v>
      </c>
      <c r="M99" s="693" t="e">
        <f>IF(DAYS360(O99,メイン!$N$3)&lt;500,"新"," ")</f>
        <v>#VALUE!</v>
      </c>
      <c r="N99" s="659"/>
      <c r="O99" s="809" t="str">
        <f>IF(COUNTA(外来!J97)&gt;=1,外来!J97,"")</f>
        <v/>
      </c>
      <c r="Q99" s="781">
        <f t="shared" si="19"/>
        <v>0</v>
      </c>
      <c r="R99" s="781">
        <f t="shared" si="20"/>
        <v>0</v>
      </c>
      <c r="S99" s="781">
        <f t="shared" si="21"/>
        <v>0</v>
      </c>
      <c r="T99" s="781">
        <f t="shared" si="22"/>
        <v>0</v>
      </c>
      <c r="U99" s="781">
        <f t="shared" si="23"/>
        <v>0</v>
      </c>
      <c r="V99" s="781">
        <f t="shared" si="24"/>
        <v>0</v>
      </c>
      <c r="W99" s="781">
        <f t="shared" si="25"/>
        <v>0</v>
      </c>
      <c r="X99" s="781">
        <f t="shared" si="26"/>
        <v>0</v>
      </c>
      <c r="Y99" s="781">
        <f t="shared" si="27"/>
        <v>0</v>
      </c>
      <c r="Z99" s="781">
        <f t="shared" si="28"/>
        <v>0</v>
      </c>
      <c r="AA99" s="781">
        <f t="shared" si="29"/>
        <v>0</v>
      </c>
      <c r="AB99" s="781">
        <f t="shared" si="30"/>
        <v>0</v>
      </c>
      <c r="AC99" s="781">
        <f t="shared" si="31"/>
        <v>0</v>
      </c>
      <c r="AD99" s="781">
        <f t="shared" si="32"/>
        <v>0</v>
      </c>
      <c r="AE99" s="781">
        <f t="shared" si="33"/>
        <v>0</v>
      </c>
      <c r="AG99" s="647" t="e">
        <f>#REF!</f>
        <v>#REF!</v>
      </c>
      <c r="AH99" s="647" t="str">
        <f t="shared" si="34"/>
        <v>助産師常勤</v>
      </c>
      <c r="AI99" s="647">
        <f t="shared" si="35"/>
        <v>1</v>
      </c>
      <c r="AJ99" s="647" t="str">
        <f t="shared" si="36"/>
        <v>助産師</v>
      </c>
      <c r="AK99" s="647" t="str">
        <f t="shared" si="37"/>
        <v>常勤</v>
      </c>
    </row>
    <row r="100" spans="1:37" ht="13.5" customHeight="1">
      <c r="A100" s="659" t="str">
        <f>IF(COUNTA(外来!A98)&gt;=1,外来!A98,"")</f>
        <v/>
      </c>
      <c r="B100" s="784" t="str">
        <f>IF(COUNTA(外来!B98)&gt;=1,外来!B98,"")</f>
        <v/>
      </c>
      <c r="C100" s="750" t="str">
        <f>IF(COUNTA(外来!C98)&gt;=1,外来!C98,"")</f>
        <v/>
      </c>
      <c r="D100" s="750" t="str">
        <f>IF(COUNTA(外来!D98)&gt;=1,外来!D98,"")</f>
        <v/>
      </c>
      <c r="E100" s="750" t="str">
        <f>IF(COUNTA(外来!E98)&gt;=1,外来!E98,"")</f>
        <v/>
      </c>
      <c r="F100" s="755" t="str">
        <f>IF(COUNTA(外来!F98)&gt;=1,外来!F98,"")</f>
        <v/>
      </c>
      <c r="G100" s="745" t="str">
        <f>IF(COUNTA(外来!G98)&gt;=1,外来!G98,"")</f>
        <v/>
      </c>
      <c r="H100" s="755" t="str">
        <f>IF(COUNTA(外来!H98)&gt;=1,外来!H98,"")</f>
        <v/>
      </c>
      <c r="I100" s="799" t="str">
        <f>IF(COUNTA(外来!I98)&gt;=1,外来!I98,"")</f>
        <v/>
      </c>
      <c r="J100" s="659" t="str">
        <f>IF(COUNTA(外来!K98)&gt;=1,外来!K98,"")</f>
        <v/>
      </c>
      <c r="K100" s="694" t="str">
        <f>IF(J100&lt;基本!$D$9,"非常勤","常勤")</f>
        <v>常勤</v>
      </c>
      <c r="L100" s="805">
        <f>IF(K100="非常勤",J100/基本!$D$9,1)</f>
        <v>1</v>
      </c>
      <c r="M100" s="693" t="e">
        <f>IF(DAYS360(O100,メイン!$N$3)&lt;500,"新"," ")</f>
        <v>#VALUE!</v>
      </c>
      <c r="N100" s="659"/>
      <c r="O100" s="809" t="str">
        <f>IF(COUNTA(外来!J98)&gt;=1,外来!J98,"")</f>
        <v/>
      </c>
      <c r="Q100" s="781">
        <f t="shared" si="19"/>
        <v>0</v>
      </c>
      <c r="R100" s="781">
        <f t="shared" si="20"/>
        <v>0</v>
      </c>
      <c r="S100" s="781">
        <f t="shared" si="21"/>
        <v>0</v>
      </c>
      <c r="T100" s="781">
        <f t="shared" si="22"/>
        <v>0</v>
      </c>
      <c r="U100" s="781">
        <f t="shared" si="23"/>
        <v>0</v>
      </c>
      <c r="V100" s="781">
        <f t="shared" si="24"/>
        <v>0</v>
      </c>
      <c r="W100" s="781">
        <f t="shared" si="25"/>
        <v>0</v>
      </c>
      <c r="X100" s="781">
        <f t="shared" si="26"/>
        <v>0</v>
      </c>
      <c r="Y100" s="781">
        <f t="shared" si="27"/>
        <v>0</v>
      </c>
      <c r="Z100" s="781">
        <f t="shared" si="28"/>
        <v>0</v>
      </c>
      <c r="AA100" s="781">
        <f t="shared" si="29"/>
        <v>0</v>
      </c>
      <c r="AB100" s="781">
        <f t="shared" si="30"/>
        <v>0</v>
      </c>
      <c r="AC100" s="781">
        <f t="shared" si="31"/>
        <v>0</v>
      </c>
      <c r="AD100" s="781">
        <f t="shared" si="32"/>
        <v>0</v>
      </c>
      <c r="AE100" s="781">
        <f t="shared" si="33"/>
        <v>0</v>
      </c>
      <c r="AG100" s="647" t="e">
        <f>#REF!</f>
        <v>#REF!</v>
      </c>
      <c r="AH100" s="647" t="str">
        <f t="shared" si="34"/>
        <v>助産師常勤</v>
      </c>
      <c r="AI100" s="647">
        <f t="shared" si="35"/>
        <v>1</v>
      </c>
      <c r="AJ100" s="647" t="str">
        <f t="shared" si="36"/>
        <v>助産師</v>
      </c>
      <c r="AK100" s="647" t="str">
        <f t="shared" si="37"/>
        <v>常勤</v>
      </c>
    </row>
    <row r="101" spans="1:37" ht="13.5" customHeight="1">
      <c r="A101" s="659" t="str">
        <f>IF(COUNTA(外来!A99)&gt;=1,外来!A99,"")</f>
        <v/>
      </c>
      <c r="B101" s="784" t="str">
        <f>IF(COUNTA(外来!B99)&gt;=1,外来!B99,"")</f>
        <v/>
      </c>
      <c r="C101" s="750" t="str">
        <f>IF(COUNTA(外来!C99)&gt;=1,外来!C99,"")</f>
        <v/>
      </c>
      <c r="D101" s="750" t="str">
        <f>IF(COUNTA(外来!D99)&gt;=1,外来!D99,"")</f>
        <v/>
      </c>
      <c r="E101" s="750" t="str">
        <f>IF(COUNTA(外来!E99)&gt;=1,外来!E99,"")</f>
        <v/>
      </c>
      <c r="F101" s="755" t="str">
        <f>IF(COUNTA(外来!F99)&gt;=1,外来!F99,"")</f>
        <v/>
      </c>
      <c r="G101" s="745" t="str">
        <f>IF(COUNTA(外来!G99)&gt;=1,外来!G99,"")</f>
        <v/>
      </c>
      <c r="H101" s="755" t="str">
        <f>IF(COUNTA(外来!H99)&gt;=1,外来!H99,"")</f>
        <v/>
      </c>
      <c r="I101" s="799" t="str">
        <f>IF(COUNTA(外来!I99)&gt;=1,外来!I99,"")</f>
        <v/>
      </c>
      <c r="J101" s="659" t="str">
        <f>IF(COUNTA(外来!K99)&gt;=1,外来!K99,"")</f>
        <v/>
      </c>
      <c r="K101" s="694" t="str">
        <f>IF(J101&lt;基本!$D$9,"非常勤","常勤")</f>
        <v>常勤</v>
      </c>
      <c r="L101" s="805">
        <f>IF(K101="非常勤",J101/基本!$D$9,1)</f>
        <v>1</v>
      </c>
      <c r="M101" s="693" t="e">
        <f>IF(DAYS360(O101,メイン!$N$3)&lt;500,"新"," ")</f>
        <v>#VALUE!</v>
      </c>
      <c r="N101" s="659"/>
      <c r="O101" s="809" t="str">
        <f>IF(COUNTA(外来!J99)&gt;=1,外来!J99,"")</f>
        <v/>
      </c>
      <c r="Q101" s="781">
        <f t="shared" si="19"/>
        <v>0</v>
      </c>
      <c r="R101" s="781">
        <f t="shared" si="20"/>
        <v>0</v>
      </c>
      <c r="S101" s="781">
        <f t="shared" si="21"/>
        <v>0</v>
      </c>
      <c r="T101" s="781">
        <f t="shared" si="22"/>
        <v>0</v>
      </c>
      <c r="U101" s="781">
        <f t="shared" si="23"/>
        <v>0</v>
      </c>
      <c r="V101" s="781">
        <f t="shared" si="24"/>
        <v>0</v>
      </c>
      <c r="W101" s="781">
        <f t="shared" si="25"/>
        <v>0</v>
      </c>
      <c r="X101" s="781">
        <f t="shared" si="26"/>
        <v>0</v>
      </c>
      <c r="Y101" s="781">
        <f t="shared" si="27"/>
        <v>0</v>
      </c>
      <c r="Z101" s="781">
        <f t="shared" si="28"/>
        <v>0</v>
      </c>
      <c r="AA101" s="781">
        <f t="shared" si="29"/>
        <v>0</v>
      </c>
      <c r="AB101" s="781">
        <f t="shared" si="30"/>
        <v>0</v>
      </c>
      <c r="AC101" s="781">
        <f t="shared" si="31"/>
        <v>0</v>
      </c>
      <c r="AD101" s="781">
        <f t="shared" si="32"/>
        <v>0</v>
      </c>
      <c r="AE101" s="781">
        <f t="shared" si="33"/>
        <v>0</v>
      </c>
      <c r="AG101" s="647" t="e">
        <f>#REF!</f>
        <v>#REF!</v>
      </c>
      <c r="AH101" s="647" t="str">
        <f t="shared" si="34"/>
        <v>助産師常勤</v>
      </c>
      <c r="AI101" s="647">
        <f t="shared" si="35"/>
        <v>1</v>
      </c>
      <c r="AJ101" s="647" t="str">
        <f t="shared" si="36"/>
        <v>助産師</v>
      </c>
      <c r="AK101" s="647" t="str">
        <f t="shared" si="37"/>
        <v>常勤</v>
      </c>
    </row>
    <row r="102" spans="1:37" ht="13.5" customHeight="1">
      <c r="A102" s="659" t="str">
        <f>IF(COUNTA(外来!A100)&gt;=1,外来!A100,"")</f>
        <v/>
      </c>
      <c r="B102" s="784" t="str">
        <f>IF(COUNTA(外来!B100)&gt;=1,外来!B100,"")</f>
        <v/>
      </c>
      <c r="C102" s="750" t="str">
        <f>IF(COUNTA(外来!C100)&gt;=1,外来!C100,"")</f>
        <v/>
      </c>
      <c r="D102" s="750" t="str">
        <f>IF(COUNTA(外来!D100)&gt;=1,外来!D100,"")</f>
        <v/>
      </c>
      <c r="E102" s="750" t="str">
        <f>IF(COUNTA(外来!E100)&gt;=1,外来!E100,"")</f>
        <v/>
      </c>
      <c r="F102" s="755" t="str">
        <f>IF(COUNTA(外来!F100)&gt;=1,外来!F100,"")</f>
        <v/>
      </c>
      <c r="G102" s="745" t="str">
        <f>IF(COUNTA(外来!G100)&gt;=1,外来!G100,"")</f>
        <v/>
      </c>
      <c r="H102" s="755" t="str">
        <f>IF(COUNTA(外来!H100)&gt;=1,外来!H100,"")</f>
        <v/>
      </c>
      <c r="I102" s="799" t="str">
        <f>IF(COUNTA(外来!I100)&gt;=1,外来!I100,"")</f>
        <v/>
      </c>
      <c r="J102" s="659" t="str">
        <f>IF(COUNTA(外来!K100)&gt;=1,外来!K100,"")</f>
        <v/>
      </c>
      <c r="K102" s="694" t="str">
        <f>IF(J102&lt;基本!$D$9,"非常勤","常勤")</f>
        <v>常勤</v>
      </c>
      <c r="L102" s="805">
        <f>IF(K102="非常勤",J102/基本!$D$9,1)</f>
        <v>1</v>
      </c>
      <c r="M102" s="693" t="e">
        <f>IF(DAYS360(O102,メイン!$N$3)&lt;500,"新"," ")</f>
        <v>#VALUE!</v>
      </c>
      <c r="N102" s="659"/>
      <c r="O102" s="809" t="str">
        <f>IF(COUNTA(外来!J100)&gt;=1,外来!J100,"")</f>
        <v/>
      </c>
      <c r="Q102" s="781">
        <f t="shared" si="19"/>
        <v>0</v>
      </c>
      <c r="R102" s="781">
        <f t="shared" si="20"/>
        <v>0</v>
      </c>
      <c r="S102" s="781">
        <f t="shared" si="21"/>
        <v>0</v>
      </c>
      <c r="T102" s="781">
        <f t="shared" si="22"/>
        <v>0</v>
      </c>
      <c r="U102" s="781">
        <f t="shared" si="23"/>
        <v>0</v>
      </c>
      <c r="V102" s="781">
        <f t="shared" si="24"/>
        <v>0</v>
      </c>
      <c r="W102" s="781">
        <f t="shared" si="25"/>
        <v>0</v>
      </c>
      <c r="X102" s="781">
        <f t="shared" si="26"/>
        <v>0</v>
      </c>
      <c r="Y102" s="781">
        <f t="shared" si="27"/>
        <v>0</v>
      </c>
      <c r="Z102" s="781">
        <f t="shared" si="28"/>
        <v>0</v>
      </c>
      <c r="AA102" s="781">
        <f t="shared" si="29"/>
        <v>0</v>
      </c>
      <c r="AB102" s="781">
        <f t="shared" si="30"/>
        <v>0</v>
      </c>
      <c r="AC102" s="781">
        <f t="shared" si="31"/>
        <v>0</v>
      </c>
      <c r="AD102" s="781">
        <f t="shared" si="32"/>
        <v>0</v>
      </c>
      <c r="AE102" s="781">
        <f t="shared" si="33"/>
        <v>0</v>
      </c>
      <c r="AG102" s="647" t="e">
        <f>#REF!</f>
        <v>#REF!</v>
      </c>
      <c r="AH102" s="647" t="str">
        <f t="shared" si="34"/>
        <v>助産師常勤</v>
      </c>
      <c r="AI102" s="647">
        <f t="shared" si="35"/>
        <v>1</v>
      </c>
      <c r="AJ102" s="647" t="str">
        <f t="shared" si="36"/>
        <v>助産師</v>
      </c>
      <c r="AK102" s="647" t="str">
        <f t="shared" si="37"/>
        <v>常勤</v>
      </c>
    </row>
    <row r="103" spans="1:37" ht="13.5" customHeight="1">
      <c r="A103" s="659" t="str">
        <f>IF(COUNTA(外来!A101)&gt;=1,外来!A101,"")</f>
        <v/>
      </c>
      <c r="B103" s="784" t="str">
        <f>IF(COUNTA(外来!B101)&gt;=1,外来!B101,"")</f>
        <v/>
      </c>
      <c r="C103" s="750" t="str">
        <f>IF(COUNTA(外来!C101)&gt;=1,外来!C101,"")</f>
        <v/>
      </c>
      <c r="D103" s="750" t="str">
        <f>IF(COUNTA(外来!D101)&gt;=1,外来!D101,"")</f>
        <v/>
      </c>
      <c r="E103" s="750" t="str">
        <f>IF(COUNTA(外来!E101)&gt;=1,外来!E101,"")</f>
        <v/>
      </c>
      <c r="F103" s="755" t="str">
        <f>IF(COUNTA(外来!F101)&gt;=1,外来!F101,"")</f>
        <v/>
      </c>
      <c r="G103" s="745" t="str">
        <f>IF(COUNTA(外来!G101)&gt;=1,外来!G101,"")</f>
        <v/>
      </c>
      <c r="H103" s="755" t="str">
        <f>IF(COUNTA(外来!H101)&gt;=1,外来!H101,"")</f>
        <v/>
      </c>
      <c r="I103" s="799" t="str">
        <f>IF(COUNTA(外来!I101)&gt;=1,外来!I101,"")</f>
        <v/>
      </c>
      <c r="J103" s="659" t="str">
        <f>IF(COUNTA(外来!K101)&gt;=1,外来!K101,"")</f>
        <v/>
      </c>
      <c r="K103" s="694" t="str">
        <f>IF(J103&lt;基本!$D$9,"非常勤","常勤")</f>
        <v>常勤</v>
      </c>
      <c r="L103" s="805">
        <f>IF(K103="非常勤",J103/基本!$D$9,1)</f>
        <v>1</v>
      </c>
      <c r="M103" s="693" t="e">
        <f>IF(DAYS360(O103,メイン!$N$3)&lt;500,"新"," ")</f>
        <v>#VALUE!</v>
      </c>
      <c r="N103" s="659"/>
      <c r="O103" s="809" t="str">
        <f>IF(COUNTA(外来!J101)&gt;=1,外来!J101,"")</f>
        <v/>
      </c>
      <c r="Q103" s="781">
        <f t="shared" si="19"/>
        <v>0</v>
      </c>
      <c r="R103" s="781">
        <f t="shared" si="20"/>
        <v>0</v>
      </c>
      <c r="S103" s="781">
        <f t="shared" si="21"/>
        <v>0</v>
      </c>
      <c r="T103" s="781">
        <f t="shared" si="22"/>
        <v>0</v>
      </c>
      <c r="U103" s="781">
        <f t="shared" si="23"/>
        <v>0</v>
      </c>
      <c r="V103" s="781">
        <f t="shared" si="24"/>
        <v>0</v>
      </c>
      <c r="W103" s="781">
        <f t="shared" si="25"/>
        <v>0</v>
      </c>
      <c r="X103" s="781">
        <f t="shared" si="26"/>
        <v>0</v>
      </c>
      <c r="Y103" s="781">
        <f t="shared" si="27"/>
        <v>0</v>
      </c>
      <c r="Z103" s="781">
        <f t="shared" si="28"/>
        <v>0</v>
      </c>
      <c r="AA103" s="781">
        <f t="shared" si="29"/>
        <v>0</v>
      </c>
      <c r="AB103" s="781">
        <f t="shared" si="30"/>
        <v>0</v>
      </c>
      <c r="AC103" s="781">
        <f t="shared" si="31"/>
        <v>0</v>
      </c>
      <c r="AD103" s="781">
        <f t="shared" si="32"/>
        <v>0</v>
      </c>
      <c r="AE103" s="781">
        <f t="shared" si="33"/>
        <v>0</v>
      </c>
      <c r="AG103" s="647" t="e">
        <f>#REF!</f>
        <v>#REF!</v>
      </c>
      <c r="AH103" s="647" t="str">
        <f t="shared" si="34"/>
        <v>助産師常勤</v>
      </c>
      <c r="AI103" s="647">
        <f t="shared" si="35"/>
        <v>1</v>
      </c>
      <c r="AJ103" s="647" t="str">
        <f t="shared" si="36"/>
        <v>助産師</v>
      </c>
      <c r="AK103" s="647" t="str">
        <f t="shared" si="37"/>
        <v>常勤</v>
      </c>
    </row>
    <row r="104" spans="1:37" ht="13.5" customHeight="1">
      <c r="A104" s="659" t="str">
        <f>IF(COUNTA(外来!A102)&gt;=1,外来!A102,"")</f>
        <v/>
      </c>
      <c r="B104" s="784" t="str">
        <f>IF(COUNTA(外来!B102)&gt;=1,外来!B102,"")</f>
        <v/>
      </c>
      <c r="C104" s="750" t="str">
        <f>IF(COUNTA(外来!C102)&gt;=1,外来!C102,"")</f>
        <v/>
      </c>
      <c r="D104" s="750" t="str">
        <f>IF(COUNTA(外来!D102)&gt;=1,外来!D102,"")</f>
        <v/>
      </c>
      <c r="E104" s="750" t="str">
        <f>IF(COUNTA(外来!E102)&gt;=1,外来!E102,"")</f>
        <v/>
      </c>
      <c r="F104" s="755" t="str">
        <f>IF(COUNTA(外来!F102)&gt;=1,外来!F102,"")</f>
        <v/>
      </c>
      <c r="G104" s="745" t="str">
        <f>IF(COUNTA(外来!G102)&gt;=1,外来!G102,"")</f>
        <v/>
      </c>
      <c r="H104" s="755" t="str">
        <f>IF(COUNTA(外来!H102)&gt;=1,外来!H102,"")</f>
        <v/>
      </c>
      <c r="I104" s="799" t="str">
        <f>IF(COUNTA(外来!I102)&gt;=1,外来!I102,"")</f>
        <v/>
      </c>
      <c r="J104" s="659" t="str">
        <f>IF(COUNTA(外来!K102)&gt;=1,外来!K102,"")</f>
        <v/>
      </c>
      <c r="K104" s="694" t="str">
        <f>IF(J104&lt;基本!$D$9,"非常勤","常勤")</f>
        <v>常勤</v>
      </c>
      <c r="L104" s="805">
        <f>IF(K104="非常勤",J104/基本!$D$9,1)</f>
        <v>1</v>
      </c>
      <c r="M104" s="693" t="e">
        <f>IF(DAYS360(O104,メイン!$N$3)&lt;500,"新"," ")</f>
        <v>#VALUE!</v>
      </c>
      <c r="N104" s="659"/>
      <c r="O104" s="809" t="str">
        <f>IF(COUNTA(外来!J102)&gt;=1,外来!J102,"")</f>
        <v/>
      </c>
      <c r="Q104" s="781">
        <f t="shared" si="19"/>
        <v>0</v>
      </c>
      <c r="R104" s="781">
        <f t="shared" si="20"/>
        <v>0</v>
      </c>
      <c r="S104" s="781">
        <f t="shared" si="21"/>
        <v>0</v>
      </c>
      <c r="T104" s="781">
        <f t="shared" si="22"/>
        <v>0</v>
      </c>
      <c r="U104" s="781">
        <f t="shared" si="23"/>
        <v>0</v>
      </c>
      <c r="V104" s="781">
        <f t="shared" si="24"/>
        <v>0</v>
      </c>
      <c r="W104" s="781">
        <f t="shared" si="25"/>
        <v>0</v>
      </c>
      <c r="X104" s="781">
        <f t="shared" si="26"/>
        <v>0</v>
      </c>
      <c r="Y104" s="781">
        <f t="shared" si="27"/>
        <v>0</v>
      </c>
      <c r="Z104" s="781">
        <f t="shared" si="28"/>
        <v>0</v>
      </c>
      <c r="AA104" s="781">
        <f t="shared" si="29"/>
        <v>0</v>
      </c>
      <c r="AB104" s="781">
        <f t="shared" si="30"/>
        <v>0</v>
      </c>
      <c r="AC104" s="781">
        <f t="shared" si="31"/>
        <v>0</v>
      </c>
      <c r="AD104" s="781">
        <f t="shared" si="32"/>
        <v>0</v>
      </c>
      <c r="AE104" s="781">
        <f t="shared" si="33"/>
        <v>0</v>
      </c>
      <c r="AG104" s="647" t="e">
        <f>#REF!</f>
        <v>#REF!</v>
      </c>
      <c r="AH104" s="647" t="str">
        <f t="shared" si="34"/>
        <v>助産師常勤</v>
      </c>
      <c r="AI104" s="647">
        <f t="shared" si="35"/>
        <v>1</v>
      </c>
      <c r="AJ104" s="647" t="str">
        <f t="shared" si="36"/>
        <v>助産師</v>
      </c>
      <c r="AK104" s="647" t="str">
        <f t="shared" si="37"/>
        <v>常勤</v>
      </c>
    </row>
    <row r="105" spans="1:37" ht="13.5" customHeight="1">
      <c r="A105" s="659" t="str">
        <f>IF(COUNTA(外来!A103)&gt;=1,外来!A103,"")</f>
        <v/>
      </c>
      <c r="B105" s="784" t="str">
        <f>IF(COUNTA(外来!B103)&gt;=1,外来!B103,"")</f>
        <v/>
      </c>
      <c r="C105" s="750" t="str">
        <f>IF(COUNTA(外来!C103)&gt;=1,外来!C103,"")</f>
        <v/>
      </c>
      <c r="D105" s="750" t="str">
        <f>IF(COUNTA(外来!D103)&gt;=1,外来!D103,"")</f>
        <v/>
      </c>
      <c r="E105" s="750" t="str">
        <f>IF(COUNTA(外来!E103)&gt;=1,外来!E103,"")</f>
        <v/>
      </c>
      <c r="F105" s="755" t="str">
        <f>IF(COUNTA(外来!F103)&gt;=1,外来!F103,"")</f>
        <v/>
      </c>
      <c r="G105" s="745" t="str">
        <f>IF(COUNTA(外来!G103)&gt;=1,外来!G103,"")</f>
        <v/>
      </c>
      <c r="H105" s="755" t="str">
        <f>IF(COUNTA(外来!H103)&gt;=1,外来!H103,"")</f>
        <v/>
      </c>
      <c r="I105" s="799" t="str">
        <f>IF(COUNTA(外来!I103)&gt;=1,外来!I103,"")</f>
        <v/>
      </c>
      <c r="J105" s="659" t="str">
        <f>IF(COUNTA(外来!K103)&gt;=1,外来!K103,"")</f>
        <v/>
      </c>
      <c r="K105" s="694" t="str">
        <f>IF(J105&lt;基本!$D$9,"非常勤","常勤")</f>
        <v>常勤</v>
      </c>
      <c r="L105" s="805">
        <f>IF(K105="非常勤",J105/基本!$D$9,1)</f>
        <v>1</v>
      </c>
      <c r="M105" s="693" t="e">
        <f>IF(DAYS360(O105,メイン!$N$3)&lt;500,"新"," ")</f>
        <v>#VALUE!</v>
      </c>
      <c r="N105" s="659"/>
      <c r="O105" s="809" t="str">
        <f>IF(COUNTA(外来!J103)&gt;=1,外来!J103,"")</f>
        <v/>
      </c>
      <c r="Q105" s="781">
        <f t="shared" si="19"/>
        <v>0</v>
      </c>
      <c r="R105" s="781">
        <f t="shared" si="20"/>
        <v>0</v>
      </c>
      <c r="S105" s="781">
        <f t="shared" si="21"/>
        <v>0</v>
      </c>
      <c r="T105" s="781">
        <f t="shared" si="22"/>
        <v>0</v>
      </c>
      <c r="U105" s="781">
        <f t="shared" si="23"/>
        <v>0</v>
      </c>
      <c r="V105" s="781">
        <f t="shared" si="24"/>
        <v>0</v>
      </c>
      <c r="W105" s="781">
        <f t="shared" si="25"/>
        <v>0</v>
      </c>
      <c r="X105" s="781">
        <f t="shared" si="26"/>
        <v>0</v>
      </c>
      <c r="Y105" s="781">
        <f t="shared" si="27"/>
        <v>0</v>
      </c>
      <c r="Z105" s="781">
        <f t="shared" si="28"/>
        <v>0</v>
      </c>
      <c r="AA105" s="781">
        <f t="shared" si="29"/>
        <v>0</v>
      </c>
      <c r="AB105" s="781">
        <f t="shared" si="30"/>
        <v>0</v>
      </c>
      <c r="AC105" s="781">
        <f t="shared" si="31"/>
        <v>0</v>
      </c>
      <c r="AD105" s="781">
        <f t="shared" si="32"/>
        <v>0</v>
      </c>
      <c r="AE105" s="781">
        <f t="shared" si="33"/>
        <v>0</v>
      </c>
      <c r="AG105" s="647" t="e">
        <f>#REF!</f>
        <v>#REF!</v>
      </c>
      <c r="AH105" s="647" t="str">
        <f t="shared" si="34"/>
        <v>助産師常勤</v>
      </c>
      <c r="AI105" s="647">
        <f t="shared" si="35"/>
        <v>1</v>
      </c>
      <c r="AJ105" s="647" t="str">
        <f t="shared" si="36"/>
        <v>助産師</v>
      </c>
      <c r="AK105" s="647" t="str">
        <f t="shared" si="37"/>
        <v>常勤</v>
      </c>
    </row>
    <row r="106" spans="1:37" ht="13.5" customHeight="1">
      <c r="A106" s="659" t="str">
        <f>IF(COUNTA(外来!A104)&gt;=1,外来!A104,"")</f>
        <v/>
      </c>
      <c r="B106" s="784" t="str">
        <f>IF(COUNTA(外来!B104)&gt;=1,外来!B104,"")</f>
        <v/>
      </c>
      <c r="C106" s="750" t="str">
        <f>IF(COUNTA(外来!C104)&gt;=1,外来!C104,"")</f>
        <v/>
      </c>
      <c r="D106" s="750" t="str">
        <f>IF(COUNTA(外来!D104)&gt;=1,外来!D104,"")</f>
        <v/>
      </c>
      <c r="E106" s="750" t="str">
        <f>IF(COUNTA(外来!E104)&gt;=1,外来!E104,"")</f>
        <v/>
      </c>
      <c r="F106" s="755" t="str">
        <f>IF(COUNTA(外来!F104)&gt;=1,外来!F104,"")</f>
        <v/>
      </c>
      <c r="G106" s="745" t="str">
        <f>IF(COUNTA(外来!G104)&gt;=1,外来!G104,"")</f>
        <v/>
      </c>
      <c r="H106" s="755" t="str">
        <f>IF(COUNTA(外来!H104)&gt;=1,外来!H104,"")</f>
        <v/>
      </c>
      <c r="I106" s="799" t="str">
        <f>IF(COUNTA(外来!I104)&gt;=1,外来!I104,"")</f>
        <v/>
      </c>
      <c r="J106" s="659" t="str">
        <f>IF(COUNTA(外来!K104)&gt;=1,外来!K104,"")</f>
        <v/>
      </c>
      <c r="K106" s="694" t="str">
        <f>IF(J106&lt;基本!$D$9,"非常勤","常勤")</f>
        <v>常勤</v>
      </c>
      <c r="L106" s="805">
        <f>IF(K106="非常勤",J106/基本!$D$9,1)</f>
        <v>1</v>
      </c>
      <c r="M106" s="693" t="e">
        <f>IF(DAYS360(O106,メイン!$N$3)&lt;500,"新"," ")</f>
        <v>#VALUE!</v>
      </c>
      <c r="N106" s="659"/>
      <c r="O106" s="809" t="str">
        <f>IF(COUNTA(外来!J104)&gt;=1,外来!J104,"")</f>
        <v/>
      </c>
      <c r="Q106" s="781">
        <f t="shared" si="19"/>
        <v>0</v>
      </c>
      <c r="R106" s="781">
        <f t="shared" si="20"/>
        <v>0</v>
      </c>
      <c r="S106" s="781">
        <f t="shared" si="21"/>
        <v>0</v>
      </c>
      <c r="T106" s="781">
        <f t="shared" si="22"/>
        <v>0</v>
      </c>
      <c r="U106" s="781">
        <f t="shared" si="23"/>
        <v>0</v>
      </c>
      <c r="V106" s="781">
        <f t="shared" si="24"/>
        <v>0</v>
      </c>
      <c r="W106" s="781">
        <f t="shared" si="25"/>
        <v>0</v>
      </c>
      <c r="X106" s="781">
        <f t="shared" si="26"/>
        <v>0</v>
      </c>
      <c r="Y106" s="781">
        <f t="shared" si="27"/>
        <v>0</v>
      </c>
      <c r="Z106" s="781">
        <f t="shared" si="28"/>
        <v>0</v>
      </c>
      <c r="AA106" s="781">
        <f t="shared" si="29"/>
        <v>0</v>
      </c>
      <c r="AB106" s="781">
        <f t="shared" si="30"/>
        <v>0</v>
      </c>
      <c r="AC106" s="781">
        <f t="shared" si="31"/>
        <v>0</v>
      </c>
      <c r="AD106" s="781">
        <f t="shared" si="32"/>
        <v>0</v>
      </c>
      <c r="AE106" s="781">
        <f t="shared" si="33"/>
        <v>0</v>
      </c>
      <c r="AG106" s="647" t="e">
        <f>#REF!</f>
        <v>#REF!</v>
      </c>
      <c r="AH106" s="647" t="str">
        <f t="shared" si="34"/>
        <v>助産師常勤</v>
      </c>
      <c r="AI106" s="647">
        <f t="shared" si="35"/>
        <v>1</v>
      </c>
      <c r="AJ106" s="647" t="str">
        <f t="shared" si="36"/>
        <v>助産師</v>
      </c>
      <c r="AK106" s="647" t="str">
        <f t="shared" si="37"/>
        <v>常勤</v>
      </c>
    </row>
    <row r="107" spans="1:37" ht="13.5" customHeight="1">
      <c r="A107" s="659" t="str">
        <f>IF(COUNTA(外来!A105)&gt;=1,外来!A105,"")</f>
        <v/>
      </c>
      <c r="B107" s="784" t="str">
        <f>IF(COUNTA(外来!B105)&gt;=1,外来!B105,"")</f>
        <v/>
      </c>
      <c r="C107" s="750" t="str">
        <f>IF(COUNTA(外来!C105)&gt;=1,外来!C105,"")</f>
        <v/>
      </c>
      <c r="D107" s="750" t="str">
        <f>IF(COUNTA(外来!D105)&gt;=1,外来!D105,"")</f>
        <v/>
      </c>
      <c r="E107" s="750" t="str">
        <f>IF(COUNTA(外来!E105)&gt;=1,外来!E105,"")</f>
        <v/>
      </c>
      <c r="F107" s="755" t="str">
        <f>IF(COUNTA(外来!F105)&gt;=1,外来!F105,"")</f>
        <v/>
      </c>
      <c r="G107" s="745" t="str">
        <f>IF(COUNTA(外来!G105)&gt;=1,外来!G105,"")</f>
        <v/>
      </c>
      <c r="H107" s="755" t="str">
        <f>IF(COUNTA(外来!H105)&gt;=1,外来!H105,"")</f>
        <v/>
      </c>
      <c r="I107" s="799" t="str">
        <f>IF(COUNTA(外来!I105)&gt;=1,外来!I105,"")</f>
        <v/>
      </c>
      <c r="J107" s="659" t="str">
        <f>IF(COUNTA(外来!K105)&gt;=1,外来!K105,"")</f>
        <v/>
      </c>
      <c r="K107" s="694" t="str">
        <f>IF(J107&lt;基本!$D$9,"非常勤","常勤")</f>
        <v>常勤</v>
      </c>
      <c r="L107" s="805">
        <f>IF(K107="非常勤",J107/基本!$D$9,1)</f>
        <v>1</v>
      </c>
      <c r="M107" s="693" t="e">
        <f>IF(DAYS360(O107,メイン!$N$3)&lt;500,"新"," ")</f>
        <v>#VALUE!</v>
      </c>
      <c r="N107" s="659"/>
      <c r="O107" s="809" t="str">
        <f>IF(COUNTA(外来!J105)&gt;=1,外来!J105,"")</f>
        <v/>
      </c>
      <c r="Q107" s="781">
        <f t="shared" si="19"/>
        <v>0</v>
      </c>
      <c r="R107" s="781">
        <f t="shared" si="20"/>
        <v>0</v>
      </c>
      <c r="S107" s="781">
        <f t="shared" si="21"/>
        <v>0</v>
      </c>
      <c r="T107" s="781">
        <f t="shared" si="22"/>
        <v>0</v>
      </c>
      <c r="U107" s="781">
        <f t="shared" si="23"/>
        <v>0</v>
      </c>
      <c r="V107" s="781">
        <f t="shared" si="24"/>
        <v>0</v>
      </c>
      <c r="W107" s="781">
        <f t="shared" si="25"/>
        <v>0</v>
      </c>
      <c r="X107" s="781">
        <f t="shared" si="26"/>
        <v>0</v>
      </c>
      <c r="Y107" s="781">
        <f t="shared" si="27"/>
        <v>0</v>
      </c>
      <c r="Z107" s="781">
        <f t="shared" si="28"/>
        <v>0</v>
      </c>
      <c r="AA107" s="781">
        <f t="shared" si="29"/>
        <v>0</v>
      </c>
      <c r="AB107" s="781">
        <f t="shared" si="30"/>
        <v>0</v>
      </c>
      <c r="AC107" s="781">
        <f t="shared" si="31"/>
        <v>0</v>
      </c>
      <c r="AD107" s="781">
        <f t="shared" si="32"/>
        <v>0</v>
      </c>
      <c r="AE107" s="781">
        <f t="shared" si="33"/>
        <v>0</v>
      </c>
      <c r="AG107" s="647" t="e">
        <f>#REF!</f>
        <v>#REF!</v>
      </c>
      <c r="AH107" s="647" t="str">
        <f t="shared" si="34"/>
        <v>助産師常勤</v>
      </c>
      <c r="AI107" s="647">
        <f t="shared" si="35"/>
        <v>1</v>
      </c>
      <c r="AJ107" s="647" t="str">
        <f t="shared" si="36"/>
        <v>助産師</v>
      </c>
      <c r="AK107" s="647" t="str">
        <f t="shared" si="37"/>
        <v>常勤</v>
      </c>
    </row>
    <row r="108" spans="1:37" ht="13.5" customHeight="1">
      <c r="A108" s="659" t="str">
        <f>IF(COUNTA(外来!A106)&gt;=1,外来!A106,"")</f>
        <v/>
      </c>
      <c r="B108" s="784" t="str">
        <f>IF(COUNTA(外来!B106)&gt;=1,外来!B106,"")</f>
        <v/>
      </c>
      <c r="C108" s="750" t="str">
        <f>IF(COUNTA(外来!C106)&gt;=1,外来!C106,"")</f>
        <v/>
      </c>
      <c r="D108" s="750" t="str">
        <f>IF(COUNTA(外来!D106)&gt;=1,外来!D106,"")</f>
        <v/>
      </c>
      <c r="E108" s="750" t="str">
        <f>IF(COUNTA(外来!E106)&gt;=1,外来!E106,"")</f>
        <v/>
      </c>
      <c r="F108" s="755" t="str">
        <f>IF(COUNTA(外来!F106)&gt;=1,外来!F106,"")</f>
        <v/>
      </c>
      <c r="G108" s="745" t="str">
        <f>IF(COUNTA(外来!G106)&gt;=1,外来!G106,"")</f>
        <v/>
      </c>
      <c r="H108" s="755" t="str">
        <f>IF(COUNTA(外来!H106)&gt;=1,外来!H106,"")</f>
        <v/>
      </c>
      <c r="I108" s="799" t="str">
        <f>IF(COUNTA(外来!I106)&gt;=1,外来!I106,"")</f>
        <v/>
      </c>
      <c r="J108" s="659" t="str">
        <f>IF(COUNTA(外来!K106)&gt;=1,外来!K106,"")</f>
        <v/>
      </c>
      <c r="K108" s="694" t="str">
        <f>IF(J108&lt;基本!$D$9,"非常勤","常勤")</f>
        <v>常勤</v>
      </c>
      <c r="L108" s="805">
        <f>IF(K108="非常勤",J108/基本!$D$9,1)</f>
        <v>1</v>
      </c>
      <c r="M108" s="693" t="e">
        <f>IF(DAYS360(O108,メイン!$N$3)&lt;500,"新"," ")</f>
        <v>#VALUE!</v>
      </c>
      <c r="N108" s="659"/>
      <c r="O108" s="809" t="str">
        <f>IF(COUNTA(外来!J106)&gt;=1,外来!J106,"")</f>
        <v/>
      </c>
      <c r="Q108" s="781">
        <f t="shared" si="19"/>
        <v>0</v>
      </c>
      <c r="R108" s="781">
        <f t="shared" si="20"/>
        <v>0</v>
      </c>
      <c r="S108" s="781">
        <f t="shared" si="21"/>
        <v>0</v>
      </c>
      <c r="T108" s="781">
        <f t="shared" si="22"/>
        <v>0</v>
      </c>
      <c r="U108" s="781">
        <f t="shared" si="23"/>
        <v>0</v>
      </c>
      <c r="V108" s="781">
        <f t="shared" si="24"/>
        <v>0</v>
      </c>
      <c r="W108" s="781">
        <f t="shared" si="25"/>
        <v>0</v>
      </c>
      <c r="X108" s="781">
        <f t="shared" si="26"/>
        <v>0</v>
      </c>
      <c r="Y108" s="781">
        <f t="shared" si="27"/>
        <v>0</v>
      </c>
      <c r="Z108" s="781">
        <f t="shared" si="28"/>
        <v>0</v>
      </c>
      <c r="AA108" s="781">
        <f t="shared" si="29"/>
        <v>0</v>
      </c>
      <c r="AB108" s="781">
        <f t="shared" si="30"/>
        <v>0</v>
      </c>
      <c r="AC108" s="781">
        <f t="shared" si="31"/>
        <v>0</v>
      </c>
      <c r="AD108" s="781">
        <f t="shared" si="32"/>
        <v>0</v>
      </c>
      <c r="AE108" s="781">
        <f t="shared" si="33"/>
        <v>0</v>
      </c>
      <c r="AG108" s="647" t="e">
        <f>#REF!</f>
        <v>#REF!</v>
      </c>
      <c r="AH108" s="647" t="str">
        <f t="shared" si="34"/>
        <v>助産師常勤</v>
      </c>
      <c r="AI108" s="647">
        <f t="shared" si="35"/>
        <v>1</v>
      </c>
      <c r="AJ108" s="647" t="str">
        <f t="shared" si="36"/>
        <v>助産師</v>
      </c>
      <c r="AK108" s="647" t="str">
        <f t="shared" si="37"/>
        <v>常勤</v>
      </c>
    </row>
    <row r="109" spans="1:37" ht="13.5" customHeight="1">
      <c r="A109" s="659" t="str">
        <f>IF(COUNTA(外来!A107)&gt;=1,外来!A107,"")</f>
        <v/>
      </c>
      <c r="B109" s="784" t="str">
        <f>IF(COUNTA(外来!B107)&gt;=1,外来!B107,"")</f>
        <v/>
      </c>
      <c r="C109" s="750" t="str">
        <f>IF(COUNTA(外来!C107)&gt;=1,外来!C107,"")</f>
        <v/>
      </c>
      <c r="D109" s="750" t="str">
        <f>IF(COUNTA(外来!D107)&gt;=1,外来!D107,"")</f>
        <v/>
      </c>
      <c r="E109" s="750" t="str">
        <f>IF(COUNTA(外来!E107)&gt;=1,外来!E107,"")</f>
        <v/>
      </c>
      <c r="F109" s="755" t="str">
        <f>IF(COUNTA(外来!F107)&gt;=1,外来!F107,"")</f>
        <v/>
      </c>
      <c r="G109" s="745" t="str">
        <f>IF(COUNTA(外来!G107)&gt;=1,外来!G107,"")</f>
        <v/>
      </c>
      <c r="H109" s="755" t="str">
        <f>IF(COUNTA(外来!H107)&gt;=1,外来!H107,"")</f>
        <v/>
      </c>
      <c r="I109" s="799" t="str">
        <f>IF(COUNTA(外来!I107)&gt;=1,外来!I107,"")</f>
        <v/>
      </c>
      <c r="J109" s="659" t="str">
        <f>IF(COUNTA(外来!K107)&gt;=1,外来!K107,"")</f>
        <v/>
      </c>
      <c r="K109" s="694" t="str">
        <f>IF(J109&lt;基本!$D$9,"非常勤","常勤")</f>
        <v>常勤</v>
      </c>
      <c r="L109" s="805">
        <f>IF(K109="非常勤",J109/基本!$D$9,1)</f>
        <v>1</v>
      </c>
      <c r="M109" s="693" t="e">
        <f>IF(DAYS360(O109,メイン!$N$3)&lt;500,"新"," ")</f>
        <v>#VALUE!</v>
      </c>
      <c r="N109" s="659"/>
      <c r="O109" s="809" t="str">
        <f>IF(COUNTA(外来!J107)&gt;=1,外来!J107,"")</f>
        <v/>
      </c>
      <c r="Q109" s="781">
        <f t="shared" si="19"/>
        <v>0</v>
      </c>
      <c r="R109" s="781">
        <f t="shared" si="20"/>
        <v>0</v>
      </c>
      <c r="S109" s="781">
        <f t="shared" si="21"/>
        <v>0</v>
      </c>
      <c r="T109" s="781">
        <f t="shared" si="22"/>
        <v>0</v>
      </c>
      <c r="U109" s="781">
        <f t="shared" si="23"/>
        <v>0</v>
      </c>
      <c r="V109" s="781">
        <f t="shared" si="24"/>
        <v>0</v>
      </c>
      <c r="W109" s="781">
        <f t="shared" si="25"/>
        <v>0</v>
      </c>
      <c r="X109" s="781">
        <f t="shared" si="26"/>
        <v>0</v>
      </c>
      <c r="Y109" s="781">
        <f t="shared" si="27"/>
        <v>0</v>
      </c>
      <c r="Z109" s="781">
        <f t="shared" si="28"/>
        <v>0</v>
      </c>
      <c r="AA109" s="781">
        <f t="shared" si="29"/>
        <v>0</v>
      </c>
      <c r="AB109" s="781">
        <f t="shared" si="30"/>
        <v>0</v>
      </c>
      <c r="AC109" s="781">
        <f t="shared" si="31"/>
        <v>0</v>
      </c>
      <c r="AD109" s="781">
        <f t="shared" si="32"/>
        <v>0</v>
      </c>
      <c r="AE109" s="781">
        <f t="shared" si="33"/>
        <v>0</v>
      </c>
      <c r="AG109" s="647" t="e">
        <f>#REF!</f>
        <v>#REF!</v>
      </c>
      <c r="AH109" s="647" t="str">
        <f t="shared" si="34"/>
        <v>助産師常勤</v>
      </c>
      <c r="AI109" s="647">
        <f t="shared" si="35"/>
        <v>1</v>
      </c>
      <c r="AJ109" s="647" t="str">
        <f t="shared" si="36"/>
        <v>助産師</v>
      </c>
      <c r="AK109" s="647" t="str">
        <f t="shared" si="37"/>
        <v>常勤</v>
      </c>
    </row>
    <row r="110" spans="1:37" ht="13.5" customHeight="1">
      <c r="A110" s="659" t="str">
        <f>IF(COUNTA(外来!A108)&gt;=1,外来!A108,"")</f>
        <v/>
      </c>
      <c r="B110" s="784" t="str">
        <f>IF(COUNTA(外来!B108)&gt;=1,外来!B108,"")</f>
        <v/>
      </c>
      <c r="C110" s="750" t="str">
        <f>IF(COUNTA(外来!C108)&gt;=1,外来!C108,"")</f>
        <v/>
      </c>
      <c r="D110" s="750" t="str">
        <f>IF(COUNTA(外来!D108)&gt;=1,外来!D108,"")</f>
        <v/>
      </c>
      <c r="E110" s="750" t="str">
        <f>IF(COUNTA(外来!E108)&gt;=1,外来!E108,"")</f>
        <v/>
      </c>
      <c r="F110" s="755" t="str">
        <f>IF(COUNTA(外来!F108)&gt;=1,外来!F108,"")</f>
        <v/>
      </c>
      <c r="G110" s="745" t="str">
        <f>IF(COUNTA(外来!G108)&gt;=1,外来!G108,"")</f>
        <v/>
      </c>
      <c r="H110" s="755" t="str">
        <f>IF(COUNTA(外来!H108)&gt;=1,外来!H108,"")</f>
        <v/>
      </c>
      <c r="I110" s="799" t="str">
        <f>IF(COUNTA(外来!I108)&gt;=1,外来!I108,"")</f>
        <v/>
      </c>
      <c r="J110" s="659" t="str">
        <f>IF(COUNTA(外来!K108)&gt;=1,外来!K108,"")</f>
        <v/>
      </c>
      <c r="K110" s="694" t="str">
        <f>IF(J110&lt;基本!$D$9,"非常勤","常勤")</f>
        <v>常勤</v>
      </c>
      <c r="L110" s="805">
        <f>IF(K110="非常勤",J110/基本!$D$9,1)</f>
        <v>1</v>
      </c>
      <c r="M110" s="693" t="e">
        <f>IF(DAYS360(O110,メイン!$N$3)&lt;500,"新"," ")</f>
        <v>#VALUE!</v>
      </c>
      <c r="N110" s="659"/>
      <c r="O110" s="809" t="str">
        <f>IF(COUNTA(外来!J108)&gt;=1,外来!J108,"")</f>
        <v/>
      </c>
      <c r="Q110" s="781">
        <f t="shared" si="19"/>
        <v>0</v>
      </c>
      <c r="R110" s="781">
        <f t="shared" si="20"/>
        <v>0</v>
      </c>
      <c r="S110" s="781">
        <f t="shared" si="21"/>
        <v>0</v>
      </c>
      <c r="T110" s="781">
        <f t="shared" si="22"/>
        <v>0</v>
      </c>
      <c r="U110" s="781">
        <f t="shared" si="23"/>
        <v>0</v>
      </c>
      <c r="V110" s="781">
        <f t="shared" si="24"/>
        <v>0</v>
      </c>
      <c r="W110" s="781">
        <f t="shared" si="25"/>
        <v>0</v>
      </c>
      <c r="X110" s="781">
        <f t="shared" si="26"/>
        <v>0</v>
      </c>
      <c r="Y110" s="781">
        <f t="shared" si="27"/>
        <v>0</v>
      </c>
      <c r="Z110" s="781">
        <f t="shared" si="28"/>
        <v>0</v>
      </c>
      <c r="AA110" s="781">
        <f t="shared" si="29"/>
        <v>0</v>
      </c>
      <c r="AB110" s="781">
        <f t="shared" si="30"/>
        <v>0</v>
      </c>
      <c r="AC110" s="781">
        <f t="shared" si="31"/>
        <v>0</v>
      </c>
      <c r="AD110" s="781">
        <f t="shared" si="32"/>
        <v>0</v>
      </c>
      <c r="AE110" s="781">
        <f t="shared" si="33"/>
        <v>0</v>
      </c>
      <c r="AG110" s="647" t="e">
        <f>#REF!</f>
        <v>#REF!</v>
      </c>
      <c r="AH110" s="647" t="str">
        <f t="shared" si="34"/>
        <v>助産師常勤</v>
      </c>
      <c r="AI110" s="647">
        <f t="shared" si="35"/>
        <v>1</v>
      </c>
      <c r="AJ110" s="647" t="str">
        <f t="shared" si="36"/>
        <v>助産師</v>
      </c>
      <c r="AK110" s="647" t="str">
        <f t="shared" si="37"/>
        <v>常勤</v>
      </c>
    </row>
    <row r="111" spans="1:37" ht="13.5" customHeight="1">
      <c r="A111" s="659" t="str">
        <f>IF(COUNTA(外来!A109)&gt;=1,外来!A109,"")</f>
        <v/>
      </c>
      <c r="B111" s="784" t="str">
        <f>IF(COUNTA(外来!B109)&gt;=1,外来!B109,"")</f>
        <v/>
      </c>
      <c r="C111" s="750" t="str">
        <f>IF(COUNTA(外来!C109)&gt;=1,外来!C109,"")</f>
        <v/>
      </c>
      <c r="D111" s="750" t="str">
        <f>IF(COUNTA(外来!D109)&gt;=1,外来!D109,"")</f>
        <v/>
      </c>
      <c r="E111" s="750" t="str">
        <f>IF(COUNTA(外来!E109)&gt;=1,外来!E109,"")</f>
        <v/>
      </c>
      <c r="F111" s="755" t="str">
        <f>IF(COUNTA(外来!F109)&gt;=1,外来!F109,"")</f>
        <v/>
      </c>
      <c r="G111" s="745" t="str">
        <f>IF(COUNTA(外来!G109)&gt;=1,外来!G109,"")</f>
        <v/>
      </c>
      <c r="H111" s="755" t="str">
        <f>IF(COUNTA(外来!H109)&gt;=1,外来!H109,"")</f>
        <v/>
      </c>
      <c r="I111" s="799" t="str">
        <f>IF(COUNTA(外来!I109)&gt;=1,外来!I109,"")</f>
        <v/>
      </c>
      <c r="J111" s="659" t="str">
        <f>IF(COUNTA(外来!K109)&gt;=1,外来!K109,"")</f>
        <v/>
      </c>
      <c r="K111" s="694" t="str">
        <f>IF(J111&lt;基本!$D$9,"非常勤","常勤")</f>
        <v>常勤</v>
      </c>
      <c r="L111" s="805">
        <f>IF(K111="非常勤",J111/基本!$D$9,1)</f>
        <v>1</v>
      </c>
      <c r="M111" s="693" t="e">
        <f>IF(DAYS360(O111,メイン!$N$3)&lt;500,"新"," ")</f>
        <v>#VALUE!</v>
      </c>
      <c r="N111" s="659"/>
      <c r="O111" s="809" t="str">
        <f>IF(COUNTA(外来!J109)&gt;=1,外来!J109,"")</f>
        <v/>
      </c>
      <c r="Q111" s="781">
        <f t="shared" si="19"/>
        <v>0</v>
      </c>
      <c r="R111" s="781">
        <f t="shared" si="20"/>
        <v>0</v>
      </c>
      <c r="S111" s="781">
        <f t="shared" si="21"/>
        <v>0</v>
      </c>
      <c r="T111" s="781">
        <f t="shared" si="22"/>
        <v>0</v>
      </c>
      <c r="U111" s="781">
        <f t="shared" si="23"/>
        <v>0</v>
      </c>
      <c r="V111" s="781">
        <f t="shared" si="24"/>
        <v>0</v>
      </c>
      <c r="W111" s="781">
        <f t="shared" si="25"/>
        <v>0</v>
      </c>
      <c r="X111" s="781">
        <f t="shared" si="26"/>
        <v>0</v>
      </c>
      <c r="Y111" s="781">
        <f t="shared" si="27"/>
        <v>0</v>
      </c>
      <c r="Z111" s="781">
        <f t="shared" si="28"/>
        <v>0</v>
      </c>
      <c r="AA111" s="781">
        <f t="shared" si="29"/>
        <v>0</v>
      </c>
      <c r="AB111" s="781">
        <f t="shared" si="30"/>
        <v>0</v>
      </c>
      <c r="AC111" s="781">
        <f t="shared" si="31"/>
        <v>0</v>
      </c>
      <c r="AD111" s="781">
        <f t="shared" si="32"/>
        <v>0</v>
      </c>
      <c r="AE111" s="781">
        <f t="shared" si="33"/>
        <v>0</v>
      </c>
      <c r="AG111" s="647" t="e">
        <f>#REF!</f>
        <v>#REF!</v>
      </c>
      <c r="AH111" s="647" t="str">
        <f t="shared" si="34"/>
        <v>助産師常勤</v>
      </c>
      <c r="AI111" s="647">
        <f t="shared" si="35"/>
        <v>1</v>
      </c>
      <c r="AJ111" s="647" t="str">
        <f t="shared" si="36"/>
        <v>助産師</v>
      </c>
      <c r="AK111" s="647" t="str">
        <f t="shared" si="37"/>
        <v>常勤</v>
      </c>
    </row>
    <row r="112" spans="1:37" ht="13.5" customHeight="1">
      <c r="A112" s="659" t="str">
        <f>IF(COUNTA(外来!A110)&gt;=1,外来!A110,"")</f>
        <v/>
      </c>
      <c r="B112" s="784" t="str">
        <f>IF(COUNTA(外来!B110)&gt;=1,外来!B110,"")</f>
        <v/>
      </c>
      <c r="C112" s="750" t="str">
        <f>IF(COUNTA(外来!C110)&gt;=1,外来!C110,"")</f>
        <v/>
      </c>
      <c r="D112" s="750" t="str">
        <f>IF(COUNTA(外来!D110)&gt;=1,外来!D110,"")</f>
        <v/>
      </c>
      <c r="E112" s="750" t="str">
        <f>IF(COUNTA(外来!E110)&gt;=1,外来!E110,"")</f>
        <v/>
      </c>
      <c r="F112" s="755" t="str">
        <f>IF(COUNTA(外来!F110)&gt;=1,外来!F110,"")</f>
        <v/>
      </c>
      <c r="G112" s="745" t="str">
        <f>IF(COUNTA(外来!G110)&gt;=1,外来!G110,"")</f>
        <v/>
      </c>
      <c r="H112" s="755" t="str">
        <f>IF(COUNTA(外来!H110)&gt;=1,外来!H110,"")</f>
        <v/>
      </c>
      <c r="I112" s="799" t="str">
        <f>IF(COUNTA(外来!I110)&gt;=1,外来!I110,"")</f>
        <v/>
      </c>
      <c r="J112" s="659" t="str">
        <f>IF(COUNTA(外来!K110)&gt;=1,外来!K110,"")</f>
        <v/>
      </c>
      <c r="K112" s="694" t="str">
        <f>IF(J112&lt;基本!$D$9,"非常勤","常勤")</f>
        <v>常勤</v>
      </c>
      <c r="L112" s="805">
        <f>IF(K112="非常勤",J112/基本!$D$9,1)</f>
        <v>1</v>
      </c>
      <c r="M112" s="693" t="e">
        <f>IF(DAYS360(O112,メイン!$N$3)&lt;500,"新"," ")</f>
        <v>#VALUE!</v>
      </c>
      <c r="N112" s="659"/>
      <c r="O112" s="809" t="str">
        <f>IF(COUNTA(外来!J110)&gt;=1,外来!J110,"")</f>
        <v/>
      </c>
      <c r="Q112" s="781">
        <f t="shared" si="19"/>
        <v>0</v>
      </c>
      <c r="R112" s="781">
        <f t="shared" si="20"/>
        <v>0</v>
      </c>
      <c r="S112" s="781">
        <f t="shared" si="21"/>
        <v>0</v>
      </c>
      <c r="T112" s="781">
        <f t="shared" si="22"/>
        <v>0</v>
      </c>
      <c r="U112" s="781">
        <f t="shared" si="23"/>
        <v>0</v>
      </c>
      <c r="V112" s="781">
        <f t="shared" si="24"/>
        <v>0</v>
      </c>
      <c r="W112" s="781">
        <f t="shared" si="25"/>
        <v>0</v>
      </c>
      <c r="X112" s="781">
        <f t="shared" si="26"/>
        <v>0</v>
      </c>
      <c r="Y112" s="781">
        <f t="shared" si="27"/>
        <v>0</v>
      </c>
      <c r="Z112" s="781">
        <f t="shared" si="28"/>
        <v>0</v>
      </c>
      <c r="AA112" s="781">
        <f t="shared" si="29"/>
        <v>0</v>
      </c>
      <c r="AB112" s="781">
        <f t="shared" si="30"/>
        <v>0</v>
      </c>
      <c r="AC112" s="781">
        <f t="shared" si="31"/>
        <v>0</v>
      </c>
      <c r="AD112" s="781">
        <f t="shared" si="32"/>
        <v>0</v>
      </c>
      <c r="AE112" s="781">
        <f t="shared" si="33"/>
        <v>0</v>
      </c>
      <c r="AG112" s="647" t="e">
        <f>#REF!</f>
        <v>#REF!</v>
      </c>
      <c r="AH112" s="647" t="str">
        <f t="shared" si="34"/>
        <v>助産師常勤</v>
      </c>
      <c r="AI112" s="647">
        <f t="shared" si="35"/>
        <v>1</v>
      </c>
      <c r="AJ112" s="647" t="str">
        <f t="shared" si="36"/>
        <v>助産師</v>
      </c>
      <c r="AK112" s="647" t="str">
        <f t="shared" si="37"/>
        <v>常勤</v>
      </c>
    </row>
    <row r="113" spans="1:37" ht="13.5" customHeight="1">
      <c r="A113" s="659" t="str">
        <f>IF(COUNTA(外来!A111)&gt;=1,外来!A111,"")</f>
        <v/>
      </c>
      <c r="B113" s="784" t="str">
        <f>IF(COUNTA(外来!B111)&gt;=1,外来!B111,"")</f>
        <v/>
      </c>
      <c r="C113" s="750" t="str">
        <f>IF(COUNTA(外来!C111)&gt;=1,外来!C111,"")</f>
        <v/>
      </c>
      <c r="D113" s="750" t="str">
        <f>IF(COUNTA(外来!D111)&gt;=1,外来!D111,"")</f>
        <v/>
      </c>
      <c r="E113" s="750" t="str">
        <f>IF(COUNTA(外来!E111)&gt;=1,外来!E111,"")</f>
        <v/>
      </c>
      <c r="F113" s="755" t="str">
        <f>IF(COUNTA(外来!F111)&gt;=1,外来!F111,"")</f>
        <v/>
      </c>
      <c r="G113" s="745" t="str">
        <f>IF(COUNTA(外来!G111)&gt;=1,外来!G111,"")</f>
        <v/>
      </c>
      <c r="H113" s="755" t="str">
        <f>IF(COUNTA(外来!H111)&gt;=1,外来!H111,"")</f>
        <v/>
      </c>
      <c r="I113" s="799" t="str">
        <f>IF(COUNTA(外来!I111)&gt;=1,外来!I111,"")</f>
        <v/>
      </c>
      <c r="J113" s="659" t="str">
        <f>IF(COUNTA(外来!K111)&gt;=1,外来!K111,"")</f>
        <v/>
      </c>
      <c r="K113" s="694" t="str">
        <f>IF(J113&lt;基本!$D$9,"非常勤","常勤")</f>
        <v>常勤</v>
      </c>
      <c r="L113" s="805">
        <f>IF(K113="非常勤",J113/基本!$D$9,1)</f>
        <v>1</v>
      </c>
      <c r="M113" s="693" t="e">
        <f>IF(DAYS360(O113,メイン!$N$3)&lt;500,"新"," ")</f>
        <v>#VALUE!</v>
      </c>
      <c r="N113" s="659"/>
      <c r="O113" s="809" t="str">
        <f>IF(COUNTA(外来!J111)&gt;=1,外来!J111,"")</f>
        <v/>
      </c>
      <c r="Q113" s="781">
        <f t="shared" si="19"/>
        <v>0</v>
      </c>
      <c r="R113" s="781">
        <f t="shared" si="20"/>
        <v>0</v>
      </c>
      <c r="S113" s="781">
        <f t="shared" si="21"/>
        <v>0</v>
      </c>
      <c r="T113" s="781">
        <f t="shared" si="22"/>
        <v>0</v>
      </c>
      <c r="U113" s="781">
        <f t="shared" si="23"/>
        <v>0</v>
      </c>
      <c r="V113" s="781">
        <f t="shared" si="24"/>
        <v>0</v>
      </c>
      <c r="W113" s="781">
        <f t="shared" si="25"/>
        <v>0</v>
      </c>
      <c r="X113" s="781">
        <f t="shared" si="26"/>
        <v>0</v>
      </c>
      <c r="Y113" s="781">
        <f t="shared" si="27"/>
        <v>0</v>
      </c>
      <c r="Z113" s="781">
        <f t="shared" si="28"/>
        <v>0</v>
      </c>
      <c r="AA113" s="781">
        <f t="shared" si="29"/>
        <v>0</v>
      </c>
      <c r="AB113" s="781">
        <f t="shared" si="30"/>
        <v>0</v>
      </c>
      <c r="AC113" s="781">
        <f t="shared" si="31"/>
        <v>0</v>
      </c>
      <c r="AD113" s="781">
        <f t="shared" si="32"/>
        <v>0</v>
      </c>
      <c r="AE113" s="781">
        <f t="shared" si="33"/>
        <v>0</v>
      </c>
      <c r="AG113" s="647" t="e">
        <f>#REF!</f>
        <v>#REF!</v>
      </c>
      <c r="AH113" s="647" t="str">
        <f t="shared" si="34"/>
        <v>助産師常勤</v>
      </c>
      <c r="AI113" s="647">
        <f t="shared" si="35"/>
        <v>1</v>
      </c>
      <c r="AJ113" s="647" t="str">
        <f t="shared" si="36"/>
        <v>助産師</v>
      </c>
      <c r="AK113" s="647" t="str">
        <f t="shared" si="37"/>
        <v>常勤</v>
      </c>
    </row>
    <row r="114" spans="1:37" ht="13.5" customHeight="1">
      <c r="A114" s="659" t="str">
        <f>IF(COUNTA(外来!A112)&gt;=1,外来!A112,"")</f>
        <v/>
      </c>
      <c r="B114" s="784" t="str">
        <f>IF(COUNTA(外来!B112)&gt;=1,外来!B112,"")</f>
        <v/>
      </c>
      <c r="C114" s="750" t="str">
        <f>IF(COUNTA(外来!C112)&gt;=1,外来!C112,"")</f>
        <v/>
      </c>
      <c r="D114" s="750" t="str">
        <f>IF(COUNTA(外来!D112)&gt;=1,外来!D112,"")</f>
        <v/>
      </c>
      <c r="E114" s="750" t="str">
        <f>IF(COUNTA(外来!E112)&gt;=1,外来!E112,"")</f>
        <v/>
      </c>
      <c r="F114" s="755" t="str">
        <f>IF(COUNTA(外来!F112)&gt;=1,外来!F112,"")</f>
        <v/>
      </c>
      <c r="G114" s="745" t="str">
        <f>IF(COUNTA(外来!G112)&gt;=1,外来!G112,"")</f>
        <v/>
      </c>
      <c r="H114" s="755" t="str">
        <f>IF(COUNTA(外来!H112)&gt;=1,外来!H112,"")</f>
        <v/>
      </c>
      <c r="I114" s="799" t="str">
        <f>IF(COUNTA(外来!I112)&gt;=1,外来!I112,"")</f>
        <v/>
      </c>
      <c r="J114" s="659" t="str">
        <f>IF(COUNTA(外来!K112)&gt;=1,外来!K112,"")</f>
        <v/>
      </c>
      <c r="K114" s="694" t="str">
        <f>IF(J114&lt;基本!$D$9,"非常勤","常勤")</f>
        <v>常勤</v>
      </c>
      <c r="L114" s="805">
        <f>IF(K114="非常勤",J114/基本!$D$9,1)</f>
        <v>1</v>
      </c>
      <c r="M114" s="693" t="e">
        <f>IF(DAYS360(O114,メイン!$N$3)&lt;500,"新"," ")</f>
        <v>#VALUE!</v>
      </c>
      <c r="N114" s="659"/>
      <c r="O114" s="809" t="str">
        <f>IF(COUNTA(外来!J112)&gt;=1,外来!J112,"")</f>
        <v/>
      </c>
      <c r="Q114" s="781">
        <f t="shared" si="19"/>
        <v>0</v>
      </c>
      <c r="R114" s="781">
        <f t="shared" si="20"/>
        <v>0</v>
      </c>
      <c r="S114" s="781">
        <f t="shared" si="21"/>
        <v>0</v>
      </c>
      <c r="T114" s="781">
        <f t="shared" si="22"/>
        <v>0</v>
      </c>
      <c r="U114" s="781">
        <f t="shared" si="23"/>
        <v>0</v>
      </c>
      <c r="V114" s="781">
        <f t="shared" si="24"/>
        <v>0</v>
      </c>
      <c r="W114" s="781">
        <f t="shared" si="25"/>
        <v>0</v>
      </c>
      <c r="X114" s="781">
        <f t="shared" si="26"/>
        <v>0</v>
      </c>
      <c r="Y114" s="781">
        <f t="shared" si="27"/>
        <v>0</v>
      </c>
      <c r="Z114" s="781">
        <f t="shared" si="28"/>
        <v>0</v>
      </c>
      <c r="AA114" s="781">
        <f t="shared" si="29"/>
        <v>0</v>
      </c>
      <c r="AB114" s="781">
        <f t="shared" si="30"/>
        <v>0</v>
      </c>
      <c r="AC114" s="781">
        <f t="shared" si="31"/>
        <v>0</v>
      </c>
      <c r="AD114" s="781">
        <f t="shared" si="32"/>
        <v>0</v>
      </c>
      <c r="AE114" s="781">
        <f t="shared" si="33"/>
        <v>0</v>
      </c>
      <c r="AG114" s="647" t="e">
        <f>#REF!</f>
        <v>#REF!</v>
      </c>
      <c r="AH114" s="647" t="str">
        <f t="shared" si="34"/>
        <v>助産師常勤</v>
      </c>
      <c r="AI114" s="647">
        <f t="shared" si="35"/>
        <v>1</v>
      </c>
      <c r="AJ114" s="647" t="str">
        <f t="shared" si="36"/>
        <v>助産師</v>
      </c>
      <c r="AK114" s="647" t="str">
        <f t="shared" si="37"/>
        <v>常勤</v>
      </c>
    </row>
    <row r="115" spans="1:37" ht="13.5" customHeight="1">
      <c r="A115" s="659" t="str">
        <f>IF(COUNTA(外来!A113)&gt;=1,外来!A113,"")</f>
        <v/>
      </c>
      <c r="B115" s="784" t="str">
        <f>IF(COUNTA(外来!B113)&gt;=1,外来!B113,"")</f>
        <v/>
      </c>
      <c r="C115" s="750" t="str">
        <f>IF(COUNTA(外来!C113)&gt;=1,外来!C113,"")</f>
        <v/>
      </c>
      <c r="D115" s="750" t="str">
        <f>IF(COUNTA(外来!D113)&gt;=1,外来!D113,"")</f>
        <v/>
      </c>
      <c r="E115" s="750" t="str">
        <f>IF(COUNTA(外来!E113)&gt;=1,外来!E113,"")</f>
        <v/>
      </c>
      <c r="F115" s="755" t="str">
        <f>IF(COUNTA(外来!F113)&gt;=1,外来!F113,"")</f>
        <v/>
      </c>
      <c r="G115" s="745" t="str">
        <f>IF(COUNTA(外来!G113)&gt;=1,外来!G113,"")</f>
        <v/>
      </c>
      <c r="H115" s="755" t="str">
        <f>IF(COUNTA(外来!H113)&gt;=1,外来!H113,"")</f>
        <v/>
      </c>
      <c r="I115" s="799" t="str">
        <f>IF(COUNTA(外来!I113)&gt;=1,外来!I113,"")</f>
        <v/>
      </c>
      <c r="J115" s="659" t="str">
        <f>IF(COUNTA(外来!K113)&gt;=1,外来!K113,"")</f>
        <v/>
      </c>
      <c r="K115" s="694" t="str">
        <f>IF(J115&lt;基本!$D$9,"非常勤","常勤")</f>
        <v>常勤</v>
      </c>
      <c r="L115" s="805">
        <f>IF(K115="非常勤",J115/基本!$D$9,1)</f>
        <v>1</v>
      </c>
      <c r="M115" s="693" t="e">
        <f>IF(DAYS360(O115,メイン!$N$3)&lt;500,"新"," ")</f>
        <v>#VALUE!</v>
      </c>
      <c r="N115" s="659"/>
      <c r="O115" s="809" t="str">
        <f>IF(COUNTA(外来!J113)&gt;=1,外来!J113,"")</f>
        <v/>
      </c>
      <c r="Q115" s="781">
        <f t="shared" si="19"/>
        <v>0</v>
      </c>
      <c r="R115" s="781">
        <f t="shared" si="20"/>
        <v>0</v>
      </c>
      <c r="S115" s="781">
        <f t="shared" si="21"/>
        <v>0</v>
      </c>
      <c r="T115" s="781">
        <f t="shared" si="22"/>
        <v>0</v>
      </c>
      <c r="U115" s="781">
        <f t="shared" si="23"/>
        <v>0</v>
      </c>
      <c r="V115" s="781">
        <f t="shared" si="24"/>
        <v>0</v>
      </c>
      <c r="W115" s="781">
        <f t="shared" si="25"/>
        <v>0</v>
      </c>
      <c r="X115" s="781">
        <f t="shared" si="26"/>
        <v>0</v>
      </c>
      <c r="Y115" s="781">
        <f t="shared" si="27"/>
        <v>0</v>
      </c>
      <c r="Z115" s="781">
        <f t="shared" si="28"/>
        <v>0</v>
      </c>
      <c r="AA115" s="781">
        <f t="shared" si="29"/>
        <v>0</v>
      </c>
      <c r="AB115" s="781">
        <f t="shared" si="30"/>
        <v>0</v>
      </c>
      <c r="AC115" s="781">
        <f t="shared" si="31"/>
        <v>0</v>
      </c>
      <c r="AD115" s="781">
        <f t="shared" si="32"/>
        <v>0</v>
      </c>
      <c r="AE115" s="781">
        <f t="shared" si="33"/>
        <v>0</v>
      </c>
      <c r="AG115" s="647" t="e">
        <f>#REF!</f>
        <v>#REF!</v>
      </c>
      <c r="AH115" s="647" t="str">
        <f t="shared" si="34"/>
        <v>助産師常勤</v>
      </c>
      <c r="AI115" s="647">
        <f t="shared" si="35"/>
        <v>1</v>
      </c>
      <c r="AJ115" s="647" t="str">
        <f t="shared" si="36"/>
        <v>助産師</v>
      </c>
      <c r="AK115" s="647" t="str">
        <f t="shared" si="37"/>
        <v>常勤</v>
      </c>
    </row>
    <row r="116" spans="1:37" ht="13.5" customHeight="1">
      <c r="A116" s="659" t="str">
        <f>IF(COUNTA(外来!A114)&gt;=1,外来!A114,"")</f>
        <v/>
      </c>
      <c r="B116" s="784" t="str">
        <f>IF(COUNTA(外来!B114)&gt;=1,外来!B114,"")</f>
        <v/>
      </c>
      <c r="C116" s="750" t="str">
        <f>IF(COUNTA(外来!C114)&gt;=1,外来!C114,"")</f>
        <v/>
      </c>
      <c r="D116" s="750" t="str">
        <f>IF(COUNTA(外来!D114)&gt;=1,外来!D114,"")</f>
        <v/>
      </c>
      <c r="E116" s="750" t="str">
        <f>IF(COUNTA(外来!E114)&gt;=1,外来!E114,"")</f>
        <v/>
      </c>
      <c r="F116" s="755" t="str">
        <f>IF(COUNTA(外来!F114)&gt;=1,外来!F114,"")</f>
        <v/>
      </c>
      <c r="G116" s="745" t="str">
        <f>IF(COUNTA(外来!G114)&gt;=1,外来!G114,"")</f>
        <v/>
      </c>
      <c r="H116" s="755" t="str">
        <f>IF(COUNTA(外来!H114)&gt;=1,外来!H114,"")</f>
        <v/>
      </c>
      <c r="I116" s="799" t="str">
        <f>IF(COUNTA(外来!I114)&gt;=1,外来!I114,"")</f>
        <v/>
      </c>
      <c r="J116" s="659" t="str">
        <f>IF(COUNTA(外来!K114)&gt;=1,外来!K114,"")</f>
        <v/>
      </c>
      <c r="K116" s="694" t="str">
        <f>IF(J116&lt;基本!$D$9,"非常勤","常勤")</f>
        <v>常勤</v>
      </c>
      <c r="L116" s="805">
        <f>IF(K116="非常勤",J116/基本!$D$9,1)</f>
        <v>1</v>
      </c>
      <c r="M116" s="693" t="e">
        <f>IF(DAYS360(O116,メイン!$N$3)&lt;500,"新"," ")</f>
        <v>#VALUE!</v>
      </c>
      <c r="N116" s="659"/>
      <c r="O116" s="809" t="str">
        <f>IF(COUNTA(外来!J114)&gt;=1,外来!J114,"")</f>
        <v/>
      </c>
      <c r="Q116" s="781">
        <f t="shared" si="19"/>
        <v>0</v>
      </c>
      <c r="R116" s="781">
        <f t="shared" si="20"/>
        <v>0</v>
      </c>
      <c r="S116" s="781">
        <f t="shared" si="21"/>
        <v>0</v>
      </c>
      <c r="T116" s="781">
        <f t="shared" si="22"/>
        <v>0</v>
      </c>
      <c r="U116" s="781">
        <f t="shared" si="23"/>
        <v>0</v>
      </c>
      <c r="V116" s="781">
        <f t="shared" si="24"/>
        <v>0</v>
      </c>
      <c r="W116" s="781">
        <f t="shared" si="25"/>
        <v>0</v>
      </c>
      <c r="X116" s="781">
        <f t="shared" si="26"/>
        <v>0</v>
      </c>
      <c r="Y116" s="781">
        <f t="shared" si="27"/>
        <v>0</v>
      </c>
      <c r="Z116" s="781">
        <f t="shared" si="28"/>
        <v>0</v>
      </c>
      <c r="AA116" s="781">
        <f t="shared" si="29"/>
        <v>0</v>
      </c>
      <c r="AB116" s="781">
        <f t="shared" si="30"/>
        <v>0</v>
      </c>
      <c r="AC116" s="781">
        <f t="shared" si="31"/>
        <v>0</v>
      </c>
      <c r="AD116" s="781">
        <f t="shared" si="32"/>
        <v>0</v>
      </c>
      <c r="AE116" s="781">
        <f t="shared" si="33"/>
        <v>0</v>
      </c>
      <c r="AG116" s="647" t="e">
        <f>#REF!</f>
        <v>#REF!</v>
      </c>
      <c r="AH116" s="647" t="str">
        <f t="shared" si="34"/>
        <v>助産師常勤</v>
      </c>
      <c r="AI116" s="647">
        <f t="shared" si="35"/>
        <v>1</v>
      </c>
      <c r="AJ116" s="647" t="str">
        <f t="shared" si="36"/>
        <v>助産師</v>
      </c>
      <c r="AK116" s="647" t="str">
        <f t="shared" si="37"/>
        <v>常勤</v>
      </c>
    </row>
    <row r="117" spans="1:37" ht="13.5" customHeight="1">
      <c r="A117" s="659" t="str">
        <f>IF(COUNTA(外来!A115)&gt;=1,外来!A115,"")</f>
        <v/>
      </c>
      <c r="B117" s="784" t="str">
        <f>IF(COUNTA(外来!B115)&gt;=1,外来!B115,"")</f>
        <v/>
      </c>
      <c r="C117" s="750" t="str">
        <f>IF(COUNTA(外来!C115)&gt;=1,外来!C115,"")</f>
        <v/>
      </c>
      <c r="D117" s="750" t="str">
        <f>IF(COUNTA(外来!D115)&gt;=1,外来!D115,"")</f>
        <v/>
      </c>
      <c r="E117" s="750" t="str">
        <f>IF(COUNTA(外来!E115)&gt;=1,外来!E115,"")</f>
        <v/>
      </c>
      <c r="F117" s="755" t="str">
        <f>IF(COUNTA(外来!F115)&gt;=1,外来!F115,"")</f>
        <v/>
      </c>
      <c r="G117" s="745" t="str">
        <f>IF(COUNTA(外来!G115)&gt;=1,外来!G115,"")</f>
        <v/>
      </c>
      <c r="H117" s="755" t="str">
        <f>IF(COUNTA(外来!H115)&gt;=1,外来!H115,"")</f>
        <v/>
      </c>
      <c r="I117" s="799" t="str">
        <f>IF(COUNTA(外来!I115)&gt;=1,外来!I115,"")</f>
        <v/>
      </c>
      <c r="J117" s="659" t="str">
        <f>IF(COUNTA(外来!K115)&gt;=1,外来!K115,"")</f>
        <v/>
      </c>
      <c r="K117" s="694" t="str">
        <f>IF(J117&lt;基本!$D$9,"非常勤","常勤")</f>
        <v>常勤</v>
      </c>
      <c r="L117" s="805">
        <f>IF(K117="非常勤",J117/基本!$D$9,1)</f>
        <v>1</v>
      </c>
      <c r="M117" s="693" t="e">
        <f>IF(DAYS360(O117,メイン!$N$3)&lt;500,"新"," ")</f>
        <v>#VALUE!</v>
      </c>
      <c r="N117" s="659"/>
      <c r="O117" s="809" t="str">
        <f>IF(COUNTA(外来!J115)&gt;=1,外来!J115,"")</f>
        <v/>
      </c>
      <c r="Q117" s="781">
        <f t="shared" si="19"/>
        <v>0</v>
      </c>
      <c r="R117" s="781">
        <f t="shared" si="20"/>
        <v>0</v>
      </c>
      <c r="S117" s="781">
        <f t="shared" si="21"/>
        <v>0</v>
      </c>
      <c r="T117" s="781">
        <f t="shared" si="22"/>
        <v>0</v>
      </c>
      <c r="U117" s="781">
        <f t="shared" si="23"/>
        <v>0</v>
      </c>
      <c r="V117" s="781">
        <f t="shared" si="24"/>
        <v>0</v>
      </c>
      <c r="W117" s="781">
        <f t="shared" si="25"/>
        <v>0</v>
      </c>
      <c r="X117" s="781">
        <f t="shared" si="26"/>
        <v>0</v>
      </c>
      <c r="Y117" s="781">
        <f t="shared" si="27"/>
        <v>0</v>
      </c>
      <c r="Z117" s="781">
        <f t="shared" si="28"/>
        <v>0</v>
      </c>
      <c r="AA117" s="781">
        <f t="shared" si="29"/>
        <v>0</v>
      </c>
      <c r="AB117" s="781">
        <f t="shared" si="30"/>
        <v>0</v>
      </c>
      <c r="AC117" s="781">
        <f t="shared" si="31"/>
        <v>0</v>
      </c>
      <c r="AD117" s="781">
        <f t="shared" si="32"/>
        <v>0</v>
      </c>
      <c r="AE117" s="781">
        <f t="shared" si="33"/>
        <v>0</v>
      </c>
      <c r="AG117" s="647" t="e">
        <f>#REF!</f>
        <v>#REF!</v>
      </c>
      <c r="AH117" s="647" t="str">
        <f t="shared" si="34"/>
        <v>助産師常勤</v>
      </c>
      <c r="AI117" s="647">
        <f t="shared" si="35"/>
        <v>1</v>
      </c>
      <c r="AJ117" s="647" t="str">
        <f t="shared" si="36"/>
        <v>助産師</v>
      </c>
      <c r="AK117" s="647" t="str">
        <f t="shared" si="37"/>
        <v>常勤</v>
      </c>
    </row>
    <row r="118" spans="1:37" ht="13.5" customHeight="1">
      <c r="A118" s="659" t="str">
        <f>IF(COUNTA(外来!A116)&gt;=1,外来!A116,"")</f>
        <v/>
      </c>
      <c r="B118" s="784" t="str">
        <f>IF(COUNTA(外来!B116)&gt;=1,外来!B116,"")</f>
        <v/>
      </c>
      <c r="C118" s="750" t="str">
        <f>IF(COUNTA(外来!C116)&gt;=1,外来!C116,"")</f>
        <v/>
      </c>
      <c r="D118" s="750" t="str">
        <f>IF(COUNTA(外来!D116)&gt;=1,外来!D116,"")</f>
        <v/>
      </c>
      <c r="E118" s="750" t="str">
        <f>IF(COUNTA(外来!E116)&gt;=1,外来!E116,"")</f>
        <v/>
      </c>
      <c r="F118" s="755" t="str">
        <f>IF(COUNTA(外来!F116)&gt;=1,外来!F116,"")</f>
        <v/>
      </c>
      <c r="G118" s="745" t="str">
        <f>IF(COUNTA(外来!G116)&gt;=1,外来!G116,"")</f>
        <v/>
      </c>
      <c r="H118" s="755" t="str">
        <f>IF(COUNTA(外来!H116)&gt;=1,外来!H116,"")</f>
        <v/>
      </c>
      <c r="I118" s="799" t="str">
        <f>IF(COUNTA(外来!I116)&gt;=1,外来!I116,"")</f>
        <v/>
      </c>
      <c r="J118" s="659" t="str">
        <f>IF(COUNTA(外来!K116)&gt;=1,外来!K116,"")</f>
        <v/>
      </c>
      <c r="K118" s="694" t="str">
        <f>IF(J118&lt;基本!$D$9,"非常勤","常勤")</f>
        <v>常勤</v>
      </c>
      <c r="L118" s="805">
        <f>IF(K118="非常勤",J118/基本!$D$9,1)</f>
        <v>1</v>
      </c>
      <c r="M118" s="693" t="e">
        <f>IF(DAYS360(O118,メイン!$N$3)&lt;500,"新"," ")</f>
        <v>#VALUE!</v>
      </c>
      <c r="N118" s="659"/>
      <c r="O118" s="809" t="str">
        <f>IF(COUNTA(外来!J116)&gt;=1,外来!J116,"")</f>
        <v/>
      </c>
      <c r="Q118" s="781">
        <f t="shared" si="19"/>
        <v>0</v>
      </c>
      <c r="R118" s="781">
        <f t="shared" si="20"/>
        <v>0</v>
      </c>
      <c r="S118" s="781">
        <f t="shared" si="21"/>
        <v>0</v>
      </c>
      <c r="T118" s="781">
        <f t="shared" si="22"/>
        <v>0</v>
      </c>
      <c r="U118" s="781">
        <f t="shared" si="23"/>
        <v>0</v>
      </c>
      <c r="V118" s="781">
        <f t="shared" si="24"/>
        <v>0</v>
      </c>
      <c r="W118" s="781">
        <f t="shared" si="25"/>
        <v>0</v>
      </c>
      <c r="X118" s="781">
        <f t="shared" si="26"/>
        <v>0</v>
      </c>
      <c r="Y118" s="781">
        <f t="shared" si="27"/>
        <v>0</v>
      </c>
      <c r="Z118" s="781">
        <f t="shared" si="28"/>
        <v>0</v>
      </c>
      <c r="AA118" s="781">
        <f t="shared" si="29"/>
        <v>0</v>
      </c>
      <c r="AB118" s="781">
        <f t="shared" si="30"/>
        <v>0</v>
      </c>
      <c r="AC118" s="781">
        <f t="shared" si="31"/>
        <v>0</v>
      </c>
      <c r="AD118" s="781">
        <f t="shared" si="32"/>
        <v>0</v>
      </c>
      <c r="AE118" s="781">
        <f t="shared" si="33"/>
        <v>0</v>
      </c>
      <c r="AG118" s="647" t="e">
        <f>#REF!</f>
        <v>#REF!</v>
      </c>
      <c r="AH118" s="647" t="str">
        <f t="shared" si="34"/>
        <v>助産師常勤</v>
      </c>
      <c r="AI118" s="647">
        <f t="shared" si="35"/>
        <v>1</v>
      </c>
      <c r="AJ118" s="647" t="str">
        <f t="shared" si="36"/>
        <v>助産師</v>
      </c>
      <c r="AK118" s="647" t="str">
        <f t="shared" si="37"/>
        <v>常勤</v>
      </c>
    </row>
    <row r="119" spans="1:37" ht="13.5" customHeight="1">
      <c r="A119" s="659" t="str">
        <f>IF(COUNTA(外来!A117)&gt;=1,外来!A117,"")</f>
        <v/>
      </c>
      <c r="B119" s="784" t="str">
        <f>IF(COUNTA(外来!B117)&gt;=1,外来!B117,"")</f>
        <v/>
      </c>
      <c r="C119" s="750" t="str">
        <f>IF(COUNTA(外来!C117)&gt;=1,外来!C117,"")</f>
        <v/>
      </c>
      <c r="D119" s="750" t="str">
        <f>IF(COUNTA(外来!D117)&gt;=1,外来!D117,"")</f>
        <v/>
      </c>
      <c r="E119" s="750" t="str">
        <f>IF(COUNTA(外来!E117)&gt;=1,外来!E117,"")</f>
        <v/>
      </c>
      <c r="F119" s="755" t="str">
        <f>IF(COUNTA(外来!F117)&gt;=1,外来!F117,"")</f>
        <v/>
      </c>
      <c r="G119" s="745" t="str">
        <f>IF(COUNTA(外来!G117)&gt;=1,外来!G117,"")</f>
        <v/>
      </c>
      <c r="H119" s="755" t="str">
        <f>IF(COUNTA(外来!H117)&gt;=1,外来!H117,"")</f>
        <v/>
      </c>
      <c r="I119" s="799" t="str">
        <f>IF(COUNTA(外来!I117)&gt;=1,外来!I117,"")</f>
        <v/>
      </c>
      <c r="J119" s="659" t="str">
        <f>IF(COUNTA(外来!K117)&gt;=1,外来!K117,"")</f>
        <v/>
      </c>
      <c r="K119" s="694" t="str">
        <f>IF(J119&lt;基本!$D$9,"非常勤","常勤")</f>
        <v>常勤</v>
      </c>
      <c r="L119" s="805">
        <f>IF(K119="非常勤",J119/基本!$D$9,1)</f>
        <v>1</v>
      </c>
      <c r="M119" s="693" t="e">
        <f>IF(DAYS360(O119,メイン!$N$3)&lt;500,"新"," ")</f>
        <v>#VALUE!</v>
      </c>
      <c r="N119" s="659"/>
      <c r="O119" s="809" t="str">
        <f>IF(COUNTA(外来!J117)&gt;=1,外来!J117,"")</f>
        <v/>
      </c>
      <c r="Q119" s="781">
        <f t="shared" si="19"/>
        <v>0</v>
      </c>
      <c r="R119" s="781">
        <f t="shared" si="20"/>
        <v>0</v>
      </c>
      <c r="S119" s="781">
        <f t="shared" si="21"/>
        <v>0</v>
      </c>
      <c r="T119" s="781">
        <f t="shared" si="22"/>
        <v>0</v>
      </c>
      <c r="U119" s="781">
        <f t="shared" si="23"/>
        <v>0</v>
      </c>
      <c r="V119" s="781">
        <f t="shared" si="24"/>
        <v>0</v>
      </c>
      <c r="W119" s="781">
        <f t="shared" si="25"/>
        <v>0</v>
      </c>
      <c r="X119" s="781">
        <f t="shared" si="26"/>
        <v>0</v>
      </c>
      <c r="Y119" s="781">
        <f t="shared" si="27"/>
        <v>0</v>
      </c>
      <c r="Z119" s="781">
        <f t="shared" si="28"/>
        <v>0</v>
      </c>
      <c r="AA119" s="781">
        <f t="shared" si="29"/>
        <v>0</v>
      </c>
      <c r="AB119" s="781">
        <f t="shared" si="30"/>
        <v>0</v>
      </c>
      <c r="AC119" s="781">
        <f t="shared" si="31"/>
        <v>0</v>
      </c>
      <c r="AD119" s="781">
        <f t="shared" si="32"/>
        <v>0</v>
      </c>
      <c r="AE119" s="781">
        <f t="shared" si="33"/>
        <v>0</v>
      </c>
      <c r="AG119" s="647" t="e">
        <f>#REF!</f>
        <v>#REF!</v>
      </c>
      <c r="AH119" s="647" t="str">
        <f t="shared" si="34"/>
        <v>助産師常勤</v>
      </c>
      <c r="AI119" s="647">
        <f t="shared" si="35"/>
        <v>1</v>
      </c>
      <c r="AJ119" s="647" t="str">
        <f t="shared" si="36"/>
        <v>助産師</v>
      </c>
      <c r="AK119" s="647" t="str">
        <f t="shared" si="37"/>
        <v>常勤</v>
      </c>
    </row>
    <row r="120" spans="1:37" ht="13.5" customHeight="1">
      <c r="A120" s="659" t="str">
        <f>IF(COUNTA(外来!A118)&gt;=1,外来!A118,"")</f>
        <v/>
      </c>
      <c r="B120" s="784" t="str">
        <f>IF(COUNTA(外来!B118)&gt;=1,外来!B118,"")</f>
        <v/>
      </c>
      <c r="C120" s="750" t="str">
        <f>IF(COUNTA(外来!C118)&gt;=1,外来!C118,"")</f>
        <v/>
      </c>
      <c r="D120" s="750" t="str">
        <f>IF(COUNTA(外来!D118)&gt;=1,外来!D118,"")</f>
        <v/>
      </c>
      <c r="E120" s="750" t="str">
        <f>IF(COUNTA(外来!E118)&gt;=1,外来!E118,"")</f>
        <v/>
      </c>
      <c r="F120" s="755" t="str">
        <f>IF(COUNTA(外来!F118)&gt;=1,外来!F118,"")</f>
        <v/>
      </c>
      <c r="G120" s="745" t="str">
        <f>IF(COUNTA(外来!G118)&gt;=1,外来!G118,"")</f>
        <v/>
      </c>
      <c r="H120" s="755" t="str">
        <f>IF(COUNTA(外来!H118)&gt;=1,外来!H118,"")</f>
        <v/>
      </c>
      <c r="I120" s="799" t="str">
        <f>IF(COUNTA(外来!I118)&gt;=1,外来!I118,"")</f>
        <v/>
      </c>
      <c r="J120" s="659" t="str">
        <f>IF(COUNTA(外来!K118)&gt;=1,外来!K118,"")</f>
        <v/>
      </c>
      <c r="K120" s="694" t="str">
        <f>IF(J120&lt;基本!$D$9,"非常勤","常勤")</f>
        <v>常勤</v>
      </c>
      <c r="L120" s="805">
        <f>IF(K120="非常勤",J120/基本!$D$9,1)</f>
        <v>1</v>
      </c>
      <c r="M120" s="693" t="e">
        <f>IF(DAYS360(O120,メイン!$N$3)&lt;500,"新"," ")</f>
        <v>#VALUE!</v>
      </c>
      <c r="N120" s="659"/>
      <c r="O120" s="809" t="str">
        <f>IF(COUNTA(外来!J118)&gt;=1,外来!J118,"")</f>
        <v/>
      </c>
      <c r="Q120" s="781">
        <f t="shared" si="19"/>
        <v>0</v>
      </c>
      <c r="R120" s="781">
        <f t="shared" si="20"/>
        <v>0</v>
      </c>
      <c r="S120" s="781">
        <f t="shared" si="21"/>
        <v>0</v>
      </c>
      <c r="T120" s="781">
        <f t="shared" si="22"/>
        <v>0</v>
      </c>
      <c r="U120" s="781">
        <f t="shared" si="23"/>
        <v>0</v>
      </c>
      <c r="V120" s="781">
        <f t="shared" si="24"/>
        <v>0</v>
      </c>
      <c r="W120" s="781">
        <f t="shared" si="25"/>
        <v>0</v>
      </c>
      <c r="X120" s="781">
        <f t="shared" si="26"/>
        <v>0</v>
      </c>
      <c r="Y120" s="781">
        <f t="shared" si="27"/>
        <v>0</v>
      </c>
      <c r="Z120" s="781">
        <f t="shared" si="28"/>
        <v>0</v>
      </c>
      <c r="AA120" s="781">
        <f t="shared" si="29"/>
        <v>0</v>
      </c>
      <c r="AB120" s="781">
        <f t="shared" si="30"/>
        <v>0</v>
      </c>
      <c r="AC120" s="781">
        <f t="shared" si="31"/>
        <v>0</v>
      </c>
      <c r="AD120" s="781">
        <f t="shared" si="32"/>
        <v>0</v>
      </c>
      <c r="AE120" s="781">
        <f t="shared" si="33"/>
        <v>0</v>
      </c>
      <c r="AG120" s="647" t="e">
        <f>#REF!</f>
        <v>#REF!</v>
      </c>
      <c r="AH120" s="647" t="str">
        <f t="shared" si="34"/>
        <v>助産師常勤</v>
      </c>
      <c r="AI120" s="647">
        <f t="shared" si="35"/>
        <v>1</v>
      </c>
      <c r="AJ120" s="647" t="str">
        <f t="shared" si="36"/>
        <v>助産師</v>
      </c>
      <c r="AK120" s="647" t="str">
        <f t="shared" si="37"/>
        <v>常勤</v>
      </c>
    </row>
    <row r="121" spans="1:37" ht="13.5" customHeight="1">
      <c r="A121" s="659" t="str">
        <f>IF(COUNTA(外来!A119)&gt;=1,外来!A119,"")</f>
        <v/>
      </c>
      <c r="B121" s="784" t="str">
        <f>IF(COUNTA(外来!B119)&gt;=1,外来!B119,"")</f>
        <v/>
      </c>
      <c r="C121" s="750" t="str">
        <f>IF(COUNTA(外来!C119)&gt;=1,外来!C119,"")</f>
        <v/>
      </c>
      <c r="D121" s="750" t="str">
        <f>IF(COUNTA(外来!D119)&gt;=1,外来!D119,"")</f>
        <v/>
      </c>
      <c r="E121" s="750" t="str">
        <f>IF(COUNTA(外来!E119)&gt;=1,外来!E119,"")</f>
        <v/>
      </c>
      <c r="F121" s="755" t="str">
        <f>IF(COUNTA(外来!F119)&gt;=1,外来!F119,"")</f>
        <v/>
      </c>
      <c r="G121" s="745" t="str">
        <f>IF(COUNTA(外来!G119)&gt;=1,外来!G119,"")</f>
        <v/>
      </c>
      <c r="H121" s="755" t="str">
        <f>IF(COUNTA(外来!H119)&gt;=1,外来!H119,"")</f>
        <v/>
      </c>
      <c r="I121" s="799" t="str">
        <f>IF(COUNTA(外来!I119)&gt;=1,外来!I119,"")</f>
        <v/>
      </c>
      <c r="J121" s="659" t="str">
        <f>IF(COUNTA(外来!K119)&gt;=1,外来!K119,"")</f>
        <v/>
      </c>
      <c r="K121" s="694" t="str">
        <f>IF(J121&lt;基本!$D$9,"非常勤","常勤")</f>
        <v>常勤</v>
      </c>
      <c r="L121" s="805">
        <f>IF(K121="非常勤",J121/基本!$D$9,1)</f>
        <v>1</v>
      </c>
      <c r="M121" s="693" t="e">
        <f>IF(DAYS360(O121,メイン!$N$3)&lt;500,"新"," ")</f>
        <v>#VALUE!</v>
      </c>
      <c r="N121" s="659"/>
      <c r="O121" s="809" t="str">
        <f>IF(COUNTA(外来!J119)&gt;=1,外来!J119,"")</f>
        <v/>
      </c>
      <c r="Q121" s="781">
        <f t="shared" si="19"/>
        <v>0</v>
      </c>
      <c r="R121" s="781">
        <f t="shared" si="20"/>
        <v>0</v>
      </c>
      <c r="S121" s="781">
        <f t="shared" si="21"/>
        <v>0</v>
      </c>
      <c r="T121" s="781">
        <f t="shared" si="22"/>
        <v>0</v>
      </c>
      <c r="U121" s="781">
        <f t="shared" si="23"/>
        <v>0</v>
      </c>
      <c r="V121" s="781">
        <f t="shared" si="24"/>
        <v>0</v>
      </c>
      <c r="W121" s="781">
        <f t="shared" si="25"/>
        <v>0</v>
      </c>
      <c r="X121" s="781">
        <f t="shared" si="26"/>
        <v>0</v>
      </c>
      <c r="Y121" s="781">
        <f t="shared" si="27"/>
        <v>0</v>
      </c>
      <c r="Z121" s="781">
        <f t="shared" si="28"/>
        <v>0</v>
      </c>
      <c r="AA121" s="781">
        <f t="shared" si="29"/>
        <v>0</v>
      </c>
      <c r="AB121" s="781">
        <f t="shared" si="30"/>
        <v>0</v>
      </c>
      <c r="AC121" s="781">
        <f t="shared" si="31"/>
        <v>0</v>
      </c>
      <c r="AD121" s="781">
        <f t="shared" si="32"/>
        <v>0</v>
      </c>
      <c r="AE121" s="781">
        <f t="shared" si="33"/>
        <v>0</v>
      </c>
      <c r="AG121" s="647" t="e">
        <f>#REF!</f>
        <v>#REF!</v>
      </c>
      <c r="AH121" s="647" t="str">
        <f t="shared" si="34"/>
        <v>助産師常勤</v>
      </c>
      <c r="AI121" s="647">
        <f t="shared" si="35"/>
        <v>1</v>
      </c>
      <c r="AJ121" s="647" t="str">
        <f t="shared" si="36"/>
        <v>助産師</v>
      </c>
      <c r="AK121" s="647" t="str">
        <f t="shared" si="37"/>
        <v>常勤</v>
      </c>
    </row>
    <row r="122" spans="1:37" ht="13.5" customHeight="1">
      <c r="A122" s="659" t="str">
        <f>IF(COUNTA(外来!A120)&gt;=1,外来!A120,"")</f>
        <v/>
      </c>
      <c r="B122" s="784" t="str">
        <f>IF(COUNTA(外来!B120)&gt;=1,外来!B120,"")</f>
        <v/>
      </c>
      <c r="C122" s="750" t="str">
        <f>IF(COUNTA(外来!C120)&gt;=1,外来!C120,"")</f>
        <v/>
      </c>
      <c r="D122" s="750" t="str">
        <f>IF(COUNTA(外来!D120)&gt;=1,外来!D120,"")</f>
        <v/>
      </c>
      <c r="E122" s="750" t="str">
        <f>IF(COUNTA(外来!E120)&gt;=1,外来!E120,"")</f>
        <v/>
      </c>
      <c r="F122" s="755" t="str">
        <f>IF(COUNTA(外来!F120)&gt;=1,外来!F120,"")</f>
        <v/>
      </c>
      <c r="G122" s="745" t="str">
        <f>IF(COUNTA(外来!G120)&gt;=1,外来!G120,"")</f>
        <v/>
      </c>
      <c r="H122" s="755" t="str">
        <f>IF(COUNTA(外来!H120)&gt;=1,外来!H120,"")</f>
        <v/>
      </c>
      <c r="I122" s="799" t="str">
        <f>IF(COUNTA(外来!I120)&gt;=1,外来!I120,"")</f>
        <v/>
      </c>
      <c r="J122" s="659" t="str">
        <f>IF(COUNTA(外来!K120)&gt;=1,外来!K120,"")</f>
        <v/>
      </c>
      <c r="K122" s="694" t="str">
        <f>IF(J122&lt;基本!$D$9,"非常勤","常勤")</f>
        <v>常勤</v>
      </c>
      <c r="L122" s="805">
        <f>IF(K122="非常勤",J122/基本!$D$9,1)</f>
        <v>1</v>
      </c>
      <c r="M122" s="693" t="e">
        <f>IF(DAYS360(O122,メイン!$N$3)&lt;500,"新"," ")</f>
        <v>#VALUE!</v>
      </c>
      <c r="N122" s="659"/>
      <c r="O122" s="809" t="str">
        <f>IF(COUNTA(外来!J120)&gt;=1,外来!J120,"")</f>
        <v/>
      </c>
      <c r="Q122" s="781">
        <f t="shared" si="19"/>
        <v>0</v>
      </c>
      <c r="R122" s="781">
        <f t="shared" si="20"/>
        <v>0</v>
      </c>
      <c r="S122" s="781">
        <f t="shared" si="21"/>
        <v>0</v>
      </c>
      <c r="T122" s="781">
        <f t="shared" si="22"/>
        <v>0</v>
      </c>
      <c r="U122" s="781">
        <f t="shared" si="23"/>
        <v>0</v>
      </c>
      <c r="V122" s="781">
        <f t="shared" si="24"/>
        <v>0</v>
      </c>
      <c r="W122" s="781">
        <f t="shared" si="25"/>
        <v>0</v>
      </c>
      <c r="X122" s="781">
        <f t="shared" si="26"/>
        <v>0</v>
      </c>
      <c r="Y122" s="781">
        <f t="shared" si="27"/>
        <v>0</v>
      </c>
      <c r="Z122" s="781">
        <f t="shared" si="28"/>
        <v>0</v>
      </c>
      <c r="AA122" s="781">
        <f t="shared" si="29"/>
        <v>0</v>
      </c>
      <c r="AB122" s="781">
        <f t="shared" si="30"/>
        <v>0</v>
      </c>
      <c r="AC122" s="781">
        <f t="shared" si="31"/>
        <v>0</v>
      </c>
      <c r="AD122" s="781">
        <f t="shared" si="32"/>
        <v>0</v>
      </c>
      <c r="AE122" s="781">
        <f t="shared" si="33"/>
        <v>0</v>
      </c>
      <c r="AG122" s="647" t="e">
        <f>#REF!</f>
        <v>#REF!</v>
      </c>
      <c r="AH122" s="647" t="str">
        <f t="shared" si="34"/>
        <v>助産師常勤</v>
      </c>
      <c r="AI122" s="647">
        <f t="shared" si="35"/>
        <v>1</v>
      </c>
      <c r="AJ122" s="647" t="str">
        <f t="shared" si="36"/>
        <v>助産師</v>
      </c>
      <c r="AK122" s="647" t="str">
        <f t="shared" si="37"/>
        <v>常勤</v>
      </c>
    </row>
    <row r="123" spans="1:37" ht="13.5" customHeight="1">
      <c r="A123" s="659" t="str">
        <f>IF(COUNTA(外来!A121)&gt;=1,外来!A121,"")</f>
        <v/>
      </c>
      <c r="B123" s="784" t="str">
        <f>IF(COUNTA(外来!B121)&gt;=1,外来!B121,"")</f>
        <v/>
      </c>
      <c r="C123" s="750" t="str">
        <f>IF(COUNTA(外来!C121)&gt;=1,外来!C121,"")</f>
        <v/>
      </c>
      <c r="D123" s="750" t="str">
        <f>IF(COUNTA(外来!D121)&gt;=1,外来!D121,"")</f>
        <v/>
      </c>
      <c r="E123" s="750" t="str">
        <f>IF(COUNTA(外来!E121)&gt;=1,外来!E121,"")</f>
        <v/>
      </c>
      <c r="F123" s="755" t="str">
        <f>IF(COUNTA(外来!F121)&gt;=1,外来!F121,"")</f>
        <v/>
      </c>
      <c r="G123" s="745" t="str">
        <f>IF(COUNTA(外来!G121)&gt;=1,外来!G121,"")</f>
        <v/>
      </c>
      <c r="H123" s="755" t="str">
        <f>IF(COUNTA(外来!H121)&gt;=1,外来!H121,"")</f>
        <v/>
      </c>
      <c r="I123" s="799" t="str">
        <f>IF(COUNTA(外来!I121)&gt;=1,外来!I121,"")</f>
        <v/>
      </c>
      <c r="J123" s="659" t="str">
        <f>IF(COUNTA(外来!K121)&gt;=1,外来!K121,"")</f>
        <v/>
      </c>
      <c r="K123" s="694" t="str">
        <f>IF(J123&lt;基本!$D$9,"非常勤","常勤")</f>
        <v>常勤</v>
      </c>
      <c r="L123" s="805">
        <f>IF(K123="非常勤",J123/基本!$D$9,1)</f>
        <v>1</v>
      </c>
      <c r="M123" s="693" t="e">
        <f>IF(DAYS360(O123,メイン!$N$3)&lt;500,"新"," ")</f>
        <v>#VALUE!</v>
      </c>
      <c r="N123" s="659"/>
      <c r="O123" s="809" t="str">
        <f>IF(COUNTA(外来!J121)&gt;=1,外来!J121,"")</f>
        <v/>
      </c>
      <c r="Q123" s="781">
        <f t="shared" si="19"/>
        <v>0</v>
      </c>
      <c r="R123" s="781">
        <f t="shared" si="20"/>
        <v>0</v>
      </c>
      <c r="S123" s="781">
        <f t="shared" si="21"/>
        <v>0</v>
      </c>
      <c r="T123" s="781">
        <f t="shared" si="22"/>
        <v>0</v>
      </c>
      <c r="U123" s="781">
        <f t="shared" si="23"/>
        <v>0</v>
      </c>
      <c r="V123" s="781">
        <f t="shared" si="24"/>
        <v>0</v>
      </c>
      <c r="W123" s="781">
        <f t="shared" si="25"/>
        <v>0</v>
      </c>
      <c r="X123" s="781">
        <f t="shared" si="26"/>
        <v>0</v>
      </c>
      <c r="Y123" s="781">
        <f t="shared" si="27"/>
        <v>0</v>
      </c>
      <c r="Z123" s="781">
        <f t="shared" si="28"/>
        <v>0</v>
      </c>
      <c r="AA123" s="781">
        <f t="shared" si="29"/>
        <v>0</v>
      </c>
      <c r="AB123" s="781">
        <f t="shared" si="30"/>
        <v>0</v>
      </c>
      <c r="AC123" s="781">
        <f t="shared" si="31"/>
        <v>0</v>
      </c>
      <c r="AD123" s="781">
        <f t="shared" si="32"/>
        <v>0</v>
      </c>
      <c r="AE123" s="781">
        <f t="shared" si="33"/>
        <v>0</v>
      </c>
      <c r="AG123" s="647" t="e">
        <f>#REF!</f>
        <v>#REF!</v>
      </c>
      <c r="AH123" s="647" t="str">
        <f t="shared" si="34"/>
        <v>助産師常勤</v>
      </c>
      <c r="AI123" s="647">
        <f t="shared" si="35"/>
        <v>1</v>
      </c>
      <c r="AJ123" s="647" t="str">
        <f t="shared" si="36"/>
        <v>助産師</v>
      </c>
      <c r="AK123" s="647" t="str">
        <f t="shared" si="37"/>
        <v>常勤</v>
      </c>
    </row>
    <row r="124" spans="1:37" ht="13.5" customHeight="1">
      <c r="A124" s="659" t="str">
        <f>IF(COUNTA(外来!A122)&gt;=1,外来!A122,"")</f>
        <v/>
      </c>
      <c r="B124" s="784" t="str">
        <f>IF(COUNTA(外来!B122)&gt;=1,外来!B122,"")</f>
        <v/>
      </c>
      <c r="C124" s="750" t="str">
        <f>IF(COUNTA(外来!C122)&gt;=1,外来!C122,"")</f>
        <v/>
      </c>
      <c r="D124" s="750" t="str">
        <f>IF(COUNTA(外来!D122)&gt;=1,外来!D122,"")</f>
        <v/>
      </c>
      <c r="E124" s="750" t="str">
        <f>IF(COUNTA(外来!E122)&gt;=1,外来!E122,"")</f>
        <v/>
      </c>
      <c r="F124" s="755" t="str">
        <f>IF(COUNTA(外来!F122)&gt;=1,外来!F122,"")</f>
        <v/>
      </c>
      <c r="G124" s="745" t="str">
        <f>IF(COUNTA(外来!G122)&gt;=1,外来!G122,"")</f>
        <v/>
      </c>
      <c r="H124" s="755" t="str">
        <f>IF(COUNTA(外来!H122)&gt;=1,外来!H122,"")</f>
        <v/>
      </c>
      <c r="I124" s="799" t="str">
        <f>IF(COUNTA(外来!I122)&gt;=1,外来!I122,"")</f>
        <v/>
      </c>
      <c r="J124" s="659" t="str">
        <f>IF(COUNTA(外来!K122)&gt;=1,外来!K122,"")</f>
        <v/>
      </c>
      <c r="K124" s="694" t="str">
        <f>IF(J124&lt;基本!$D$9,"非常勤","常勤")</f>
        <v>常勤</v>
      </c>
      <c r="L124" s="805">
        <f>IF(K124="非常勤",J124/基本!$D$9,1)</f>
        <v>1</v>
      </c>
      <c r="M124" s="693" t="e">
        <f>IF(DAYS360(O124,メイン!$N$3)&lt;500,"新"," ")</f>
        <v>#VALUE!</v>
      </c>
      <c r="N124" s="659"/>
      <c r="O124" s="809" t="str">
        <f>IF(COUNTA(外来!J122)&gt;=1,外来!J122,"")</f>
        <v/>
      </c>
      <c r="Q124" s="781">
        <f t="shared" si="19"/>
        <v>0</v>
      </c>
      <c r="R124" s="781">
        <f t="shared" si="20"/>
        <v>0</v>
      </c>
      <c r="S124" s="781">
        <f t="shared" si="21"/>
        <v>0</v>
      </c>
      <c r="T124" s="781">
        <f t="shared" si="22"/>
        <v>0</v>
      </c>
      <c r="U124" s="781">
        <f t="shared" si="23"/>
        <v>0</v>
      </c>
      <c r="V124" s="781">
        <f t="shared" si="24"/>
        <v>0</v>
      </c>
      <c r="W124" s="781">
        <f t="shared" si="25"/>
        <v>0</v>
      </c>
      <c r="X124" s="781">
        <f t="shared" si="26"/>
        <v>0</v>
      </c>
      <c r="Y124" s="781">
        <f t="shared" si="27"/>
        <v>0</v>
      </c>
      <c r="Z124" s="781">
        <f t="shared" si="28"/>
        <v>0</v>
      </c>
      <c r="AA124" s="781">
        <f t="shared" si="29"/>
        <v>0</v>
      </c>
      <c r="AB124" s="781">
        <f t="shared" si="30"/>
        <v>0</v>
      </c>
      <c r="AC124" s="781">
        <f t="shared" si="31"/>
        <v>0</v>
      </c>
      <c r="AD124" s="781">
        <f t="shared" si="32"/>
        <v>0</v>
      </c>
      <c r="AE124" s="781">
        <f t="shared" si="33"/>
        <v>0</v>
      </c>
      <c r="AG124" s="647" t="e">
        <f>#REF!</f>
        <v>#REF!</v>
      </c>
      <c r="AH124" s="647" t="str">
        <f t="shared" si="34"/>
        <v>助産師常勤</v>
      </c>
      <c r="AI124" s="647">
        <f t="shared" si="35"/>
        <v>1</v>
      </c>
      <c r="AJ124" s="647" t="str">
        <f t="shared" si="36"/>
        <v>助産師</v>
      </c>
      <c r="AK124" s="647" t="str">
        <f t="shared" si="37"/>
        <v>常勤</v>
      </c>
    </row>
    <row r="125" spans="1:37" ht="13.5" customHeight="1">
      <c r="A125" s="659" t="str">
        <f>IF(COUNTA(外来!A123)&gt;=1,外来!A123,"")</f>
        <v/>
      </c>
      <c r="B125" s="784" t="str">
        <f>IF(COUNTA(外来!B123)&gt;=1,外来!B123,"")</f>
        <v/>
      </c>
      <c r="C125" s="750" t="str">
        <f>IF(COUNTA(外来!C123)&gt;=1,外来!C123,"")</f>
        <v/>
      </c>
      <c r="D125" s="750" t="str">
        <f>IF(COUNTA(外来!D123)&gt;=1,外来!D123,"")</f>
        <v/>
      </c>
      <c r="E125" s="750" t="str">
        <f>IF(COUNTA(外来!E123)&gt;=1,外来!E123,"")</f>
        <v/>
      </c>
      <c r="F125" s="755" t="str">
        <f>IF(COUNTA(外来!F123)&gt;=1,外来!F123,"")</f>
        <v/>
      </c>
      <c r="G125" s="745" t="str">
        <f>IF(COUNTA(外来!G123)&gt;=1,外来!G123,"")</f>
        <v/>
      </c>
      <c r="H125" s="755" t="str">
        <f>IF(COUNTA(外来!H123)&gt;=1,外来!H123,"")</f>
        <v/>
      </c>
      <c r="I125" s="799" t="str">
        <f>IF(COUNTA(外来!I123)&gt;=1,外来!I123,"")</f>
        <v/>
      </c>
      <c r="J125" s="659" t="str">
        <f>IF(COUNTA(外来!K123)&gt;=1,外来!K123,"")</f>
        <v/>
      </c>
      <c r="K125" s="694" t="str">
        <f>IF(J125&lt;基本!$D$9,"非常勤","常勤")</f>
        <v>常勤</v>
      </c>
      <c r="L125" s="805">
        <f>IF(K125="非常勤",J125/基本!$D$9,1)</f>
        <v>1</v>
      </c>
      <c r="M125" s="693" t="e">
        <f>IF(DAYS360(O125,メイン!$N$3)&lt;500,"新"," ")</f>
        <v>#VALUE!</v>
      </c>
      <c r="N125" s="659"/>
      <c r="O125" s="809" t="str">
        <f>IF(COUNTA(外来!J123)&gt;=1,外来!J123,"")</f>
        <v/>
      </c>
      <c r="Q125" s="781">
        <f t="shared" si="19"/>
        <v>0</v>
      </c>
      <c r="R125" s="781">
        <f t="shared" si="20"/>
        <v>0</v>
      </c>
      <c r="S125" s="781">
        <f t="shared" si="21"/>
        <v>0</v>
      </c>
      <c r="T125" s="781">
        <f t="shared" si="22"/>
        <v>0</v>
      </c>
      <c r="U125" s="781">
        <f t="shared" si="23"/>
        <v>0</v>
      </c>
      <c r="V125" s="781">
        <f t="shared" si="24"/>
        <v>0</v>
      </c>
      <c r="W125" s="781">
        <f t="shared" si="25"/>
        <v>0</v>
      </c>
      <c r="X125" s="781">
        <f t="shared" si="26"/>
        <v>0</v>
      </c>
      <c r="Y125" s="781">
        <f t="shared" si="27"/>
        <v>0</v>
      </c>
      <c r="Z125" s="781">
        <f t="shared" si="28"/>
        <v>0</v>
      </c>
      <c r="AA125" s="781">
        <f t="shared" si="29"/>
        <v>0</v>
      </c>
      <c r="AB125" s="781">
        <f t="shared" si="30"/>
        <v>0</v>
      </c>
      <c r="AC125" s="781">
        <f t="shared" si="31"/>
        <v>0</v>
      </c>
      <c r="AD125" s="781">
        <f t="shared" si="32"/>
        <v>0</v>
      </c>
      <c r="AE125" s="781">
        <f t="shared" si="33"/>
        <v>0</v>
      </c>
      <c r="AG125" s="647" t="e">
        <f>#REF!</f>
        <v>#REF!</v>
      </c>
      <c r="AH125" s="647" t="str">
        <f t="shared" si="34"/>
        <v>助産師常勤</v>
      </c>
      <c r="AI125" s="647">
        <f t="shared" si="35"/>
        <v>1</v>
      </c>
      <c r="AJ125" s="647" t="str">
        <f t="shared" si="36"/>
        <v>助産師</v>
      </c>
      <c r="AK125" s="647" t="str">
        <f t="shared" si="37"/>
        <v>常勤</v>
      </c>
    </row>
    <row r="126" spans="1:37" ht="13.5" customHeight="1">
      <c r="A126" s="659" t="str">
        <f>IF(COUNTA(外来!A124)&gt;=1,外来!A124,"")</f>
        <v/>
      </c>
      <c r="B126" s="784" t="str">
        <f>IF(COUNTA(外来!B124)&gt;=1,外来!B124,"")</f>
        <v/>
      </c>
      <c r="C126" s="750" t="str">
        <f>IF(COUNTA(外来!C124)&gt;=1,外来!C124,"")</f>
        <v/>
      </c>
      <c r="D126" s="750" t="str">
        <f>IF(COUNTA(外来!D124)&gt;=1,外来!D124,"")</f>
        <v/>
      </c>
      <c r="E126" s="750" t="str">
        <f>IF(COUNTA(外来!E124)&gt;=1,外来!E124,"")</f>
        <v/>
      </c>
      <c r="F126" s="755" t="str">
        <f>IF(COUNTA(外来!F124)&gt;=1,外来!F124,"")</f>
        <v/>
      </c>
      <c r="G126" s="745" t="str">
        <f>IF(COUNTA(外来!G124)&gt;=1,外来!G124,"")</f>
        <v/>
      </c>
      <c r="H126" s="755" t="str">
        <f>IF(COUNTA(外来!H124)&gt;=1,外来!H124,"")</f>
        <v/>
      </c>
      <c r="I126" s="799" t="str">
        <f>IF(COUNTA(外来!I124)&gt;=1,外来!I124,"")</f>
        <v/>
      </c>
      <c r="J126" s="659" t="str">
        <f>IF(COUNTA(外来!K124)&gt;=1,外来!K124,"")</f>
        <v/>
      </c>
      <c r="K126" s="694" t="str">
        <f>IF(J126&lt;基本!$D$9,"非常勤","常勤")</f>
        <v>常勤</v>
      </c>
      <c r="L126" s="805">
        <f>IF(K126="非常勤",J126/基本!$D$9,1)</f>
        <v>1</v>
      </c>
      <c r="M126" s="693" t="e">
        <f>IF(DAYS360(O126,メイン!$N$3)&lt;500,"新"," ")</f>
        <v>#VALUE!</v>
      </c>
      <c r="N126" s="659"/>
      <c r="O126" s="809" t="str">
        <f>IF(COUNTA(外来!J124)&gt;=1,外来!J124,"")</f>
        <v/>
      </c>
      <c r="Q126" s="781">
        <f t="shared" si="19"/>
        <v>0</v>
      </c>
      <c r="R126" s="781">
        <f t="shared" si="20"/>
        <v>0</v>
      </c>
      <c r="S126" s="781">
        <f t="shared" si="21"/>
        <v>0</v>
      </c>
      <c r="T126" s="781">
        <f t="shared" si="22"/>
        <v>0</v>
      </c>
      <c r="U126" s="781">
        <f t="shared" si="23"/>
        <v>0</v>
      </c>
      <c r="V126" s="781">
        <f t="shared" si="24"/>
        <v>0</v>
      </c>
      <c r="W126" s="781">
        <f t="shared" si="25"/>
        <v>0</v>
      </c>
      <c r="X126" s="781">
        <f t="shared" si="26"/>
        <v>0</v>
      </c>
      <c r="Y126" s="781">
        <f t="shared" si="27"/>
        <v>0</v>
      </c>
      <c r="Z126" s="781">
        <f t="shared" si="28"/>
        <v>0</v>
      </c>
      <c r="AA126" s="781">
        <f t="shared" si="29"/>
        <v>0</v>
      </c>
      <c r="AB126" s="781">
        <f t="shared" si="30"/>
        <v>0</v>
      </c>
      <c r="AC126" s="781">
        <f t="shared" si="31"/>
        <v>0</v>
      </c>
      <c r="AD126" s="781">
        <f t="shared" si="32"/>
        <v>0</v>
      </c>
      <c r="AE126" s="781">
        <f t="shared" si="33"/>
        <v>0</v>
      </c>
      <c r="AG126" s="647" t="e">
        <f>#REF!</f>
        <v>#REF!</v>
      </c>
      <c r="AH126" s="647" t="str">
        <f t="shared" si="34"/>
        <v>助産師常勤</v>
      </c>
      <c r="AI126" s="647">
        <f t="shared" si="35"/>
        <v>1</v>
      </c>
      <c r="AJ126" s="647" t="str">
        <f t="shared" si="36"/>
        <v>助産師</v>
      </c>
      <c r="AK126" s="647" t="str">
        <f t="shared" si="37"/>
        <v>常勤</v>
      </c>
    </row>
    <row r="127" spans="1:37" ht="13.5" customHeight="1">
      <c r="A127" s="659" t="str">
        <f>IF(COUNTA(外来!A125)&gt;=1,外来!A125,"")</f>
        <v/>
      </c>
      <c r="B127" s="784" t="str">
        <f>IF(COUNTA(外来!B125)&gt;=1,外来!B125,"")</f>
        <v/>
      </c>
      <c r="C127" s="750" t="str">
        <f>IF(COUNTA(外来!C125)&gt;=1,外来!C125,"")</f>
        <v/>
      </c>
      <c r="D127" s="750" t="str">
        <f>IF(COUNTA(外来!D125)&gt;=1,外来!D125,"")</f>
        <v/>
      </c>
      <c r="E127" s="750" t="str">
        <f>IF(COUNTA(外来!E125)&gt;=1,外来!E125,"")</f>
        <v/>
      </c>
      <c r="F127" s="755" t="str">
        <f>IF(COUNTA(外来!F125)&gt;=1,外来!F125,"")</f>
        <v/>
      </c>
      <c r="G127" s="745" t="str">
        <f>IF(COUNTA(外来!G125)&gt;=1,外来!G125,"")</f>
        <v/>
      </c>
      <c r="H127" s="755" t="str">
        <f>IF(COUNTA(外来!H125)&gt;=1,外来!H125,"")</f>
        <v/>
      </c>
      <c r="I127" s="799" t="str">
        <f>IF(COUNTA(外来!I125)&gt;=1,外来!I125,"")</f>
        <v/>
      </c>
      <c r="J127" s="659" t="str">
        <f>IF(COUNTA(外来!K125)&gt;=1,外来!K125,"")</f>
        <v/>
      </c>
      <c r="K127" s="694" t="str">
        <f>IF(J127&lt;基本!$D$9,"非常勤","常勤")</f>
        <v>常勤</v>
      </c>
      <c r="L127" s="805">
        <f>IF(K127="非常勤",J127/基本!$D$9,1)</f>
        <v>1</v>
      </c>
      <c r="M127" s="693" t="e">
        <f>IF(DAYS360(O127,メイン!$N$3)&lt;500,"新"," ")</f>
        <v>#VALUE!</v>
      </c>
      <c r="N127" s="659"/>
      <c r="O127" s="809" t="str">
        <f>IF(COUNTA(外来!J125)&gt;=1,外来!J125,"")</f>
        <v/>
      </c>
      <c r="Q127" s="781">
        <f t="shared" si="19"/>
        <v>0</v>
      </c>
      <c r="R127" s="781">
        <f t="shared" si="20"/>
        <v>0</v>
      </c>
      <c r="S127" s="781">
        <f t="shared" si="21"/>
        <v>0</v>
      </c>
      <c r="T127" s="781">
        <f t="shared" si="22"/>
        <v>0</v>
      </c>
      <c r="U127" s="781">
        <f t="shared" si="23"/>
        <v>0</v>
      </c>
      <c r="V127" s="781">
        <f t="shared" si="24"/>
        <v>0</v>
      </c>
      <c r="W127" s="781">
        <f t="shared" si="25"/>
        <v>0</v>
      </c>
      <c r="X127" s="781">
        <f t="shared" si="26"/>
        <v>0</v>
      </c>
      <c r="Y127" s="781">
        <f t="shared" si="27"/>
        <v>0</v>
      </c>
      <c r="Z127" s="781">
        <f t="shared" si="28"/>
        <v>0</v>
      </c>
      <c r="AA127" s="781">
        <f t="shared" si="29"/>
        <v>0</v>
      </c>
      <c r="AB127" s="781">
        <f t="shared" si="30"/>
        <v>0</v>
      </c>
      <c r="AC127" s="781">
        <f t="shared" si="31"/>
        <v>0</v>
      </c>
      <c r="AD127" s="781">
        <f t="shared" si="32"/>
        <v>0</v>
      </c>
      <c r="AE127" s="781">
        <f t="shared" si="33"/>
        <v>0</v>
      </c>
      <c r="AG127" s="647" t="e">
        <f>#REF!</f>
        <v>#REF!</v>
      </c>
      <c r="AH127" s="647" t="str">
        <f t="shared" si="34"/>
        <v>助産師常勤</v>
      </c>
      <c r="AI127" s="647">
        <f t="shared" si="35"/>
        <v>1</v>
      </c>
      <c r="AJ127" s="647" t="str">
        <f t="shared" si="36"/>
        <v>助産師</v>
      </c>
      <c r="AK127" s="647" t="str">
        <f t="shared" si="37"/>
        <v>常勤</v>
      </c>
    </row>
    <row r="128" spans="1:37" ht="13.5" customHeight="1">
      <c r="A128" s="659" t="str">
        <f>IF(COUNTA(外来!A126)&gt;=1,外来!A126,"")</f>
        <v/>
      </c>
      <c r="B128" s="784" t="str">
        <f>IF(COUNTA(外来!B126)&gt;=1,外来!B126,"")</f>
        <v/>
      </c>
      <c r="C128" s="750" t="str">
        <f>IF(COUNTA(外来!C126)&gt;=1,外来!C126,"")</f>
        <v/>
      </c>
      <c r="D128" s="750" t="str">
        <f>IF(COUNTA(外来!D126)&gt;=1,外来!D126,"")</f>
        <v/>
      </c>
      <c r="E128" s="750" t="str">
        <f>IF(COUNTA(外来!E126)&gt;=1,外来!E126,"")</f>
        <v/>
      </c>
      <c r="F128" s="755" t="str">
        <f>IF(COUNTA(外来!F126)&gt;=1,外来!F126,"")</f>
        <v/>
      </c>
      <c r="G128" s="745" t="str">
        <f>IF(COUNTA(外来!G126)&gt;=1,外来!G126,"")</f>
        <v/>
      </c>
      <c r="H128" s="755" t="str">
        <f>IF(COUNTA(外来!H126)&gt;=1,外来!H126,"")</f>
        <v/>
      </c>
      <c r="I128" s="799" t="str">
        <f>IF(COUNTA(外来!I126)&gt;=1,外来!I126,"")</f>
        <v/>
      </c>
      <c r="J128" s="659" t="str">
        <f>IF(COUNTA(外来!K126)&gt;=1,外来!K126,"")</f>
        <v/>
      </c>
      <c r="K128" s="694" t="str">
        <f>IF(J128&lt;基本!$D$9,"非常勤","常勤")</f>
        <v>常勤</v>
      </c>
      <c r="L128" s="805">
        <f>IF(K128="非常勤",J128/基本!$D$9,1)</f>
        <v>1</v>
      </c>
      <c r="M128" s="693" t="e">
        <f>IF(DAYS360(O128,メイン!$N$3)&lt;500,"新"," ")</f>
        <v>#VALUE!</v>
      </c>
      <c r="N128" s="659"/>
      <c r="O128" s="809" t="str">
        <f>IF(COUNTA(外来!J126)&gt;=1,外来!J126,"")</f>
        <v/>
      </c>
      <c r="Q128" s="781">
        <f t="shared" si="19"/>
        <v>0</v>
      </c>
      <c r="R128" s="781">
        <f t="shared" si="20"/>
        <v>0</v>
      </c>
      <c r="S128" s="781">
        <f t="shared" si="21"/>
        <v>0</v>
      </c>
      <c r="T128" s="781">
        <f t="shared" si="22"/>
        <v>0</v>
      </c>
      <c r="U128" s="781">
        <f t="shared" si="23"/>
        <v>0</v>
      </c>
      <c r="V128" s="781">
        <f t="shared" si="24"/>
        <v>0</v>
      </c>
      <c r="W128" s="781">
        <f t="shared" si="25"/>
        <v>0</v>
      </c>
      <c r="X128" s="781">
        <f t="shared" si="26"/>
        <v>0</v>
      </c>
      <c r="Y128" s="781">
        <f t="shared" si="27"/>
        <v>0</v>
      </c>
      <c r="Z128" s="781">
        <f t="shared" si="28"/>
        <v>0</v>
      </c>
      <c r="AA128" s="781">
        <f t="shared" si="29"/>
        <v>0</v>
      </c>
      <c r="AB128" s="781">
        <f t="shared" si="30"/>
        <v>0</v>
      </c>
      <c r="AC128" s="781">
        <f t="shared" si="31"/>
        <v>0</v>
      </c>
      <c r="AD128" s="781">
        <f t="shared" si="32"/>
        <v>0</v>
      </c>
      <c r="AE128" s="781">
        <f t="shared" si="33"/>
        <v>0</v>
      </c>
      <c r="AG128" s="647" t="e">
        <f>#REF!</f>
        <v>#REF!</v>
      </c>
      <c r="AH128" s="647" t="str">
        <f t="shared" si="34"/>
        <v>助産師常勤</v>
      </c>
      <c r="AI128" s="647">
        <f t="shared" si="35"/>
        <v>1</v>
      </c>
      <c r="AJ128" s="647" t="str">
        <f t="shared" si="36"/>
        <v>助産師</v>
      </c>
      <c r="AK128" s="647" t="str">
        <f t="shared" si="37"/>
        <v>常勤</v>
      </c>
    </row>
    <row r="129" spans="1:37" ht="13.5" customHeight="1">
      <c r="A129" s="659" t="str">
        <f>IF(COUNTA(外来!A127)&gt;=1,外来!A127,"")</f>
        <v/>
      </c>
      <c r="B129" s="784" t="str">
        <f>IF(COUNTA(外来!B127)&gt;=1,外来!B127,"")</f>
        <v/>
      </c>
      <c r="C129" s="750" t="str">
        <f>IF(COUNTA(外来!C127)&gt;=1,外来!C127,"")</f>
        <v/>
      </c>
      <c r="D129" s="750" t="str">
        <f>IF(COUNTA(外来!D127)&gt;=1,外来!D127,"")</f>
        <v/>
      </c>
      <c r="E129" s="750" t="str">
        <f>IF(COUNTA(外来!E127)&gt;=1,外来!E127,"")</f>
        <v/>
      </c>
      <c r="F129" s="755" t="str">
        <f>IF(COUNTA(外来!F127)&gt;=1,外来!F127,"")</f>
        <v/>
      </c>
      <c r="G129" s="745" t="str">
        <f>IF(COUNTA(外来!G127)&gt;=1,外来!G127,"")</f>
        <v/>
      </c>
      <c r="H129" s="755" t="str">
        <f>IF(COUNTA(外来!H127)&gt;=1,外来!H127,"")</f>
        <v/>
      </c>
      <c r="I129" s="799" t="str">
        <f>IF(COUNTA(外来!I127)&gt;=1,外来!I127,"")</f>
        <v/>
      </c>
      <c r="J129" s="659" t="str">
        <f>IF(COUNTA(外来!K127)&gt;=1,外来!K127,"")</f>
        <v/>
      </c>
      <c r="K129" s="694" t="str">
        <f>IF(J129&lt;基本!$D$9,"非常勤","常勤")</f>
        <v>常勤</v>
      </c>
      <c r="L129" s="805">
        <f>IF(K129="非常勤",J129/基本!$D$9,1)</f>
        <v>1</v>
      </c>
      <c r="M129" s="693" t="e">
        <f>IF(DAYS360(O129,メイン!$N$3)&lt;500,"新"," ")</f>
        <v>#VALUE!</v>
      </c>
      <c r="N129" s="659"/>
      <c r="O129" s="809" t="str">
        <f>IF(COUNTA(外来!J127)&gt;=1,外来!J127,"")</f>
        <v/>
      </c>
      <c r="Q129" s="781">
        <f t="shared" si="19"/>
        <v>0</v>
      </c>
      <c r="R129" s="781">
        <f t="shared" si="20"/>
        <v>0</v>
      </c>
      <c r="S129" s="781">
        <f t="shared" si="21"/>
        <v>0</v>
      </c>
      <c r="T129" s="781">
        <f t="shared" si="22"/>
        <v>0</v>
      </c>
      <c r="U129" s="781">
        <f t="shared" si="23"/>
        <v>0</v>
      </c>
      <c r="V129" s="781">
        <f t="shared" si="24"/>
        <v>0</v>
      </c>
      <c r="W129" s="781">
        <f t="shared" si="25"/>
        <v>0</v>
      </c>
      <c r="X129" s="781">
        <f t="shared" si="26"/>
        <v>0</v>
      </c>
      <c r="Y129" s="781">
        <f t="shared" si="27"/>
        <v>0</v>
      </c>
      <c r="Z129" s="781">
        <f t="shared" si="28"/>
        <v>0</v>
      </c>
      <c r="AA129" s="781">
        <f t="shared" si="29"/>
        <v>0</v>
      </c>
      <c r="AB129" s="781">
        <f t="shared" si="30"/>
        <v>0</v>
      </c>
      <c r="AC129" s="781">
        <f t="shared" si="31"/>
        <v>0</v>
      </c>
      <c r="AD129" s="781">
        <f t="shared" si="32"/>
        <v>0</v>
      </c>
      <c r="AE129" s="781">
        <f t="shared" si="33"/>
        <v>0</v>
      </c>
      <c r="AG129" s="647" t="e">
        <f>#REF!</f>
        <v>#REF!</v>
      </c>
      <c r="AH129" s="647" t="str">
        <f t="shared" si="34"/>
        <v>助産師常勤</v>
      </c>
      <c r="AI129" s="647">
        <f t="shared" si="35"/>
        <v>1</v>
      </c>
      <c r="AJ129" s="647" t="str">
        <f t="shared" si="36"/>
        <v>助産師</v>
      </c>
      <c r="AK129" s="647" t="str">
        <f t="shared" si="37"/>
        <v>常勤</v>
      </c>
    </row>
    <row r="130" spans="1:37" ht="13.5" customHeight="1">
      <c r="A130" s="659" t="str">
        <f>IF(COUNTA(外来!A128)&gt;=1,外来!A128,"")</f>
        <v/>
      </c>
      <c r="B130" s="784" t="str">
        <f>IF(COUNTA(外来!B128)&gt;=1,外来!B128,"")</f>
        <v/>
      </c>
      <c r="C130" s="750" t="str">
        <f>IF(COUNTA(外来!C128)&gt;=1,外来!C128,"")</f>
        <v/>
      </c>
      <c r="D130" s="750" t="str">
        <f>IF(COUNTA(外来!D128)&gt;=1,外来!D128,"")</f>
        <v/>
      </c>
      <c r="E130" s="750" t="str">
        <f>IF(COUNTA(外来!E128)&gt;=1,外来!E128,"")</f>
        <v/>
      </c>
      <c r="F130" s="755" t="str">
        <f>IF(COUNTA(外来!F128)&gt;=1,外来!F128,"")</f>
        <v/>
      </c>
      <c r="G130" s="745" t="str">
        <f>IF(COUNTA(外来!G128)&gt;=1,外来!G128,"")</f>
        <v/>
      </c>
      <c r="H130" s="755" t="str">
        <f>IF(COUNTA(外来!H128)&gt;=1,外来!H128,"")</f>
        <v/>
      </c>
      <c r="I130" s="799" t="str">
        <f>IF(COUNTA(外来!I128)&gt;=1,外来!I128,"")</f>
        <v/>
      </c>
      <c r="J130" s="659" t="str">
        <f>IF(COUNTA(外来!K128)&gt;=1,外来!K128,"")</f>
        <v/>
      </c>
      <c r="K130" s="694" t="str">
        <f>IF(J130&lt;基本!$D$9,"非常勤","常勤")</f>
        <v>常勤</v>
      </c>
      <c r="L130" s="805">
        <f>IF(K130="非常勤",J130/基本!$D$9,1)</f>
        <v>1</v>
      </c>
      <c r="M130" s="693" t="e">
        <f>IF(DAYS360(O130,メイン!$N$3)&lt;500,"新"," ")</f>
        <v>#VALUE!</v>
      </c>
      <c r="N130" s="659"/>
      <c r="O130" s="809" t="str">
        <f>IF(COUNTA(外来!J128)&gt;=1,外来!J128,"")</f>
        <v/>
      </c>
      <c r="Q130" s="781">
        <f t="shared" si="19"/>
        <v>0</v>
      </c>
      <c r="R130" s="781">
        <f t="shared" si="20"/>
        <v>0</v>
      </c>
      <c r="S130" s="781">
        <f t="shared" si="21"/>
        <v>0</v>
      </c>
      <c r="T130" s="781">
        <f t="shared" si="22"/>
        <v>0</v>
      </c>
      <c r="U130" s="781">
        <f t="shared" si="23"/>
        <v>0</v>
      </c>
      <c r="V130" s="781">
        <f t="shared" si="24"/>
        <v>0</v>
      </c>
      <c r="W130" s="781">
        <f t="shared" si="25"/>
        <v>0</v>
      </c>
      <c r="X130" s="781">
        <f t="shared" si="26"/>
        <v>0</v>
      </c>
      <c r="Y130" s="781">
        <f t="shared" si="27"/>
        <v>0</v>
      </c>
      <c r="Z130" s="781">
        <f t="shared" si="28"/>
        <v>0</v>
      </c>
      <c r="AA130" s="781">
        <f t="shared" si="29"/>
        <v>0</v>
      </c>
      <c r="AB130" s="781">
        <f t="shared" si="30"/>
        <v>0</v>
      </c>
      <c r="AC130" s="781">
        <f t="shared" si="31"/>
        <v>0</v>
      </c>
      <c r="AD130" s="781">
        <f t="shared" si="32"/>
        <v>0</v>
      </c>
      <c r="AE130" s="781">
        <f t="shared" si="33"/>
        <v>0</v>
      </c>
      <c r="AG130" s="647" t="e">
        <f>#REF!</f>
        <v>#REF!</v>
      </c>
      <c r="AH130" s="647" t="str">
        <f t="shared" si="34"/>
        <v>助産師常勤</v>
      </c>
      <c r="AI130" s="647">
        <f t="shared" si="35"/>
        <v>1</v>
      </c>
      <c r="AJ130" s="647" t="str">
        <f t="shared" si="36"/>
        <v>助産師</v>
      </c>
      <c r="AK130" s="647" t="str">
        <f t="shared" si="37"/>
        <v>常勤</v>
      </c>
    </row>
    <row r="131" spans="1:37" ht="13.5" customHeight="1">
      <c r="A131" s="659" t="str">
        <f>IF(COUNTA(外来!A129)&gt;=1,外来!A129,"")</f>
        <v/>
      </c>
      <c r="B131" s="784" t="str">
        <f>IF(COUNTA(外来!B129)&gt;=1,外来!B129,"")</f>
        <v/>
      </c>
      <c r="C131" s="750" t="str">
        <f>IF(COUNTA(外来!C129)&gt;=1,外来!C129,"")</f>
        <v/>
      </c>
      <c r="D131" s="750" t="str">
        <f>IF(COUNTA(外来!D129)&gt;=1,外来!D129,"")</f>
        <v/>
      </c>
      <c r="E131" s="750" t="str">
        <f>IF(COUNTA(外来!E129)&gt;=1,外来!E129,"")</f>
        <v/>
      </c>
      <c r="F131" s="755" t="str">
        <f>IF(COUNTA(外来!F129)&gt;=1,外来!F129,"")</f>
        <v/>
      </c>
      <c r="G131" s="745" t="str">
        <f>IF(COUNTA(外来!G129)&gt;=1,外来!G129,"")</f>
        <v/>
      </c>
      <c r="H131" s="755" t="str">
        <f>IF(COUNTA(外来!H129)&gt;=1,外来!H129,"")</f>
        <v/>
      </c>
      <c r="I131" s="799" t="str">
        <f>IF(COUNTA(外来!I129)&gt;=1,外来!I129,"")</f>
        <v/>
      </c>
      <c r="J131" s="659" t="str">
        <f>IF(COUNTA(外来!K129)&gt;=1,外来!K129,"")</f>
        <v/>
      </c>
      <c r="K131" s="694" t="str">
        <f>IF(J131&lt;基本!$D$9,"非常勤","常勤")</f>
        <v>常勤</v>
      </c>
      <c r="L131" s="805">
        <f>IF(K131="非常勤",J131/基本!$D$9,1)</f>
        <v>1</v>
      </c>
      <c r="M131" s="693" t="e">
        <f>IF(DAYS360(O131,メイン!$N$3)&lt;500,"新"," ")</f>
        <v>#VALUE!</v>
      </c>
      <c r="N131" s="659"/>
      <c r="O131" s="809" t="str">
        <f>IF(COUNTA(外来!J129)&gt;=1,外来!J129,"")</f>
        <v/>
      </c>
      <c r="Q131" s="781">
        <f t="shared" si="19"/>
        <v>0</v>
      </c>
      <c r="R131" s="781">
        <f t="shared" si="20"/>
        <v>0</v>
      </c>
      <c r="S131" s="781">
        <f t="shared" si="21"/>
        <v>0</v>
      </c>
      <c r="T131" s="781">
        <f t="shared" si="22"/>
        <v>0</v>
      </c>
      <c r="U131" s="781">
        <f t="shared" si="23"/>
        <v>0</v>
      </c>
      <c r="V131" s="781">
        <f t="shared" si="24"/>
        <v>0</v>
      </c>
      <c r="W131" s="781">
        <f t="shared" si="25"/>
        <v>0</v>
      </c>
      <c r="X131" s="781">
        <f t="shared" si="26"/>
        <v>0</v>
      </c>
      <c r="Y131" s="781">
        <f t="shared" si="27"/>
        <v>0</v>
      </c>
      <c r="Z131" s="781">
        <f t="shared" si="28"/>
        <v>0</v>
      </c>
      <c r="AA131" s="781">
        <f t="shared" si="29"/>
        <v>0</v>
      </c>
      <c r="AB131" s="781">
        <f t="shared" si="30"/>
        <v>0</v>
      </c>
      <c r="AC131" s="781">
        <f t="shared" si="31"/>
        <v>0</v>
      </c>
      <c r="AD131" s="781">
        <f t="shared" si="32"/>
        <v>0</v>
      </c>
      <c r="AE131" s="781">
        <f t="shared" si="33"/>
        <v>0</v>
      </c>
      <c r="AG131" s="647" t="e">
        <f>#REF!</f>
        <v>#REF!</v>
      </c>
      <c r="AH131" s="647" t="str">
        <f t="shared" si="34"/>
        <v>助産師常勤</v>
      </c>
      <c r="AI131" s="647">
        <f t="shared" si="35"/>
        <v>1</v>
      </c>
      <c r="AJ131" s="647" t="str">
        <f t="shared" si="36"/>
        <v>助産師</v>
      </c>
      <c r="AK131" s="647" t="str">
        <f t="shared" si="37"/>
        <v>常勤</v>
      </c>
    </row>
    <row r="132" spans="1:37" ht="13.5" customHeight="1">
      <c r="A132" s="659" t="str">
        <f>IF(COUNTA(外来!A130)&gt;=1,外来!A130,"")</f>
        <v/>
      </c>
      <c r="B132" s="784" t="str">
        <f>IF(COUNTA(外来!B130)&gt;=1,外来!B130,"")</f>
        <v/>
      </c>
      <c r="C132" s="750" t="str">
        <f>IF(COUNTA(外来!C130)&gt;=1,外来!C130,"")</f>
        <v/>
      </c>
      <c r="D132" s="750" t="str">
        <f>IF(COUNTA(外来!D130)&gt;=1,外来!D130,"")</f>
        <v/>
      </c>
      <c r="E132" s="750" t="str">
        <f>IF(COUNTA(外来!E130)&gt;=1,外来!E130,"")</f>
        <v/>
      </c>
      <c r="F132" s="755" t="str">
        <f>IF(COUNTA(外来!F130)&gt;=1,外来!F130,"")</f>
        <v/>
      </c>
      <c r="G132" s="745" t="str">
        <f>IF(COUNTA(外来!G130)&gt;=1,外来!G130,"")</f>
        <v/>
      </c>
      <c r="H132" s="755" t="str">
        <f>IF(COUNTA(外来!H130)&gt;=1,外来!H130,"")</f>
        <v/>
      </c>
      <c r="I132" s="799" t="str">
        <f>IF(COUNTA(外来!I130)&gt;=1,外来!I130,"")</f>
        <v/>
      </c>
      <c r="J132" s="659" t="str">
        <f>IF(COUNTA(外来!K130)&gt;=1,外来!K130,"")</f>
        <v/>
      </c>
      <c r="K132" s="694" t="str">
        <f>IF(J132&lt;基本!$D$9,"非常勤","常勤")</f>
        <v>常勤</v>
      </c>
      <c r="L132" s="805">
        <f>IF(K132="非常勤",J132/基本!$D$9,1)</f>
        <v>1</v>
      </c>
      <c r="M132" s="693" t="e">
        <f>IF(DAYS360(O132,メイン!$N$3)&lt;500,"新"," ")</f>
        <v>#VALUE!</v>
      </c>
      <c r="N132" s="659"/>
      <c r="O132" s="809" t="str">
        <f>IF(COUNTA(外来!J130)&gt;=1,外来!J130,"")</f>
        <v/>
      </c>
      <c r="Q132" s="781">
        <f t="shared" si="19"/>
        <v>0</v>
      </c>
      <c r="R132" s="781">
        <f t="shared" si="20"/>
        <v>0</v>
      </c>
      <c r="S132" s="781">
        <f t="shared" si="21"/>
        <v>0</v>
      </c>
      <c r="T132" s="781">
        <f t="shared" si="22"/>
        <v>0</v>
      </c>
      <c r="U132" s="781">
        <f t="shared" si="23"/>
        <v>0</v>
      </c>
      <c r="V132" s="781">
        <f t="shared" si="24"/>
        <v>0</v>
      </c>
      <c r="W132" s="781">
        <f t="shared" si="25"/>
        <v>0</v>
      </c>
      <c r="X132" s="781">
        <f t="shared" si="26"/>
        <v>0</v>
      </c>
      <c r="Y132" s="781">
        <f t="shared" si="27"/>
        <v>0</v>
      </c>
      <c r="Z132" s="781">
        <f t="shared" si="28"/>
        <v>0</v>
      </c>
      <c r="AA132" s="781">
        <f t="shared" si="29"/>
        <v>0</v>
      </c>
      <c r="AB132" s="781">
        <f t="shared" si="30"/>
        <v>0</v>
      </c>
      <c r="AC132" s="781">
        <f t="shared" si="31"/>
        <v>0</v>
      </c>
      <c r="AD132" s="781">
        <f t="shared" si="32"/>
        <v>0</v>
      </c>
      <c r="AE132" s="781">
        <f t="shared" si="33"/>
        <v>0</v>
      </c>
      <c r="AG132" s="647" t="e">
        <f>#REF!</f>
        <v>#REF!</v>
      </c>
      <c r="AH132" s="647" t="str">
        <f t="shared" si="34"/>
        <v>助産師常勤</v>
      </c>
      <c r="AI132" s="647">
        <f t="shared" si="35"/>
        <v>1</v>
      </c>
      <c r="AJ132" s="647" t="str">
        <f t="shared" si="36"/>
        <v>助産師</v>
      </c>
      <c r="AK132" s="647" t="str">
        <f t="shared" si="37"/>
        <v>常勤</v>
      </c>
    </row>
    <row r="133" spans="1:37" ht="13.5" customHeight="1">
      <c r="A133" s="659" t="str">
        <f>IF(COUNTA(外来!A131)&gt;=1,外来!A131,"")</f>
        <v/>
      </c>
      <c r="B133" s="784" t="str">
        <f>IF(COUNTA(外来!B131)&gt;=1,外来!B131,"")</f>
        <v/>
      </c>
      <c r="C133" s="750" t="str">
        <f>IF(COUNTA(外来!C131)&gt;=1,外来!C131,"")</f>
        <v/>
      </c>
      <c r="D133" s="750" t="str">
        <f>IF(COUNTA(外来!D131)&gt;=1,外来!D131,"")</f>
        <v/>
      </c>
      <c r="E133" s="750" t="str">
        <f>IF(COUNTA(外来!E131)&gt;=1,外来!E131,"")</f>
        <v/>
      </c>
      <c r="F133" s="755" t="str">
        <f>IF(COUNTA(外来!F131)&gt;=1,外来!F131,"")</f>
        <v/>
      </c>
      <c r="G133" s="745" t="str">
        <f>IF(COUNTA(外来!G131)&gt;=1,外来!G131,"")</f>
        <v/>
      </c>
      <c r="H133" s="755" t="str">
        <f>IF(COUNTA(外来!H131)&gt;=1,外来!H131,"")</f>
        <v/>
      </c>
      <c r="I133" s="799" t="str">
        <f>IF(COUNTA(外来!I131)&gt;=1,外来!I131,"")</f>
        <v/>
      </c>
      <c r="J133" s="659" t="str">
        <f>IF(COUNTA(外来!K131)&gt;=1,外来!K131,"")</f>
        <v/>
      </c>
      <c r="K133" s="694" t="str">
        <f>IF(J133&lt;基本!$D$9,"非常勤","常勤")</f>
        <v>常勤</v>
      </c>
      <c r="L133" s="805">
        <f>IF(K133="非常勤",J133/基本!$D$9,1)</f>
        <v>1</v>
      </c>
      <c r="M133" s="693" t="e">
        <f>IF(DAYS360(O133,メイン!$N$3)&lt;500,"新"," ")</f>
        <v>#VALUE!</v>
      </c>
      <c r="N133" s="659"/>
      <c r="O133" s="809" t="str">
        <f>IF(COUNTA(外来!J131)&gt;=1,外来!J131,"")</f>
        <v/>
      </c>
      <c r="Q133" s="781">
        <f t="shared" si="19"/>
        <v>0</v>
      </c>
      <c r="R133" s="781">
        <f t="shared" si="20"/>
        <v>0</v>
      </c>
      <c r="S133" s="781">
        <f t="shared" si="21"/>
        <v>0</v>
      </c>
      <c r="T133" s="781">
        <f t="shared" si="22"/>
        <v>0</v>
      </c>
      <c r="U133" s="781">
        <f t="shared" si="23"/>
        <v>0</v>
      </c>
      <c r="V133" s="781">
        <f t="shared" si="24"/>
        <v>0</v>
      </c>
      <c r="W133" s="781">
        <f t="shared" si="25"/>
        <v>0</v>
      </c>
      <c r="X133" s="781">
        <f t="shared" si="26"/>
        <v>0</v>
      </c>
      <c r="Y133" s="781">
        <f t="shared" si="27"/>
        <v>0</v>
      </c>
      <c r="Z133" s="781">
        <f t="shared" si="28"/>
        <v>0</v>
      </c>
      <c r="AA133" s="781">
        <f t="shared" si="29"/>
        <v>0</v>
      </c>
      <c r="AB133" s="781">
        <f t="shared" si="30"/>
        <v>0</v>
      </c>
      <c r="AC133" s="781">
        <f t="shared" si="31"/>
        <v>0</v>
      </c>
      <c r="AD133" s="781">
        <f t="shared" si="32"/>
        <v>0</v>
      </c>
      <c r="AE133" s="781">
        <f t="shared" si="33"/>
        <v>0</v>
      </c>
      <c r="AG133" s="647" t="e">
        <f>#REF!</f>
        <v>#REF!</v>
      </c>
      <c r="AH133" s="647" t="str">
        <f t="shared" si="34"/>
        <v>助産師常勤</v>
      </c>
      <c r="AI133" s="647">
        <f t="shared" si="35"/>
        <v>1</v>
      </c>
      <c r="AJ133" s="647" t="str">
        <f t="shared" si="36"/>
        <v>助産師</v>
      </c>
      <c r="AK133" s="647" t="str">
        <f t="shared" si="37"/>
        <v>常勤</v>
      </c>
    </row>
    <row r="134" spans="1:37" ht="13.5" customHeight="1">
      <c r="A134" s="659" t="str">
        <f>IF(COUNTA(外来!A132)&gt;=1,外来!A132,"")</f>
        <v/>
      </c>
      <c r="B134" s="784" t="str">
        <f>IF(COUNTA(外来!B132)&gt;=1,外来!B132,"")</f>
        <v/>
      </c>
      <c r="C134" s="750" t="str">
        <f>IF(COUNTA(外来!C132)&gt;=1,外来!C132,"")</f>
        <v/>
      </c>
      <c r="D134" s="750" t="str">
        <f>IF(COUNTA(外来!D132)&gt;=1,外来!D132,"")</f>
        <v/>
      </c>
      <c r="E134" s="750" t="str">
        <f>IF(COUNTA(外来!E132)&gt;=1,外来!E132,"")</f>
        <v/>
      </c>
      <c r="F134" s="755" t="str">
        <f>IF(COUNTA(外来!F132)&gt;=1,外来!F132,"")</f>
        <v/>
      </c>
      <c r="G134" s="745" t="str">
        <f>IF(COUNTA(外来!G132)&gt;=1,外来!G132,"")</f>
        <v/>
      </c>
      <c r="H134" s="755" t="str">
        <f>IF(COUNTA(外来!H132)&gt;=1,外来!H132,"")</f>
        <v/>
      </c>
      <c r="I134" s="799" t="str">
        <f>IF(COUNTA(外来!I132)&gt;=1,外来!I132,"")</f>
        <v/>
      </c>
      <c r="J134" s="659" t="str">
        <f>IF(COUNTA(外来!K132)&gt;=1,外来!K132,"")</f>
        <v/>
      </c>
      <c r="K134" s="694" t="str">
        <f>IF(J134&lt;基本!$D$9,"非常勤","常勤")</f>
        <v>常勤</v>
      </c>
      <c r="L134" s="805">
        <f>IF(K134="非常勤",J134/基本!$D$9,1)</f>
        <v>1</v>
      </c>
      <c r="M134" s="693" t="e">
        <f>IF(DAYS360(O134,メイン!$N$3)&lt;500,"新"," ")</f>
        <v>#VALUE!</v>
      </c>
      <c r="N134" s="659"/>
      <c r="O134" s="809" t="str">
        <f>IF(COUNTA(外来!J132)&gt;=1,外来!J132,"")</f>
        <v/>
      </c>
      <c r="Q134" s="781">
        <f t="shared" ref="Q134:Q197" si="38">IF(AND(COUNTBLANK($B134)=0,$K134="常勤"),1,0)</f>
        <v>0</v>
      </c>
      <c r="R134" s="781">
        <f t="shared" ref="R134:R197" si="39">IF(S134&gt;0,1,0)</f>
        <v>0</v>
      </c>
      <c r="S134" s="781">
        <f t="shared" ref="S134:S197" si="40">IF(AND(COUNTBLANK($B134)=0,$K134="非常勤"),F134,0)</f>
        <v>0</v>
      </c>
      <c r="T134" s="781">
        <f t="shared" ref="T134:T197" si="41">IF(AND(COUNTBLANK($C134)=0,$K134="常勤"),1,0)</f>
        <v>0</v>
      </c>
      <c r="U134" s="781">
        <f t="shared" ref="U134:U197" si="42">IF(V134&gt;0,1,0)</f>
        <v>0</v>
      </c>
      <c r="V134" s="781">
        <f t="shared" ref="V134:V197" si="43">IF(AND(COUNTBLANK($C134)=0,$K134="非常勤"),L134,0)</f>
        <v>0</v>
      </c>
      <c r="W134" s="781">
        <f t="shared" ref="W134:W197" si="44">IF(AND(COUNTBLANK($D134)=0,$K134="常勤"),1,0)</f>
        <v>0</v>
      </c>
      <c r="X134" s="781">
        <f t="shared" ref="X134:X197" si="45">IF(Y134&gt;0,1,0)</f>
        <v>0</v>
      </c>
      <c r="Y134" s="781">
        <f t="shared" ref="Y134:Y197" si="46">IF(AND(COUNTBLANK($D134)=0,$K134="非常勤"),L134,0)</f>
        <v>0</v>
      </c>
      <c r="Z134" s="781">
        <f t="shared" ref="Z134:Z197" si="47">IF(AND(COUNTBLANK($E134)=0,$K134="常勤"),1,0)</f>
        <v>0</v>
      </c>
      <c r="AA134" s="781">
        <f t="shared" ref="AA134:AA197" si="48">IF(AB134&gt;0,1,0)</f>
        <v>0</v>
      </c>
      <c r="AB134" s="781">
        <f t="shared" ref="AB134:AB197" si="49">IF(AND(COUNTBLANK($E134)=0,$K134="非常勤"),L134,0)</f>
        <v>0</v>
      </c>
      <c r="AC134" s="781">
        <f t="shared" ref="AC134:AC197" si="50">IF(AND(COUNTBLANK($F134)=0,$K134="常勤"),1,0)</f>
        <v>0</v>
      </c>
      <c r="AD134" s="781">
        <f t="shared" ref="AD134:AD197" si="51">IF(AE134&gt;0,1,0)</f>
        <v>0</v>
      </c>
      <c r="AE134" s="781">
        <f t="shared" ref="AE134:AE197" si="52">IF(AND(COUNTBLANK($F134)=0,$K134="非常勤"),L134,0)</f>
        <v>0</v>
      </c>
      <c r="AG134" s="647" t="e">
        <f>#REF!</f>
        <v>#REF!</v>
      </c>
      <c r="AH134" s="647" t="str">
        <f t="shared" ref="AH134:AH197" si="53">CONCATENATE(AJ134,AK134)</f>
        <v>助産師常勤</v>
      </c>
      <c r="AI134" s="647">
        <f t="shared" ref="AI134:AI197" si="54">L134</f>
        <v>1</v>
      </c>
      <c r="AJ134" s="647" t="str">
        <f t="shared" ref="AJ134:AJ197" si="55">IF(COUNTA(B134)=1,"助産師",IF(COUNTA(D134)=1,"看護師",IF(COUNTA(E134)=1,"准看護師",IF(COUNTA(F134)=1,"看護補助者",""))))</f>
        <v>助産師</v>
      </c>
      <c r="AK134" s="647" t="str">
        <f t="shared" ref="AK134:AK197" si="56">IF(K134="常勤","常勤",IF(L134&gt;0,"非常勤",""))</f>
        <v>常勤</v>
      </c>
    </row>
    <row r="135" spans="1:37" ht="13.5" customHeight="1">
      <c r="A135" s="659" t="str">
        <f>IF(COUNTA(外来!A133)&gt;=1,外来!A133,"")</f>
        <v/>
      </c>
      <c r="B135" s="784" t="str">
        <f>IF(COUNTA(外来!B133)&gt;=1,外来!B133,"")</f>
        <v/>
      </c>
      <c r="C135" s="750" t="str">
        <f>IF(COUNTA(外来!C133)&gt;=1,外来!C133,"")</f>
        <v/>
      </c>
      <c r="D135" s="750" t="str">
        <f>IF(COUNTA(外来!D133)&gt;=1,外来!D133,"")</f>
        <v/>
      </c>
      <c r="E135" s="750" t="str">
        <f>IF(COUNTA(外来!E133)&gt;=1,外来!E133,"")</f>
        <v/>
      </c>
      <c r="F135" s="755" t="str">
        <f>IF(COUNTA(外来!F133)&gt;=1,外来!F133,"")</f>
        <v/>
      </c>
      <c r="G135" s="745" t="str">
        <f>IF(COUNTA(外来!G133)&gt;=1,外来!G133,"")</f>
        <v/>
      </c>
      <c r="H135" s="755" t="str">
        <f>IF(COUNTA(外来!H133)&gt;=1,外来!H133,"")</f>
        <v/>
      </c>
      <c r="I135" s="799" t="str">
        <f>IF(COUNTA(外来!I133)&gt;=1,外来!I133,"")</f>
        <v/>
      </c>
      <c r="J135" s="659" t="str">
        <f>IF(COUNTA(外来!K133)&gt;=1,外来!K133,"")</f>
        <v/>
      </c>
      <c r="K135" s="694" t="str">
        <f>IF(J135&lt;基本!$D$9,"非常勤","常勤")</f>
        <v>常勤</v>
      </c>
      <c r="L135" s="805">
        <f>IF(K135="非常勤",J135/基本!$D$9,1)</f>
        <v>1</v>
      </c>
      <c r="M135" s="693" t="e">
        <f>IF(DAYS360(O135,メイン!$N$3)&lt;500,"新"," ")</f>
        <v>#VALUE!</v>
      </c>
      <c r="N135" s="659"/>
      <c r="O135" s="809" t="str">
        <f>IF(COUNTA(外来!J133)&gt;=1,外来!J133,"")</f>
        <v/>
      </c>
      <c r="Q135" s="781">
        <f t="shared" si="38"/>
        <v>0</v>
      </c>
      <c r="R135" s="781">
        <f t="shared" si="39"/>
        <v>0</v>
      </c>
      <c r="S135" s="781">
        <f t="shared" si="40"/>
        <v>0</v>
      </c>
      <c r="T135" s="781">
        <f t="shared" si="41"/>
        <v>0</v>
      </c>
      <c r="U135" s="781">
        <f t="shared" si="42"/>
        <v>0</v>
      </c>
      <c r="V135" s="781">
        <f t="shared" si="43"/>
        <v>0</v>
      </c>
      <c r="W135" s="781">
        <f t="shared" si="44"/>
        <v>0</v>
      </c>
      <c r="X135" s="781">
        <f t="shared" si="45"/>
        <v>0</v>
      </c>
      <c r="Y135" s="781">
        <f t="shared" si="46"/>
        <v>0</v>
      </c>
      <c r="Z135" s="781">
        <f t="shared" si="47"/>
        <v>0</v>
      </c>
      <c r="AA135" s="781">
        <f t="shared" si="48"/>
        <v>0</v>
      </c>
      <c r="AB135" s="781">
        <f t="shared" si="49"/>
        <v>0</v>
      </c>
      <c r="AC135" s="781">
        <f t="shared" si="50"/>
        <v>0</v>
      </c>
      <c r="AD135" s="781">
        <f t="shared" si="51"/>
        <v>0</v>
      </c>
      <c r="AE135" s="781">
        <f t="shared" si="52"/>
        <v>0</v>
      </c>
      <c r="AG135" s="647" t="e">
        <f>#REF!</f>
        <v>#REF!</v>
      </c>
      <c r="AH135" s="647" t="str">
        <f t="shared" si="53"/>
        <v>助産師常勤</v>
      </c>
      <c r="AI135" s="647">
        <f t="shared" si="54"/>
        <v>1</v>
      </c>
      <c r="AJ135" s="647" t="str">
        <f t="shared" si="55"/>
        <v>助産師</v>
      </c>
      <c r="AK135" s="647" t="str">
        <f t="shared" si="56"/>
        <v>常勤</v>
      </c>
    </row>
    <row r="136" spans="1:37" ht="13.5" customHeight="1">
      <c r="A136" s="659" t="str">
        <f>IF(COUNTA(外来!A134)&gt;=1,外来!A134,"")</f>
        <v/>
      </c>
      <c r="B136" s="784" t="str">
        <f>IF(COUNTA(外来!B134)&gt;=1,外来!B134,"")</f>
        <v/>
      </c>
      <c r="C136" s="750" t="str">
        <f>IF(COUNTA(外来!C134)&gt;=1,外来!C134,"")</f>
        <v/>
      </c>
      <c r="D136" s="750" t="str">
        <f>IF(COUNTA(外来!D134)&gt;=1,外来!D134,"")</f>
        <v/>
      </c>
      <c r="E136" s="750" t="str">
        <f>IF(COUNTA(外来!E134)&gt;=1,外来!E134,"")</f>
        <v/>
      </c>
      <c r="F136" s="755" t="str">
        <f>IF(COUNTA(外来!F134)&gt;=1,外来!F134,"")</f>
        <v/>
      </c>
      <c r="G136" s="745" t="str">
        <f>IF(COUNTA(外来!G134)&gt;=1,外来!G134,"")</f>
        <v/>
      </c>
      <c r="H136" s="755" t="str">
        <f>IF(COUNTA(外来!H134)&gt;=1,外来!H134,"")</f>
        <v/>
      </c>
      <c r="I136" s="799" t="str">
        <f>IF(COUNTA(外来!I134)&gt;=1,外来!I134,"")</f>
        <v/>
      </c>
      <c r="J136" s="659" t="str">
        <f>IF(COUNTA(外来!K134)&gt;=1,外来!K134,"")</f>
        <v/>
      </c>
      <c r="K136" s="694" t="str">
        <f>IF(J136&lt;基本!$D$9,"非常勤","常勤")</f>
        <v>常勤</v>
      </c>
      <c r="L136" s="805">
        <f>IF(K136="非常勤",J136/基本!$D$9,1)</f>
        <v>1</v>
      </c>
      <c r="M136" s="693" t="e">
        <f>IF(DAYS360(O136,メイン!$N$3)&lt;500,"新"," ")</f>
        <v>#VALUE!</v>
      </c>
      <c r="N136" s="659"/>
      <c r="O136" s="809" t="str">
        <f>IF(COUNTA(外来!J134)&gt;=1,外来!J134,"")</f>
        <v/>
      </c>
      <c r="Q136" s="781">
        <f t="shared" si="38"/>
        <v>0</v>
      </c>
      <c r="R136" s="781">
        <f t="shared" si="39"/>
        <v>0</v>
      </c>
      <c r="S136" s="781">
        <f t="shared" si="40"/>
        <v>0</v>
      </c>
      <c r="T136" s="781">
        <f t="shared" si="41"/>
        <v>0</v>
      </c>
      <c r="U136" s="781">
        <f t="shared" si="42"/>
        <v>0</v>
      </c>
      <c r="V136" s="781">
        <f t="shared" si="43"/>
        <v>0</v>
      </c>
      <c r="W136" s="781">
        <f t="shared" si="44"/>
        <v>0</v>
      </c>
      <c r="X136" s="781">
        <f t="shared" si="45"/>
        <v>0</v>
      </c>
      <c r="Y136" s="781">
        <f t="shared" si="46"/>
        <v>0</v>
      </c>
      <c r="Z136" s="781">
        <f t="shared" si="47"/>
        <v>0</v>
      </c>
      <c r="AA136" s="781">
        <f t="shared" si="48"/>
        <v>0</v>
      </c>
      <c r="AB136" s="781">
        <f t="shared" si="49"/>
        <v>0</v>
      </c>
      <c r="AC136" s="781">
        <f t="shared" si="50"/>
        <v>0</v>
      </c>
      <c r="AD136" s="781">
        <f t="shared" si="51"/>
        <v>0</v>
      </c>
      <c r="AE136" s="781">
        <f t="shared" si="52"/>
        <v>0</v>
      </c>
      <c r="AG136" s="647" t="e">
        <f>#REF!</f>
        <v>#REF!</v>
      </c>
      <c r="AH136" s="647" t="str">
        <f t="shared" si="53"/>
        <v>助産師常勤</v>
      </c>
      <c r="AI136" s="647">
        <f t="shared" si="54"/>
        <v>1</v>
      </c>
      <c r="AJ136" s="647" t="str">
        <f t="shared" si="55"/>
        <v>助産師</v>
      </c>
      <c r="AK136" s="647" t="str">
        <f t="shared" si="56"/>
        <v>常勤</v>
      </c>
    </row>
    <row r="137" spans="1:37" ht="13.5" customHeight="1">
      <c r="A137" s="659" t="str">
        <f>IF(COUNTA(外来!A135)&gt;=1,外来!A135,"")</f>
        <v/>
      </c>
      <c r="B137" s="784" t="str">
        <f>IF(COUNTA(外来!B135)&gt;=1,外来!B135,"")</f>
        <v/>
      </c>
      <c r="C137" s="750" t="str">
        <f>IF(COUNTA(外来!C135)&gt;=1,外来!C135,"")</f>
        <v/>
      </c>
      <c r="D137" s="750" t="str">
        <f>IF(COUNTA(外来!D135)&gt;=1,外来!D135,"")</f>
        <v/>
      </c>
      <c r="E137" s="750" t="str">
        <f>IF(COUNTA(外来!E135)&gt;=1,外来!E135,"")</f>
        <v/>
      </c>
      <c r="F137" s="755" t="str">
        <f>IF(COUNTA(外来!F135)&gt;=1,外来!F135,"")</f>
        <v/>
      </c>
      <c r="G137" s="745" t="str">
        <f>IF(COUNTA(外来!G135)&gt;=1,外来!G135,"")</f>
        <v/>
      </c>
      <c r="H137" s="755" t="str">
        <f>IF(COUNTA(外来!H135)&gt;=1,外来!H135,"")</f>
        <v/>
      </c>
      <c r="I137" s="799" t="str">
        <f>IF(COUNTA(外来!I135)&gt;=1,外来!I135,"")</f>
        <v/>
      </c>
      <c r="J137" s="659" t="str">
        <f>IF(COUNTA(外来!K135)&gt;=1,外来!K135,"")</f>
        <v/>
      </c>
      <c r="K137" s="694" t="str">
        <f>IF(J137&lt;基本!$D$9,"非常勤","常勤")</f>
        <v>常勤</v>
      </c>
      <c r="L137" s="805">
        <f>IF(K137="非常勤",J137/基本!$D$9,1)</f>
        <v>1</v>
      </c>
      <c r="M137" s="693" t="e">
        <f>IF(DAYS360(O137,メイン!$N$3)&lt;500,"新"," ")</f>
        <v>#VALUE!</v>
      </c>
      <c r="N137" s="659"/>
      <c r="O137" s="809" t="str">
        <f>IF(COUNTA(外来!J135)&gt;=1,外来!J135,"")</f>
        <v/>
      </c>
      <c r="Q137" s="781">
        <f t="shared" si="38"/>
        <v>0</v>
      </c>
      <c r="R137" s="781">
        <f t="shared" si="39"/>
        <v>0</v>
      </c>
      <c r="S137" s="781">
        <f t="shared" si="40"/>
        <v>0</v>
      </c>
      <c r="T137" s="781">
        <f t="shared" si="41"/>
        <v>0</v>
      </c>
      <c r="U137" s="781">
        <f t="shared" si="42"/>
        <v>0</v>
      </c>
      <c r="V137" s="781">
        <f t="shared" si="43"/>
        <v>0</v>
      </c>
      <c r="W137" s="781">
        <f t="shared" si="44"/>
        <v>0</v>
      </c>
      <c r="X137" s="781">
        <f t="shared" si="45"/>
        <v>0</v>
      </c>
      <c r="Y137" s="781">
        <f t="shared" si="46"/>
        <v>0</v>
      </c>
      <c r="Z137" s="781">
        <f t="shared" si="47"/>
        <v>0</v>
      </c>
      <c r="AA137" s="781">
        <f t="shared" si="48"/>
        <v>0</v>
      </c>
      <c r="AB137" s="781">
        <f t="shared" si="49"/>
        <v>0</v>
      </c>
      <c r="AC137" s="781">
        <f t="shared" si="50"/>
        <v>0</v>
      </c>
      <c r="AD137" s="781">
        <f t="shared" si="51"/>
        <v>0</v>
      </c>
      <c r="AE137" s="781">
        <f t="shared" si="52"/>
        <v>0</v>
      </c>
      <c r="AG137" s="647" t="e">
        <f>#REF!</f>
        <v>#REF!</v>
      </c>
      <c r="AH137" s="647" t="str">
        <f t="shared" si="53"/>
        <v>助産師常勤</v>
      </c>
      <c r="AI137" s="647">
        <f t="shared" si="54"/>
        <v>1</v>
      </c>
      <c r="AJ137" s="647" t="str">
        <f t="shared" si="55"/>
        <v>助産師</v>
      </c>
      <c r="AK137" s="647" t="str">
        <f t="shared" si="56"/>
        <v>常勤</v>
      </c>
    </row>
    <row r="138" spans="1:37" ht="13.5" customHeight="1">
      <c r="A138" s="659" t="str">
        <f>IF(COUNTA(外来!A136)&gt;=1,外来!A136,"")</f>
        <v/>
      </c>
      <c r="B138" s="784" t="str">
        <f>IF(COUNTA(外来!B136)&gt;=1,外来!B136,"")</f>
        <v/>
      </c>
      <c r="C138" s="750" t="str">
        <f>IF(COUNTA(外来!C136)&gt;=1,外来!C136,"")</f>
        <v/>
      </c>
      <c r="D138" s="750" t="str">
        <f>IF(COUNTA(外来!D136)&gt;=1,外来!D136,"")</f>
        <v/>
      </c>
      <c r="E138" s="750" t="str">
        <f>IF(COUNTA(外来!E136)&gt;=1,外来!E136,"")</f>
        <v/>
      </c>
      <c r="F138" s="755" t="str">
        <f>IF(COUNTA(外来!F136)&gt;=1,外来!F136,"")</f>
        <v/>
      </c>
      <c r="G138" s="745" t="str">
        <f>IF(COUNTA(外来!G136)&gt;=1,外来!G136,"")</f>
        <v/>
      </c>
      <c r="H138" s="755" t="str">
        <f>IF(COUNTA(外来!H136)&gt;=1,外来!H136,"")</f>
        <v/>
      </c>
      <c r="I138" s="799" t="str">
        <f>IF(COUNTA(外来!I136)&gt;=1,外来!I136,"")</f>
        <v/>
      </c>
      <c r="J138" s="659" t="str">
        <f>IF(COUNTA(外来!K136)&gt;=1,外来!K136,"")</f>
        <v/>
      </c>
      <c r="K138" s="694" t="str">
        <f>IF(J138&lt;基本!$D$9,"非常勤","常勤")</f>
        <v>常勤</v>
      </c>
      <c r="L138" s="805">
        <f>IF(K138="非常勤",J138/基本!$D$9,1)</f>
        <v>1</v>
      </c>
      <c r="M138" s="693" t="e">
        <f>IF(DAYS360(O138,メイン!$N$3)&lt;500,"新"," ")</f>
        <v>#VALUE!</v>
      </c>
      <c r="N138" s="659"/>
      <c r="O138" s="809" t="str">
        <f>IF(COUNTA(外来!J136)&gt;=1,外来!J136,"")</f>
        <v/>
      </c>
      <c r="Q138" s="781">
        <f t="shared" si="38"/>
        <v>0</v>
      </c>
      <c r="R138" s="781">
        <f t="shared" si="39"/>
        <v>0</v>
      </c>
      <c r="S138" s="781">
        <f t="shared" si="40"/>
        <v>0</v>
      </c>
      <c r="T138" s="781">
        <f t="shared" si="41"/>
        <v>0</v>
      </c>
      <c r="U138" s="781">
        <f t="shared" si="42"/>
        <v>0</v>
      </c>
      <c r="V138" s="781">
        <f t="shared" si="43"/>
        <v>0</v>
      </c>
      <c r="W138" s="781">
        <f t="shared" si="44"/>
        <v>0</v>
      </c>
      <c r="X138" s="781">
        <f t="shared" si="45"/>
        <v>0</v>
      </c>
      <c r="Y138" s="781">
        <f t="shared" si="46"/>
        <v>0</v>
      </c>
      <c r="Z138" s="781">
        <f t="shared" si="47"/>
        <v>0</v>
      </c>
      <c r="AA138" s="781">
        <f t="shared" si="48"/>
        <v>0</v>
      </c>
      <c r="AB138" s="781">
        <f t="shared" si="49"/>
        <v>0</v>
      </c>
      <c r="AC138" s="781">
        <f t="shared" si="50"/>
        <v>0</v>
      </c>
      <c r="AD138" s="781">
        <f t="shared" si="51"/>
        <v>0</v>
      </c>
      <c r="AE138" s="781">
        <f t="shared" si="52"/>
        <v>0</v>
      </c>
      <c r="AG138" s="647" t="e">
        <f>#REF!</f>
        <v>#REF!</v>
      </c>
      <c r="AH138" s="647" t="str">
        <f t="shared" si="53"/>
        <v>助産師常勤</v>
      </c>
      <c r="AI138" s="647">
        <f t="shared" si="54"/>
        <v>1</v>
      </c>
      <c r="AJ138" s="647" t="str">
        <f t="shared" si="55"/>
        <v>助産師</v>
      </c>
      <c r="AK138" s="647" t="str">
        <f t="shared" si="56"/>
        <v>常勤</v>
      </c>
    </row>
    <row r="139" spans="1:37" ht="13.5" customHeight="1">
      <c r="A139" s="659" t="str">
        <f>IF(COUNTA(外来!A137)&gt;=1,外来!A137,"")</f>
        <v/>
      </c>
      <c r="B139" s="784" t="str">
        <f>IF(COUNTA(外来!B137)&gt;=1,外来!B137,"")</f>
        <v/>
      </c>
      <c r="C139" s="750" t="str">
        <f>IF(COUNTA(外来!C137)&gt;=1,外来!C137,"")</f>
        <v/>
      </c>
      <c r="D139" s="750" t="str">
        <f>IF(COUNTA(外来!D137)&gt;=1,外来!D137,"")</f>
        <v/>
      </c>
      <c r="E139" s="750" t="str">
        <f>IF(COUNTA(外来!E137)&gt;=1,外来!E137,"")</f>
        <v/>
      </c>
      <c r="F139" s="755" t="str">
        <f>IF(COUNTA(外来!F137)&gt;=1,外来!F137,"")</f>
        <v/>
      </c>
      <c r="G139" s="745" t="str">
        <f>IF(COUNTA(外来!G137)&gt;=1,外来!G137,"")</f>
        <v/>
      </c>
      <c r="H139" s="755" t="str">
        <f>IF(COUNTA(外来!H137)&gt;=1,外来!H137,"")</f>
        <v/>
      </c>
      <c r="I139" s="799" t="str">
        <f>IF(COUNTA(外来!I137)&gt;=1,外来!I137,"")</f>
        <v/>
      </c>
      <c r="J139" s="659" t="str">
        <f>IF(COUNTA(外来!K137)&gt;=1,外来!K137,"")</f>
        <v/>
      </c>
      <c r="K139" s="694" t="str">
        <f>IF(J139&lt;基本!$D$9,"非常勤","常勤")</f>
        <v>常勤</v>
      </c>
      <c r="L139" s="805">
        <f>IF(K139="非常勤",J139/基本!$D$9,1)</f>
        <v>1</v>
      </c>
      <c r="M139" s="693" t="e">
        <f>IF(DAYS360(O139,メイン!$N$3)&lt;500,"新"," ")</f>
        <v>#VALUE!</v>
      </c>
      <c r="N139" s="659"/>
      <c r="O139" s="809" t="str">
        <f>IF(COUNTA(外来!J137)&gt;=1,外来!J137,"")</f>
        <v/>
      </c>
      <c r="Q139" s="781">
        <f t="shared" si="38"/>
        <v>0</v>
      </c>
      <c r="R139" s="781">
        <f t="shared" si="39"/>
        <v>0</v>
      </c>
      <c r="S139" s="781">
        <f t="shared" si="40"/>
        <v>0</v>
      </c>
      <c r="T139" s="781">
        <f t="shared" si="41"/>
        <v>0</v>
      </c>
      <c r="U139" s="781">
        <f t="shared" si="42"/>
        <v>0</v>
      </c>
      <c r="V139" s="781">
        <f t="shared" si="43"/>
        <v>0</v>
      </c>
      <c r="W139" s="781">
        <f t="shared" si="44"/>
        <v>0</v>
      </c>
      <c r="X139" s="781">
        <f t="shared" si="45"/>
        <v>0</v>
      </c>
      <c r="Y139" s="781">
        <f t="shared" si="46"/>
        <v>0</v>
      </c>
      <c r="Z139" s="781">
        <f t="shared" si="47"/>
        <v>0</v>
      </c>
      <c r="AA139" s="781">
        <f t="shared" si="48"/>
        <v>0</v>
      </c>
      <c r="AB139" s="781">
        <f t="shared" si="49"/>
        <v>0</v>
      </c>
      <c r="AC139" s="781">
        <f t="shared" si="50"/>
        <v>0</v>
      </c>
      <c r="AD139" s="781">
        <f t="shared" si="51"/>
        <v>0</v>
      </c>
      <c r="AE139" s="781">
        <f t="shared" si="52"/>
        <v>0</v>
      </c>
      <c r="AG139" s="647" t="e">
        <f>#REF!</f>
        <v>#REF!</v>
      </c>
      <c r="AH139" s="647" t="str">
        <f t="shared" si="53"/>
        <v>助産師常勤</v>
      </c>
      <c r="AI139" s="647">
        <f t="shared" si="54"/>
        <v>1</v>
      </c>
      <c r="AJ139" s="647" t="str">
        <f t="shared" si="55"/>
        <v>助産師</v>
      </c>
      <c r="AK139" s="647" t="str">
        <f t="shared" si="56"/>
        <v>常勤</v>
      </c>
    </row>
    <row r="140" spans="1:37" ht="13.5" customHeight="1">
      <c r="A140" s="659" t="str">
        <f>IF(COUNTA(外来!A138)&gt;=1,外来!A138,"")</f>
        <v/>
      </c>
      <c r="B140" s="784" t="str">
        <f>IF(COUNTA(外来!B138)&gt;=1,外来!B138,"")</f>
        <v/>
      </c>
      <c r="C140" s="750" t="str">
        <f>IF(COUNTA(外来!C138)&gt;=1,外来!C138,"")</f>
        <v/>
      </c>
      <c r="D140" s="750" t="str">
        <f>IF(COUNTA(外来!D138)&gt;=1,外来!D138,"")</f>
        <v/>
      </c>
      <c r="E140" s="750" t="str">
        <f>IF(COUNTA(外来!E138)&gt;=1,外来!E138,"")</f>
        <v/>
      </c>
      <c r="F140" s="755" t="str">
        <f>IF(COUNTA(外来!F138)&gt;=1,外来!F138,"")</f>
        <v/>
      </c>
      <c r="G140" s="745" t="str">
        <f>IF(COUNTA(外来!G138)&gt;=1,外来!G138,"")</f>
        <v/>
      </c>
      <c r="H140" s="755" t="str">
        <f>IF(COUNTA(外来!H138)&gt;=1,外来!H138,"")</f>
        <v/>
      </c>
      <c r="I140" s="799" t="str">
        <f>IF(COUNTA(外来!I138)&gt;=1,外来!I138,"")</f>
        <v/>
      </c>
      <c r="J140" s="659" t="str">
        <f>IF(COUNTA(外来!K138)&gt;=1,外来!K138,"")</f>
        <v/>
      </c>
      <c r="K140" s="694" t="str">
        <f>IF(J140&lt;基本!$D$9,"非常勤","常勤")</f>
        <v>常勤</v>
      </c>
      <c r="L140" s="805">
        <f>IF(K140="非常勤",J140/基本!$D$9,1)</f>
        <v>1</v>
      </c>
      <c r="M140" s="693" t="e">
        <f>IF(DAYS360(O140,メイン!$N$3)&lt;500,"新"," ")</f>
        <v>#VALUE!</v>
      </c>
      <c r="N140" s="659"/>
      <c r="O140" s="809" t="str">
        <f>IF(COUNTA(外来!J138)&gt;=1,外来!J138,"")</f>
        <v/>
      </c>
      <c r="Q140" s="781">
        <f t="shared" si="38"/>
        <v>0</v>
      </c>
      <c r="R140" s="781">
        <f t="shared" si="39"/>
        <v>0</v>
      </c>
      <c r="S140" s="781">
        <f t="shared" si="40"/>
        <v>0</v>
      </c>
      <c r="T140" s="781">
        <f t="shared" si="41"/>
        <v>0</v>
      </c>
      <c r="U140" s="781">
        <f t="shared" si="42"/>
        <v>0</v>
      </c>
      <c r="V140" s="781">
        <f t="shared" si="43"/>
        <v>0</v>
      </c>
      <c r="W140" s="781">
        <f t="shared" si="44"/>
        <v>0</v>
      </c>
      <c r="X140" s="781">
        <f t="shared" si="45"/>
        <v>0</v>
      </c>
      <c r="Y140" s="781">
        <f t="shared" si="46"/>
        <v>0</v>
      </c>
      <c r="Z140" s="781">
        <f t="shared" si="47"/>
        <v>0</v>
      </c>
      <c r="AA140" s="781">
        <f t="shared" si="48"/>
        <v>0</v>
      </c>
      <c r="AB140" s="781">
        <f t="shared" si="49"/>
        <v>0</v>
      </c>
      <c r="AC140" s="781">
        <f t="shared" si="50"/>
        <v>0</v>
      </c>
      <c r="AD140" s="781">
        <f t="shared" si="51"/>
        <v>0</v>
      </c>
      <c r="AE140" s="781">
        <f t="shared" si="52"/>
        <v>0</v>
      </c>
      <c r="AG140" s="647" t="e">
        <f>#REF!</f>
        <v>#REF!</v>
      </c>
      <c r="AH140" s="647" t="str">
        <f t="shared" si="53"/>
        <v>助産師常勤</v>
      </c>
      <c r="AI140" s="647">
        <f t="shared" si="54"/>
        <v>1</v>
      </c>
      <c r="AJ140" s="647" t="str">
        <f t="shared" si="55"/>
        <v>助産師</v>
      </c>
      <c r="AK140" s="647" t="str">
        <f t="shared" si="56"/>
        <v>常勤</v>
      </c>
    </row>
    <row r="141" spans="1:37" ht="13.5" customHeight="1">
      <c r="A141" s="659" t="str">
        <f>IF(COUNTA(外来!A139)&gt;=1,外来!A139,"")</f>
        <v/>
      </c>
      <c r="B141" s="784" t="str">
        <f>IF(COUNTA(外来!B139)&gt;=1,外来!B139,"")</f>
        <v/>
      </c>
      <c r="C141" s="750" t="str">
        <f>IF(COUNTA(外来!C139)&gt;=1,外来!C139,"")</f>
        <v/>
      </c>
      <c r="D141" s="750" t="str">
        <f>IF(COUNTA(外来!D139)&gt;=1,外来!D139,"")</f>
        <v/>
      </c>
      <c r="E141" s="750" t="str">
        <f>IF(COUNTA(外来!E139)&gt;=1,外来!E139,"")</f>
        <v/>
      </c>
      <c r="F141" s="755" t="str">
        <f>IF(COUNTA(外来!F139)&gt;=1,外来!F139,"")</f>
        <v/>
      </c>
      <c r="G141" s="745" t="str">
        <f>IF(COUNTA(外来!G139)&gt;=1,外来!G139,"")</f>
        <v/>
      </c>
      <c r="H141" s="755" t="str">
        <f>IF(COUNTA(外来!H139)&gt;=1,外来!H139,"")</f>
        <v/>
      </c>
      <c r="I141" s="799" t="str">
        <f>IF(COUNTA(外来!I139)&gt;=1,外来!I139,"")</f>
        <v/>
      </c>
      <c r="J141" s="659" t="str">
        <f>IF(COUNTA(外来!K139)&gt;=1,外来!K139,"")</f>
        <v/>
      </c>
      <c r="K141" s="694" t="str">
        <f>IF(J141&lt;基本!$D$9,"非常勤","常勤")</f>
        <v>常勤</v>
      </c>
      <c r="L141" s="805">
        <f>IF(K141="非常勤",J141/基本!$D$9,1)</f>
        <v>1</v>
      </c>
      <c r="M141" s="693" t="e">
        <f>IF(DAYS360(O141,メイン!$N$3)&lt;500,"新"," ")</f>
        <v>#VALUE!</v>
      </c>
      <c r="N141" s="659"/>
      <c r="O141" s="809" t="str">
        <f>IF(COUNTA(外来!J139)&gt;=1,外来!J139,"")</f>
        <v/>
      </c>
      <c r="Q141" s="781">
        <f t="shared" si="38"/>
        <v>0</v>
      </c>
      <c r="R141" s="781">
        <f t="shared" si="39"/>
        <v>0</v>
      </c>
      <c r="S141" s="781">
        <f t="shared" si="40"/>
        <v>0</v>
      </c>
      <c r="T141" s="781">
        <f t="shared" si="41"/>
        <v>0</v>
      </c>
      <c r="U141" s="781">
        <f t="shared" si="42"/>
        <v>0</v>
      </c>
      <c r="V141" s="781">
        <f t="shared" si="43"/>
        <v>0</v>
      </c>
      <c r="W141" s="781">
        <f t="shared" si="44"/>
        <v>0</v>
      </c>
      <c r="X141" s="781">
        <f t="shared" si="45"/>
        <v>0</v>
      </c>
      <c r="Y141" s="781">
        <f t="shared" si="46"/>
        <v>0</v>
      </c>
      <c r="Z141" s="781">
        <f t="shared" si="47"/>
        <v>0</v>
      </c>
      <c r="AA141" s="781">
        <f t="shared" si="48"/>
        <v>0</v>
      </c>
      <c r="AB141" s="781">
        <f t="shared" si="49"/>
        <v>0</v>
      </c>
      <c r="AC141" s="781">
        <f t="shared" si="50"/>
        <v>0</v>
      </c>
      <c r="AD141" s="781">
        <f t="shared" si="51"/>
        <v>0</v>
      </c>
      <c r="AE141" s="781">
        <f t="shared" si="52"/>
        <v>0</v>
      </c>
      <c r="AG141" s="647" t="e">
        <f>#REF!</f>
        <v>#REF!</v>
      </c>
      <c r="AH141" s="647" t="str">
        <f t="shared" si="53"/>
        <v>助産師常勤</v>
      </c>
      <c r="AI141" s="647">
        <f t="shared" si="54"/>
        <v>1</v>
      </c>
      <c r="AJ141" s="647" t="str">
        <f t="shared" si="55"/>
        <v>助産師</v>
      </c>
      <c r="AK141" s="647" t="str">
        <f t="shared" si="56"/>
        <v>常勤</v>
      </c>
    </row>
    <row r="142" spans="1:37" ht="13.5" customHeight="1">
      <c r="A142" s="659" t="str">
        <f>IF(COUNTA(外来!A140)&gt;=1,外来!A140,"")</f>
        <v/>
      </c>
      <c r="B142" s="784" t="str">
        <f>IF(COUNTA(外来!B140)&gt;=1,外来!B140,"")</f>
        <v/>
      </c>
      <c r="C142" s="750" t="str">
        <f>IF(COUNTA(外来!C140)&gt;=1,外来!C140,"")</f>
        <v/>
      </c>
      <c r="D142" s="750" t="str">
        <f>IF(COUNTA(外来!D140)&gt;=1,外来!D140,"")</f>
        <v/>
      </c>
      <c r="E142" s="750" t="str">
        <f>IF(COUNTA(外来!E140)&gt;=1,外来!E140,"")</f>
        <v/>
      </c>
      <c r="F142" s="755" t="str">
        <f>IF(COUNTA(外来!F140)&gt;=1,外来!F140,"")</f>
        <v/>
      </c>
      <c r="G142" s="745" t="str">
        <f>IF(COUNTA(外来!G140)&gt;=1,外来!G140,"")</f>
        <v/>
      </c>
      <c r="H142" s="755" t="str">
        <f>IF(COUNTA(外来!H140)&gt;=1,外来!H140,"")</f>
        <v/>
      </c>
      <c r="I142" s="799" t="str">
        <f>IF(COUNTA(外来!I140)&gt;=1,外来!I140,"")</f>
        <v/>
      </c>
      <c r="J142" s="659" t="str">
        <f>IF(COUNTA(外来!K140)&gt;=1,外来!K140,"")</f>
        <v/>
      </c>
      <c r="K142" s="694" t="str">
        <f>IF(J142&lt;基本!$D$9,"非常勤","常勤")</f>
        <v>常勤</v>
      </c>
      <c r="L142" s="805">
        <f>IF(K142="非常勤",J142/基本!$D$9,1)</f>
        <v>1</v>
      </c>
      <c r="M142" s="693" t="e">
        <f>IF(DAYS360(O142,メイン!$N$3)&lt;500,"新"," ")</f>
        <v>#VALUE!</v>
      </c>
      <c r="N142" s="659"/>
      <c r="O142" s="809" t="str">
        <f>IF(COUNTA(外来!J140)&gt;=1,外来!J140,"")</f>
        <v/>
      </c>
      <c r="Q142" s="781">
        <f t="shared" si="38"/>
        <v>0</v>
      </c>
      <c r="R142" s="781">
        <f t="shared" si="39"/>
        <v>0</v>
      </c>
      <c r="S142" s="781">
        <f t="shared" si="40"/>
        <v>0</v>
      </c>
      <c r="T142" s="781">
        <f t="shared" si="41"/>
        <v>0</v>
      </c>
      <c r="U142" s="781">
        <f t="shared" si="42"/>
        <v>0</v>
      </c>
      <c r="V142" s="781">
        <f t="shared" si="43"/>
        <v>0</v>
      </c>
      <c r="W142" s="781">
        <f t="shared" si="44"/>
        <v>0</v>
      </c>
      <c r="X142" s="781">
        <f t="shared" si="45"/>
        <v>0</v>
      </c>
      <c r="Y142" s="781">
        <f t="shared" si="46"/>
        <v>0</v>
      </c>
      <c r="Z142" s="781">
        <f t="shared" si="47"/>
        <v>0</v>
      </c>
      <c r="AA142" s="781">
        <f t="shared" si="48"/>
        <v>0</v>
      </c>
      <c r="AB142" s="781">
        <f t="shared" si="49"/>
        <v>0</v>
      </c>
      <c r="AC142" s="781">
        <f t="shared" si="50"/>
        <v>0</v>
      </c>
      <c r="AD142" s="781">
        <f t="shared" si="51"/>
        <v>0</v>
      </c>
      <c r="AE142" s="781">
        <f t="shared" si="52"/>
        <v>0</v>
      </c>
      <c r="AG142" s="647" t="e">
        <f>#REF!</f>
        <v>#REF!</v>
      </c>
      <c r="AH142" s="647" t="str">
        <f t="shared" si="53"/>
        <v>助産師常勤</v>
      </c>
      <c r="AI142" s="647">
        <f t="shared" si="54"/>
        <v>1</v>
      </c>
      <c r="AJ142" s="647" t="str">
        <f t="shared" si="55"/>
        <v>助産師</v>
      </c>
      <c r="AK142" s="647" t="str">
        <f t="shared" si="56"/>
        <v>常勤</v>
      </c>
    </row>
    <row r="143" spans="1:37" ht="13.5" customHeight="1">
      <c r="A143" s="659" t="str">
        <f>IF(COUNTA(外来!A141)&gt;=1,外来!A141,"")</f>
        <v/>
      </c>
      <c r="B143" s="784" t="str">
        <f>IF(COUNTA(外来!B141)&gt;=1,外来!B141,"")</f>
        <v/>
      </c>
      <c r="C143" s="750" t="str">
        <f>IF(COUNTA(外来!C141)&gt;=1,外来!C141,"")</f>
        <v/>
      </c>
      <c r="D143" s="750" t="str">
        <f>IF(COUNTA(外来!D141)&gt;=1,外来!D141,"")</f>
        <v/>
      </c>
      <c r="E143" s="750" t="str">
        <f>IF(COUNTA(外来!E141)&gt;=1,外来!E141,"")</f>
        <v/>
      </c>
      <c r="F143" s="755" t="str">
        <f>IF(COUNTA(外来!F141)&gt;=1,外来!F141,"")</f>
        <v/>
      </c>
      <c r="G143" s="745" t="str">
        <f>IF(COUNTA(外来!G141)&gt;=1,外来!G141,"")</f>
        <v/>
      </c>
      <c r="H143" s="755" t="str">
        <f>IF(COUNTA(外来!H141)&gt;=1,外来!H141,"")</f>
        <v/>
      </c>
      <c r="I143" s="799" t="str">
        <f>IF(COUNTA(外来!I141)&gt;=1,外来!I141,"")</f>
        <v/>
      </c>
      <c r="J143" s="659" t="str">
        <f>IF(COUNTA(外来!K141)&gt;=1,外来!K141,"")</f>
        <v/>
      </c>
      <c r="K143" s="694" t="str">
        <f>IF(J143&lt;基本!$D$9,"非常勤","常勤")</f>
        <v>常勤</v>
      </c>
      <c r="L143" s="805">
        <f>IF(K143="非常勤",J143/基本!$D$9,1)</f>
        <v>1</v>
      </c>
      <c r="M143" s="693" t="e">
        <f>IF(DAYS360(O143,メイン!$N$3)&lt;500,"新"," ")</f>
        <v>#VALUE!</v>
      </c>
      <c r="N143" s="659"/>
      <c r="O143" s="809" t="str">
        <f>IF(COUNTA(外来!J141)&gt;=1,外来!J141,"")</f>
        <v/>
      </c>
      <c r="Q143" s="781">
        <f t="shared" si="38"/>
        <v>0</v>
      </c>
      <c r="R143" s="781">
        <f t="shared" si="39"/>
        <v>0</v>
      </c>
      <c r="S143" s="781">
        <f t="shared" si="40"/>
        <v>0</v>
      </c>
      <c r="T143" s="781">
        <f t="shared" si="41"/>
        <v>0</v>
      </c>
      <c r="U143" s="781">
        <f t="shared" si="42"/>
        <v>0</v>
      </c>
      <c r="V143" s="781">
        <f t="shared" si="43"/>
        <v>0</v>
      </c>
      <c r="W143" s="781">
        <f t="shared" si="44"/>
        <v>0</v>
      </c>
      <c r="X143" s="781">
        <f t="shared" si="45"/>
        <v>0</v>
      </c>
      <c r="Y143" s="781">
        <f t="shared" si="46"/>
        <v>0</v>
      </c>
      <c r="Z143" s="781">
        <f t="shared" si="47"/>
        <v>0</v>
      </c>
      <c r="AA143" s="781">
        <f t="shared" si="48"/>
        <v>0</v>
      </c>
      <c r="AB143" s="781">
        <f t="shared" si="49"/>
        <v>0</v>
      </c>
      <c r="AC143" s="781">
        <f t="shared" si="50"/>
        <v>0</v>
      </c>
      <c r="AD143" s="781">
        <f t="shared" si="51"/>
        <v>0</v>
      </c>
      <c r="AE143" s="781">
        <f t="shared" si="52"/>
        <v>0</v>
      </c>
      <c r="AG143" s="647" t="e">
        <f>#REF!</f>
        <v>#REF!</v>
      </c>
      <c r="AH143" s="647" t="str">
        <f t="shared" si="53"/>
        <v>助産師常勤</v>
      </c>
      <c r="AI143" s="647">
        <f t="shared" si="54"/>
        <v>1</v>
      </c>
      <c r="AJ143" s="647" t="str">
        <f t="shared" si="55"/>
        <v>助産師</v>
      </c>
      <c r="AK143" s="647" t="str">
        <f t="shared" si="56"/>
        <v>常勤</v>
      </c>
    </row>
    <row r="144" spans="1:37" ht="13.5" customHeight="1">
      <c r="A144" s="659" t="str">
        <f>IF(COUNTA(外来!A142)&gt;=1,外来!A142,"")</f>
        <v/>
      </c>
      <c r="B144" s="784" t="str">
        <f>IF(COUNTA(外来!B142)&gt;=1,外来!B142,"")</f>
        <v/>
      </c>
      <c r="C144" s="750" t="str">
        <f>IF(COUNTA(外来!C142)&gt;=1,外来!C142,"")</f>
        <v/>
      </c>
      <c r="D144" s="750" t="str">
        <f>IF(COUNTA(外来!D142)&gt;=1,外来!D142,"")</f>
        <v/>
      </c>
      <c r="E144" s="750" t="str">
        <f>IF(COUNTA(外来!E142)&gt;=1,外来!E142,"")</f>
        <v/>
      </c>
      <c r="F144" s="755" t="str">
        <f>IF(COUNTA(外来!F142)&gt;=1,外来!F142,"")</f>
        <v/>
      </c>
      <c r="G144" s="745" t="str">
        <f>IF(COUNTA(外来!G142)&gt;=1,外来!G142,"")</f>
        <v/>
      </c>
      <c r="H144" s="755" t="str">
        <f>IF(COUNTA(外来!H142)&gt;=1,外来!H142,"")</f>
        <v/>
      </c>
      <c r="I144" s="799" t="str">
        <f>IF(COUNTA(外来!I142)&gt;=1,外来!I142,"")</f>
        <v/>
      </c>
      <c r="J144" s="659" t="str">
        <f>IF(COUNTA(外来!K142)&gt;=1,外来!K142,"")</f>
        <v/>
      </c>
      <c r="K144" s="694" t="str">
        <f>IF(J144&lt;基本!$D$9,"非常勤","常勤")</f>
        <v>常勤</v>
      </c>
      <c r="L144" s="805">
        <f>IF(K144="非常勤",J144/基本!$D$9,1)</f>
        <v>1</v>
      </c>
      <c r="M144" s="693" t="e">
        <f>IF(DAYS360(O144,メイン!$N$3)&lt;500,"新"," ")</f>
        <v>#VALUE!</v>
      </c>
      <c r="N144" s="659"/>
      <c r="O144" s="809" t="str">
        <f>IF(COUNTA(外来!J142)&gt;=1,外来!J142,"")</f>
        <v/>
      </c>
      <c r="Q144" s="781">
        <f t="shared" si="38"/>
        <v>0</v>
      </c>
      <c r="R144" s="781">
        <f t="shared" si="39"/>
        <v>0</v>
      </c>
      <c r="S144" s="781">
        <f t="shared" si="40"/>
        <v>0</v>
      </c>
      <c r="T144" s="781">
        <f t="shared" si="41"/>
        <v>0</v>
      </c>
      <c r="U144" s="781">
        <f t="shared" si="42"/>
        <v>0</v>
      </c>
      <c r="V144" s="781">
        <f t="shared" si="43"/>
        <v>0</v>
      </c>
      <c r="W144" s="781">
        <f t="shared" si="44"/>
        <v>0</v>
      </c>
      <c r="X144" s="781">
        <f t="shared" si="45"/>
        <v>0</v>
      </c>
      <c r="Y144" s="781">
        <f t="shared" si="46"/>
        <v>0</v>
      </c>
      <c r="Z144" s="781">
        <f t="shared" si="47"/>
        <v>0</v>
      </c>
      <c r="AA144" s="781">
        <f t="shared" si="48"/>
        <v>0</v>
      </c>
      <c r="AB144" s="781">
        <f t="shared" si="49"/>
        <v>0</v>
      </c>
      <c r="AC144" s="781">
        <f t="shared" si="50"/>
        <v>0</v>
      </c>
      <c r="AD144" s="781">
        <f t="shared" si="51"/>
        <v>0</v>
      </c>
      <c r="AE144" s="781">
        <f t="shared" si="52"/>
        <v>0</v>
      </c>
      <c r="AG144" s="647" t="e">
        <f>#REF!</f>
        <v>#REF!</v>
      </c>
      <c r="AH144" s="647" t="str">
        <f t="shared" si="53"/>
        <v>助産師常勤</v>
      </c>
      <c r="AI144" s="647">
        <f t="shared" si="54"/>
        <v>1</v>
      </c>
      <c r="AJ144" s="647" t="str">
        <f t="shared" si="55"/>
        <v>助産師</v>
      </c>
      <c r="AK144" s="647" t="str">
        <f t="shared" si="56"/>
        <v>常勤</v>
      </c>
    </row>
    <row r="145" spans="1:37" ht="13.5" customHeight="1">
      <c r="A145" s="659" t="str">
        <f>IF(COUNTA(外来!A143)&gt;=1,外来!A143,"")</f>
        <v/>
      </c>
      <c r="B145" s="784" t="str">
        <f>IF(COUNTA(外来!B143)&gt;=1,外来!B143,"")</f>
        <v/>
      </c>
      <c r="C145" s="750" t="str">
        <f>IF(COUNTA(外来!C143)&gt;=1,外来!C143,"")</f>
        <v/>
      </c>
      <c r="D145" s="750" t="str">
        <f>IF(COUNTA(外来!D143)&gt;=1,外来!D143,"")</f>
        <v/>
      </c>
      <c r="E145" s="750" t="str">
        <f>IF(COUNTA(外来!E143)&gt;=1,外来!E143,"")</f>
        <v/>
      </c>
      <c r="F145" s="755" t="str">
        <f>IF(COUNTA(外来!F143)&gt;=1,外来!F143,"")</f>
        <v/>
      </c>
      <c r="G145" s="745" t="str">
        <f>IF(COUNTA(外来!G143)&gt;=1,外来!G143,"")</f>
        <v/>
      </c>
      <c r="H145" s="755" t="str">
        <f>IF(COUNTA(外来!H143)&gt;=1,外来!H143,"")</f>
        <v/>
      </c>
      <c r="I145" s="799" t="str">
        <f>IF(COUNTA(外来!I143)&gt;=1,外来!I143,"")</f>
        <v/>
      </c>
      <c r="J145" s="659" t="str">
        <f>IF(COUNTA(外来!K143)&gt;=1,外来!K143,"")</f>
        <v/>
      </c>
      <c r="K145" s="694" t="str">
        <f>IF(J145&lt;基本!$D$9,"非常勤","常勤")</f>
        <v>常勤</v>
      </c>
      <c r="L145" s="805">
        <f>IF(K145="非常勤",J145/基本!$D$9,1)</f>
        <v>1</v>
      </c>
      <c r="M145" s="693" t="e">
        <f>IF(DAYS360(O145,メイン!$N$3)&lt;500,"新"," ")</f>
        <v>#VALUE!</v>
      </c>
      <c r="N145" s="659"/>
      <c r="O145" s="809" t="str">
        <f>IF(COUNTA(外来!J143)&gt;=1,外来!J143,"")</f>
        <v/>
      </c>
      <c r="Q145" s="781">
        <f t="shared" si="38"/>
        <v>0</v>
      </c>
      <c r="R145" s="781">
        <f t="shared" si="39"/>
        <v>0</v>
      </c>
      <c r="S145" s="781">
        <f t="shared" si="40"/>
        <v>0</v>
      </c>
      <c r="T145" s="781">
        <f t="shared" si="41"/>
        <v>0</v>
      </c>
      <c r="U145" s="781">
        <f t="shared" si="42"/>
        <v>0</v>
      </c>
      <c r="V145" s="781">
        <f t="shared" si="43"/>
        <v>0</v>
      </c>
      <c r="W145" s="781">
        <f t="shared" si="44"/>
        <v>0</v>
      </c>
      <c r="X145" s="781">
        <f t="shared" si="45"/>
        <v>0</v>
      </c>
      <c r="Y145" s="781">
        <f t="shared" si="46"/>
        <v>0</v>
      </c>
      <c r="Z145" s="781">
        <f t="shared" si="47"/>
        <v>0</v>
      </c>
      <c r="AA145" s="781">
        <f t="shared" si="48"/>
        <v>0</v>
      </c>
      <c r="AB145" s="781">
        <f t="shared" si="49"/>
        <v>0</v>
      </c>
      <c r="AC145" s="781">
        <f t="shared" si="50"/>
        <v>0</v>
      </c>
      <c r="AD145" s="781">
        <f t="shared" si="51"/>
        <v>0</v>
      </c>
      <c r="AE145" s="781">
        <f t="shared" si="52"/>
        <v>0</v>
      </c>
      <c r="AG145" s="647" t="e">
        <f>#REF!</f>
        <v>#REF!</v>
      </c>
      <c r="AH145" s="647" t="str">
        <f t="shared" si="53"/>
        <v>助産師常勤</v>
      </c>
      <c r="AI145" s="647">
        <f t="shared" si="54"/>
        <v>1</v>
      </c>
      <c r="AJ145" s="647" t="str">
        <f t="shared" si="55"/>
        <v>助産師</v>
      </c>
      <c r="AK145" s="647" t="str">
        <f t="shared" si="56"/>
        <v>常勤</v>
      </c>
    </row>
    <row r="146" spans="1:37" ht="13.5" customHeight="1">
      <c r="A146" s="659" t="str">
        <f>IF(COUNTA(外来!A144)&gt;=1,外来!A144,"")</f>
        <v/>
      </c>
      <c r="B146" s="784" t="str">
        <f>IF(COUNTA(外来!B144)&gt;=1,外来!B144,"")</f>
        <v/>
      </c>
      <c r="C146" s="750" t="str">
        <f>IF(COUNTA(外来!C144)&gt;=1,外来!C144,"")</f>
        <v/>
      </c>
      <c r="D146" s="750" t="str">
        <f>IF(COUNTA(外来!D144)&gt;=1,外来!D144,"")</f>
        <v/>
      </c>
      <c r="E146" s="750" t="str">
        <f>IF(COUNTA(外来!E144)&gt;=1,外来!E144,"")</f>
        <v/>
      </c>
      <c r="F146" s="755" t="str">
        <f>IF(COUNTA(外来!F144)&gt;=1,外来!F144,"")</f>
        <v/>
      </c>
      <c r="G146" s="745" t="str">
        <f>IF(COUNTA(外来!G144)&gt;=1,外来!G144,"")</f>
        <v/>
      </c>
      <c r="H146" s="755" t="str">
        <f>IF(COUNTA(外来!H144)&gt;=1,外来!H144,"")</f>
        <v/>
      </c>
      <c r="I146" s="799" t="str">
        <f>IF(COUNTA(外来!I144)&gt;=1,外来!I144,"")</f>
        <v/>
      </c>
      <c r="J146" s="659" t="str">
        <f>IF(COUNTA(外来!K144)&gt;=1,外来!K144,"")</f>
        <v/>
      </c>
      <c r="K146" s="694" t="str">
        <f>IF(J146&lt;基本!$D$9,"非常勤","常勤")</f>
        <v>常勤</v>
      </c>
      <c r="L146" s="805">
        <f>IF(K146="非常勤",J146/基本!$D$9,1)</f>
        <v>1</v>
      </c>
      <c r="M146" s="693" t="e">
        <f>IF(DAYS360(O146,メイン!$N$3)&lt;500,"新"," ")</f>
        <v>#VALUE!</v>
      </c>
      <c r="N146" s="659"/>
      <c r="O146" s="809" t="str">
        <f>IF(COUNTA(外来!J144)&gt;=1,外来!J144,"")</f>
        <v/>
      </c>
      <c r="Q146" s="781">
        <f t="shared" si="38"/>
        <v>0</v>
      </c>
      <c r="R146" s="781">
        <f t="shared" si="39"/>
        <v>0</v>
      </c>
      <c r="S146" s="781">
        <f t="shared" si="40"/>
        <v>0</v>
      </c>
      <c r="T146" s="781">
        <f t="shared" si="41"/>
        <v>0</v>
      </c>
      <c r="U146" s="781">
        <f t="shared" si="42"/>
        <v>0</v>
      </c>
      <c r="V146" s="781">
        <f t="shared" si="43"/>
        <v>0</v>
      </c>
      <c r="W146" s="781">
        <f t="shared" si="44"/>
        <v>0</v>
      </c>
      <c r="X146" s="781">
        <f t="shared" si="45"/>
        <v>0</v>
      </c>
      <c r="Y146" s="781">
        <f t="shared" si="46"/>
        <v>0</v>
      </c>
      <c r="Z146" s="781">
        <f t="shared" si="47"/>
        <v>0</v>
      </c>
      <c r="AA146" s="781">
        <f t="shared" si="48"/>
        <v>0</v>
      </c>
      <c r="AB146" s="781">
        <f t="shared" si="49"/>
        <v>0</v>
      </c>
      <c r="AC146" s="781">
        <f t="shared" si="50"/>
        <v>0</v>
      </c>
      <c r="AD146" s="781">
        <f t="shared" si="51"/>
        <v>0</v>
      </c>
      <c r="AE146" s="781">
        <f t="shared" si="52"/>
        <v>0</v>
      </c>
      <c r="AG146" s="647" t="e">
        <f>#REF!</f>
        <v>#REF!</v>
      </c>
      <c r="AH146" s="647" t="str">
        <f t="shared" si="53"/>
        <v>助産師常勤</v>
      </c>
      <c r="AI146" s="647">
        <f t="shared" si="54"/>
        <v>1</v>
      </c>
      <c r="AJ146" s="647" t="str">
        <f t="shared" si="55"/>
        <v>助産師</v>
      </c>
      <c r="AK146" s="647" t="str">
        <f t="shared" si="56"/>
        <v>常勤</v>
      </c>
    </row>
    <row r="147" spans="1:37" ht="13.5" customHeight="1">
      <c r="A147" s="659" t="str">
        <f>IF(COUNTA(外来!A145)&gt;=1,外来!A145,"")</f>
        <v/>
      </c>
      <c r="B147" s="784" t="str">
        <f>IF(COUNTA(外来!B145)&gt;=1,外来!B145,"")</f>
        <v/>
      </c>
      <c r="C147" s="750" t="str">
        <f>IF(COUNTA(外来!C145)&gt;=1,外来!C145,"")</f>
        <v/>
      </c>
      <c r="D147" s="750" t="str">
        <f>IF(COUNTA(外来!D145)&gt;=1,外来!D145,"")</f>
        <v/>
      </c>
      <c r="E147" s="750" t="str">
        <f>IF(COUNTA(外来!E145)&gt;=1,外来!E145,"")</f>
        <v/>
      </c>
      <c r="F147" s="755" t="str">
        <f>IF(COUNTA(外来!F145)&gt;=1,外来!F145,"")</f>
        <v/>
      </c>
      <c r="G147" s="745" t="str">
        <f>IF(COUNTA(外来!G145)&gt;=1,外来!G145,"")</f>
        <v/>
      </c>
      <c r="H147" s="755" t="str">
        <f>IF(COUNTA(外来!H145)&gt;=1,外来!H145,"")</f>
        <v/>
      </c>
      <c r="I147" s="799" t="str">
        <f>IF(COUNTA(外来!I145)&gt;=1,外来!I145,"")</f>
        <v/>
      </c>
      <c r="J147" s="659" t="str">
        <f>IF(COUNTA(外来!K145)&gt;=1,外来!K145,"")</f>
        <v/>
      </c>
      <c r="K147" s="694" t="str">
        <f>IF(J147&lt;基本!$D$9,"非常勤","常勤")</f>
        <v>常勤</v>
      </c>
      <c r="L147" s="805">
        <f>IF(K147="非常勤",J147/基本!$D$9,1)</f>
        <v>1</v>
      </c>
      <c r="M147" s="693" t="e">
        <f>IF(DAYS360(O147,メイン!$N$3)&lt;500,"新"," ")</f>
        <v>#VALUE!</v>
      </c>
      <c r="N147" s="659"/>
      <c r="O147" s="809" t="str">
        <f>IF(COUNTA(外来!J145)&gt;=1,外来!J145,"")</f>
        <v/>
      </c>
      <c r="Q147" s="781">
        <f t="shared" si="38"/>
        <v>0</v>
      </c>
      <c r="R147" s="781">
        <f t="shared" si="39"/>
        <v>0</v>
      </c>
      <c r="S147" s="781">
        <f t="shared" si="40"/>
        <v>0</v>
      </c>
      <c r="T147" s="781">
        <f t="shared" si="41"/>
        <v>0</v>
      </c>
      <c r="U147" s="781">
        <f t="shared" si="42"/>
        <v>0</v>
      </c>
      <c r="V147" s="781">
        <f t="shared" si="43"/>
        <v>0</v>
      </c>
      <c r="W147" s="781">
        <f t="shared" si="44"/>
        <v>0</v>
      </c>
      <c r="X147" s="781">
        <f t="shared" si="45"/>
        <v>0</v>
      </c>
      <c r="Y147" s="781">
        <f t="shared" si="46"/>
        <v>0</v>
      </c>
      <c r="Z147" s="781">
        <f t="shared" si="47"/>
        <v>0</v>
      </c>
      <c r="AA147" s="781">
        <f t="shared" si="48"/>
        <v>0</v>
      </c>
      <c r="AB147" s="781">
        <f t="shared" si="49"/>
        <v>0</v>
      </c>
      <c r="AC147" s="781">
        <f t="shared" si="50"/>
        <v>0</v>
      </c>
      <c r="AD147" s="781">
        <f t="shared" si="51"/>
        <v>0</v>
      </c>
      <c r="AE147" s="781">
        <f t="shared" si="52"/>
        <v>0</v>
      </c>
      <c r="AG147" s="647" t="e">
        <f>#REF!</f>
        <v>#REF!</v>
      </c>
      <c r="AH147" s="647" t="str">
        <f t="shared" si="53"/>
        <v>助産師常勤</v>
      </c>
      <c r="AI147" s="647">
        <f t="shared" si="54"/>
        <v>1</v>
      </c>
      <c r="AJ147" s="647" t="str">
        <f t="shared" si="55"/>
        <v>助産師</v>
      </c>
      <c r="AK147" s="647" t="str">
        <f t="shared" si="56"/>
        <v>常勤</v>
      </c>
    </row>
    <row r="148" spans="1:37" ht="13.5" customHeight="1">
      <c r="A148" s="659" t="str">
        <f>IF(COUNTA(外来!A146)&gt;=1,外来!A146,"")</f>
        <v/>
      </c>
      <c r="B148" s="784" t="str">
        <f>IF(COUNTA(外来!B146)&gt;=1,外来!B146,"")</f>
        <v/>
      </c>
      <c r="C148" s="750" t="str">
        <f>IF(COUNTA(外来!C146)&gt;=1,外来!C146,"")</f>
        <v/>
      </c>
      <c r="D148" s="750" t="str">
        <f>IF(COUNTA(外来!D146)&gt;=1,外来!D146,"")</f>
        <v/>
      </c>
      <c r="E148" s="750" t="str">
        <f>IF(COUNTA(外来!E146)&gt;=1,外来!E146,"")</f>
        <v/>
      </c>
      <c r="F148" s="755" t="str">
        <f>IF(COUNTA(外来!F146)&gt;=1,外来!F146,"")</f>
        <v/>
      </c>
      <c r="G148" s="745" t="str">
        <f>IF(COUNTA(外来!G146)&gt;=1,外来!G146,"")</f>
        <v/>
      </c>
      <c r="H148" s="755" t="str">
        <f>IF(COUNTA(外来!H146)&gt;=1,外来!H146,"")</f>
        <v/>
      </c>
      <c r="I148" s="799" t="str">
        <f>IF(COUNTA(外来!I146)&gt;=1,外来!I146,"")</f>
        <v/>
      </c>
      <c r="J148" s="659" t="str">
        <f>IF(COUNTA(外来!K146)&gt;=1,外来!K146,"")</f>
        <v/>
      </c>
      <c r="K148" s="694" t="str">
        <f>IF(J148&lt;基本!$D$9,"非常勤","常勤")</f>
        <v>常勤</v>
      </c>
      <c r="L148" s="805">
        <f>IF(K148="非常勤",J148/基本!$D$9,1)</f>
        <v>1</v>
      </c>
      <c r="M148" s="693" t="e">
        <f>IF(DAYS360(O148,メイン!$N$3)&lt;500,"新"," ")</f>
        <v>#VALUE!</v>
      </c>
      <c r="N148" s="659"/>
      <c r="O148" s="809" t="str">
        <f>IF(COUNTA(外来!J146)&gt;=1,外来!J146,"")</f>
        <v/>
      </c>
      <c r="Q148" s="781">
        <f t="shared" si="38"/>
        <v>0</v>
      </c>
      <c r="R148" s="781">
        <f t="shared" si="39"/>
        <v>0</v>
      </c>
      <c r="S148" s="781">
        <f t="shared" si="40"/>
        <v>0</v>
      </c>
      <c r="T148" s="781">
        <f t="shared" si="41"/>
        <v>0</v>
      </c>
      <c r="U148" s="781">
        <f t="shared" si="42"/>
        <v>0</v>
      </c>
      <c r="V148" s="781">
        <f t="shared" si="43"/>
        <v>0</v>
      </c>
      <c r="W148" s="781">
        <f t="shared" si="44"/>
        <v>0</v>
      </c>
      <c r="X148" s="781">
        <f t="shared" si="45"/>
        <v>0</v>
      </c>
      <c r="Y148" s="781">
        <f t="shared" si="46"/>
        <v>0</v>
      </c>
      <c r="Z148" s="781">
        <f t="shared" si="47"/>
        <v>0</v>
      </c>
      <c r="AA148" s="781">
        <f t="shared" si="48"/>
        <v>0</v>
      </c>
      <c r="AB148" s="781">
        <f t="shared" si="49"/>
        <v>0</v>
      </c>
      <c r="AC148" s="781">
        <f t="shared" si="50"/>
        <v>0</v>
      </c>
      <c r="AD148" s="781">
        <f t="shared" si="51"/>
        <v>0</v>
      </c>
      <c r="AE148" s="781">
        <f t="shared" si="52"/>
        <v>0</v>
      </c>
      <c r="AG148" s="647" t="e">
        <f>#REF!</f>
        <v>#REF!</v>
      </c>
      <c r="AH148" s="647" t="str">
        <f t="shared" si="53"/>
        <v>助産師常勤</v>
      </c>
      <c r="AI148" s="647">
        <f t="shared" si="54"/>
        <v>1</v>
      </c>
      <c r="AJ148" s="647" t="str">
        <f t="shared" si="55"/>
        <v>助産師</v>
      </c>
      <c r="AK148" s="647" t="str">
        <f t="shared" si="56"/>
        <v>常勤</v>
      </c>
    </row>
    <row r="149" spans="1:37" ht="13.5" customHeight="1">
      <c r="A149" s="659" t="str">
        <f>IF(COUNTA(外来!A147)&gt;=1,外来!A147,"")</f>
        <v/>
      </c>
      <c r="B149" s="784" t="str">
        <f>IF(COUNTA(外来!B147)&gt;=1,外来!B147,"")</f>
        <v/>
      </c>
      <c r="C149" s="750" t="str">
        <f>IF(COUNTA(外来!C147)&gt;=1,外来!C147,"")</f>
        <v/>
      </c>
      <c r="D149" s="750" t="str">
        <f>IF(COUNTA(外来!D147)&gt;=1,外来!D147,"")</f>
        <v/>
      </c>
      <c r="E149" s="750" t="str">
        <f>IF(COUNTA(外来!E147)&gt;=1,外来!E147,"")</f>
        <v/>
      </c>
      <c r="F149" s="755" t="str">
        <f>IF(COUNTA(外来!F147)&gt;=1,外来!F147,"")</f>
        <v/>
      </c>
      <c r="G149" s="745" t="str">
        <f>IF(COUNTA(外来!G147)&gt;=1,外来!G147,"")</f>
        <v/>
      </c>
      <c r="H149" s="755" t="str">
        <f>IF(COUNTA(外来!H147)&gt;=1,外来!H147,"")</f>
        <v/>
      </c>
      <c r="I149" s="799" t="str">
        <f>IF(COUNTA(外来!I147)&gt;=1,外来!I147,"")</f>
        <v/>
      </c>
      <c r="J149" s="659" t="str">
        <f>IF(COUNTA(外来!K147)&gt;=1,外来!K147,"")</f>
        <v/>
      </c>
      <c r="K149" s="694" t="str">
        <f>IF(J149&lt;基本!$D$9,"非常勤","常勤")</f>
        <v>常勤</v>
      </c>
      <c r="L149" s="805">
        <f>IF(K149="非常勤",J149/基本!$D$9,1)</f>
        <v>1</v>
      </c>
      <c r="M149" s="693" t="e">
        <f>IF(DAYS360(O149,メイン!$N$3)&lt;500,"新"," ")</f>
        <v>#VALUE!</v>
      </c>
      <c r="N149" s="659"/>
      <c r="O149" s="809" t="str">
        <f>IF(COUNTA(外来!J147)&gt;=1,外来!J147,"")</f>
        <v/>
      </c>
      <c r="Q149" s="781">
        <f t="shared" si="38"/>
        <v>0</v>
      </c>
      <c r="R149" s="781">
        <f t="shared" si="39"/>
        <v>0</v>
      </c>
      <c r="S149" s="781">
        <f t="shared" si="40"/>
        <v>0</v>
      </c>
      <c r="T149" s="781">
        <f t="shared" si="41"/>
        <v>0</v>
      </c>
      <c r="U149" s="781">
        <f t="shared" si="42"/>
        <v>0</v>
      </c>
      <c r="V149" s="781">
        <f t="shared" si="43"/>
        <v>0</v>
      </c>
      <c r="W149" s="781">
        <f t="shared" si="44"/>
        <v>0</v>
      </c>
      <c r="X149" s="781">
        <f t="shared" si="45"/>
        <v>0</v>
      </c>
      <c r="Y149" s="781">
        <f t="shared" si="46"/>
        <v>0</v>
      </c>
      <c r="Z149" s="781">
        <f t="shared" si="47"/>
        <v>0</v>
      </c>
      <c r="AA149" s="781">
        <f t="shared" si="48"/>
        <v>0</v>
      </c>
      <c r="AB149" s="781">
        <f t="shared" si="49"/>
        <v>0</v>
      </c>
      <c r="AC149" s="781">
        <f t="shared" si="50"/>
        <v>0</v>
      </c>
      <c r="AD149" s="781">
        <f t="shared" si="51"/>
        <v>0</v>
      </c>
      <c r="AE149" s="781">
        <f t="shared" si="52"/>
        <v>0</v>
      </c>
      <c r="AG149" s="647" t="e">
        <f>#REF!</f>
        <v>#REF!</v>
      </c>
      <c r="AH149" s="647" t="str">
        <f t="shared" si="53"/>
        <v>助産師常勤</v>
      </c>
      <c r="AI149" s="647">
        <f t="shared" si="54"/>
        <v>1</v>
      </c>
      <c r="AJ149" s="647" t="str">
        <f t="shared" si="55"/>
        <v>助産師</v>
      </c>
      <c r="AK149" s="647" t="str">
        <f t="shared" si="56"/>
        <v>常勤</v>
      </c>
    </row>
    <row r="150" spans="1:37" ht="13.5" customHeight="1">
      <c r="A150" s="659" t="str">
        <f>IF(COUNTA(外来!A148)&gt;=1,外来!A148,"")</f>
        <v/>
      </c>
      <c r="B150" s="784" t="str">
        <f>IF(COUNTA(外来!B148)&gt;=1,外来!B148,"")</f>
        <v/>
      </c>
      <c r="C150" s="750" t="str">
        <f>IF(COUNTA(外来!C148)&gt;=1,外来!C148,"")</f>
        <v/>
      </c>
      <c r="D150" s="750" t="str">
        <f>IF(COUNTA(外来!D148)&gt;=1,外来!D148,"")</f>
        <v/>
      </c>
      <c r="E150" s="750" t="str">
        <f>IF(COUNTA(外来!E148)&gt;=1,外来!E148,"")</f>
        <v/>
      </c>
      <c r="F150" s="755" t="str">
        <f>IF(COUNTA(外来!F148)&gt;=1,外来!F148,"")</f>
        <v/>
      </c>
      <c r="G150" s="745" t="str">
        <f>IF(COUNTA(外来!G148)&gt;=1,外来!G148,"")</f>
        <v/>
      </c>
      <c r="H150" s="755" t="str">
        <f>IF(COUNTA(外来!H148)&gt;=1,外来!H148,"")</f>
        <v/>
      </c>
      <c r="I150" s="799" t="str">
        <f>IF(COUNTA(外来!I148)&gt;=1,外来!I148,"")</f>
        <v/>
      </c>
      <c r="J150" s="659" t="str">
        <f>IF(COUNTA(外来!K148)&gt;=1,外来!K148,"")</f>
        <v/>
      </c>
      <c r="K150" s="694" t="str">
        <f>IF(J150&lt;基本!$D$9,"非常勤","常勤")</f>
        <v>常勤</v>
      </c>
      <c r="L150" s="805">
        <f>IF(K150="非常勤",J150/基本!$D$9,1)</f>
        <v>1</v>
      </c>
      <c r="M150" s="693" t="e">
        <f>IF(DAYS360(O150,メイン!$N$3)&lt;500,"新"," ")</f>
        <v>#VALUE!</v>
      </c>
      <c r="N150" s="659"/>
      <c r="O150" s="809" t="str">
        <f>IF(COUNTA(外来!J148)&gt;=1,外来!J148,"")</f>
        <v/>
      </c>
      <c r="Q150" s="781">
        <f t="shared" si="38"/>
        <v>0</v>
      </c>
      <c r="R150" s="781">
        <f t="shared" si="39"/>
        <v>0</v>
      </c>
      <c r="S150" s="781">
        <f t="shared" si="40"/>
        <v>0</v>
      </c>
      <c r="T150" s="781">
        <f t="shared" si="41"/>
        <v>0</v>
      </c>
      <c r="U150" s="781">
        <f t="shared" si="42"/>
        <v>0</v>
      </c>
      <c r="V150" s="781">
        <f t="shared" si="43"/>
        <v>0</v>
      </c>
      <c r="W150" s="781">
        <f t="shared" si="44"/>
        <v>0</v>
      </c>
      <c r="X150" s="781">
        <f t="shared" si="45"/>
        <v>0</v>
      </c>
      <c r="Y150" s="781">
        <f t="shared" si="46"/>
        <v>0</v>
      </c>
      <c r="Z150" s="781">
        <f t="shared" si="47"/>
        <v>0</v>
      </c>
      <c r="AA150" s="781">
        <f t="shared" si="48"/>
        <v>0</v>
      </c>
      <c r="AB150" s="781">
        <f t="shared" si="49"/>
        <v>0</v>
      </c>
      <c r="AC150" s="781">
        <f t="shared" si="50"/>
        <v>0</v>
      </c>
      <c r="AD150" s="781">
        <f t="shared" si="51"/>
        <v>0</v>
      </c>
      <c r="AE150" s="781">
        <f t="shared" si="52"/>
        <v>0</v>
      </c>
      <c r="AG150" s="647" t="e">
        <f>#REF!</f>
        <v>#REF!</v>
      </c>
      <c r="AH150" s="647" t="str">
        <f t="shared" si="53"/>
        <v>助産師常勤</v>
      </c>
      <c r="AI150" s="647">
        <f t="shared" si="54"/>
        <v>1</v>
      </c>
      <c r="AJ150" s="647" t="str">
        <f t="shared" si="55"/>
        <v>助産師</v>
      </c>
      <c r="AK150" s="647" t="str">
        <f t="shared" si="56"/>
        <v>常勤</v>
      </c>
    </row>
    <row r="151" spans="1:37" ht="13.5" customHeight="1">
      <c r="A151" s="659" t="str">
        <f>IF(COUNTA(外来!A149)&gt;=1,外来!A149,"")</f>
        <v/>
      </c>
      <c r="B151" s="784" t="str">
        <f>IF(COUNTA(外来!B149)&gt;=1,外来!B149,"")</f>
        <v/>
      </c>
      <c r="C151" s="750" t="str">
        <f>IF(COUNTA(外来!C149)&gt;=1,外来!C149,"")</f>
        <v/>
      </c>
      <c r="D151" s="750" t="str">
        <f>IF(COUNTA(外来!D149)&gt;=1,外来!D149,"")</f>
        <v/>
      </c>
      <c r="E151" s="750" t="str">
        <f>IF(COUNTA(外来!E149)&gt;=1,外来!E149,"")</f>
        <v/>
      </c>
      <c r="F151" s="755" t="str">
        <f>IF(COUNTA(外来!F149)&gt;=1,外来!F149,"")</f>
        <v/>
      </c>
      <c r="G151" s="745" t="str">
        <f>IF(COUNTA(外来!G149)&gt;=1,外来!G149,"")</f>
        <v/>
      </c>
      <c r="H151" s="755" t="str">
        <f>IF(COUNTA(外来!H149)&gt;=1,外来!H149,"")</f>
        <v/>
      </c>
      <c r="I151" s="799" t="str">
        <f>IF(COUNTA(外来!I149)&gt;=1,外来!I149,"")</f>
        <v/>
      </c>
      <c r="J151" s="659" t="str">
        <f>IF(COUNTA(外来!K149)&gt;=1,外来!K149,"")</f>
        <v/>
      </c>
      <c r="K151" s="694" t="str">
        <f>IF(J151&lt;基本!$D$9,"非常勤","常勤")</f>
        <v>常勤</v>
      </c>
      <c r="L151" s="805">
        <f>IF(K151="非常勤",J151/基本!$D$9,1)</f>
        <v>1</v>
      </c>
      <c r="M151" s="693" t="e">
        <f>IF(DAYS360(O151,メイン!$N$3)&lt;500,"新"," ")</f>
        <v>#VALUE!</v>
      </c>
      <c r="N151" s="659"/>
      <c r="O151" s="809" t="str">
        <f>IF(COUNTA(外来!J149)&gt;=1,外来!J149,"")</f>
        <v/>
      </c>
      <c r="Q151" s="781">
        <f t="shared" si="38"/>
        <v>0</v>
      </c>
      <c r="R151" s="781">
        <f t="shared" si="39"/>
        <v>0</v>
      </c>
      <c r="S151" s="781">
        <f t="shared" si="40"/>
        <v>0</v>
      </c>
      <c r="T151" s="781">
        <f t="shared" si="41"/>
        <v>0</v>
      </c>
      <c r="U151" s="781">
        <f t="shared" si="42"/>
        <v>0</v>
      </c>
      <c r="V151" s="781">
        <f t="shared" si="43"/>
        <v>0</v>
      </c>
      <c r="W151" s="781">
        <f t="shared" si="44"/>
        <v>0</v>
      </c>
      <c r="X151" s="781">
        <f t="shared" si="45"/>
        <v>0</v>
      </c>
      <c r="Y151" s="781">
        <f t="shared" si="46"/>
        <v>0</v>
      </c>
      <c r="Z151" s="781">
        <f t="shared" si="47"/>
        <v>0</v>
      </c>
      <c r="AA151" s="781">
        <f t="shared" si="48"/>
        <v>0</v>
      </c>
      <c r="AB151" s="781">
        <f t="shared" si="49"/>
        <v>0</v>
      </c>
      <c r="AC151" s="781">
        <f t="shared" si="50"/>
        <v>0</v>
      </c>
      <c r="AD151" s="781">
        <f t="shared" si="51"/>
        <v>0</v>
      </c>
      <c r="AE151" s="781">
        <f t="shared" si="52"/>
        <v>0</v>
      </c>
      <c r="AG151" s="647" t="e">
        <f>#REF!</f>
        <v>#REF!</v>
      </c>
      <c r="AH151" s="647" t="str">
        <f t="shared" si="53"/>
        <v>助産師常勤</v>
      </c>
      <c r="AI151" s="647">
        <f t="shared" si="54"/>
        <v>1</v>
      </c>
      <c r="AJ151" s="647" t="str">
        <f t="shared" si="55"/>
        <v>助産師</v>
      </c>
      <c r="AK151" s="647" t="str">
        <f t="shared" si="56"/>
        <v>常勤</v>
      </c>
    </row>
    <row r="152" spans="1:37" ht="13.5" customHeight="1">
      <c r="A152" s="659" t="str">
        <f>IF(COUNTA(外来!A150)&gt;=1,外来!A150,"")</f>
        <v/>
      </c>
      <c r="B152" s="784" t="str">
        <f>IF(COUNTA(外来!B150)&gt;=1,外来!B150,"")</f>
        <v/>
      </c>
      <c r="C152" s="750" t="str">
        <f>IF(COUNTA(外来!C150)&gt;=1,外来!C150,"")</f>
        <v/>
      </c>
      <c r="D152" s="750" t="str">
        <f>IF(COUNTA(外来!D150)&gt;=1,外来!D150,"")</f>
        <v/>
      </c>
      <c r="E152" s="750" t="str">
        <f>IF(COUNTA(外来!E150)&gt;=1,外来!E150,"")</f>
        <v/>
      </c>
      <c r="F152" s="755" t="str">
        <f>IF(COUNTA(外来!F150)&gt;=1,外来!F150,"")</f>
        <v/>
      </c>
      <c r="G152" s="745" t="str">
        <f>IF(COUNTA(外来!G150)&gt;=1,外来!G150,"")</f>
        <v/>
      </c>
      <c r="H152" s="755" t="str">
        <f>IF(COUNTA(外来!H150)&gt;=1,外来!H150,"")</f>
        <v/>
      </c>
      <c r="I152" s="799" t="str">
        <f>IF(COUNTA(外来!I150)&gt;=1,外来!I150,"")</f>
        <v/>
      </c>
      <c r="J152" s="659" t="str">
        <f>IF(COUNTA(外来!K150)&gt;=1,外来!K150,"")</f>
        <v/>
      </c>
      <c r="K152" s="694" t="str">
        <f>IF(J152&lt;基本!$D$9,"非常勤","常勤")</f>
        <v>常勤</v>
      </c>
      <c r="L152" s="805">
        <f>IF(K152="非常勤",J152/基本!$D$9,1)</f>
        <v>1</v>
      </c>
      <c r="M152" s="693" t="e">
        <f>IF(DAYS360(O152,メイン!$N$3)&lt;500,"新"," ")</f>
        <v>#VALUE!</v>
      </c>
      <c r="N152" s="659"/>
      <c r="O152" s="809" t="str">
        <f>IF(COUNTA(外来!J150)&gt;=1,外来!J150,"")</f>
        <v/>
      </c>
      <c r="Q152" s="781">
        <f t="shared" si="38"/>
        <v>0</v>
      </c>
      <c r="R152" s="781">
        <f t="shared" si="39"/>
        <v>0</v>
      </c>
      <c r="S152" s="781">
        <f t="shared" si="40"/>
        <v>0</v>
      </c>
      <c r="T152" s="781">
        <f t="shared" si="41"/>
        <v>0</v>
      </c>
      <c r="U152" s="781">
        <f t="shared" si="42"/>
        <v>0</v>
      </c>
      <c r="V152" s="781">
        <f t="shared" si="43"/>
        <v>0</v>
      </c>
      <c r="W152" s="781">
        <f t="shared" si="44"/>
        <v>0</v>
      </c>
      <c r="X152" s="781">
        <f t="shared" si="45"/>
        <v>0</v>
      </c>
      <c r="Y152" s="781">
        <f t="shared" si="46"/>
        <v>0</v>
      </c>
      <c r="Z152" s="781">
        <f t="shared" si="47"/>
        <v>0</v>
      </c>
      <c r="AA152" s="781">
        <f t="shared" si="48"/>
        <v>0</v>
      </c>
      <c r="AB152" s="781">
        <f t="shared" si="49"/>
        <v>0</v>
      </c>
      <c r="AC152" s="781">
        <f t="shared" si="50"/>
        <v>0</v>
      </c>
      <c r="AD152" s="781">
        <f t="shared" si="51"/>
        <v>0</v>
      </c>
      <c r="AE152" s="781">
        <f t="shared" si="52"/>
        <v>0</v>
      </c>
      <c r="AG152" s="647" t="e">
        <f>#REF!</f>
        <v>#REF!</v>
      </c>
      <c r="AH152" s="647" t="str">
        <f t="shared" si="53"/>
        <v>助産師常勤</v>
      </c>
      <c r="AI152" s="647">
        <f t="shared" si="54"/>
        <v>1</v>
      </c>
      <c r="AJ152" s="647" t="str">
        <f t="shared" si="55"/>
        <v>助産師</v>
      </c>
      <c r="AK152" s="647" t="str">
        <f t="shared" si="56"/>
        <v>常勤</v>
      </c>
    </row>
    <row r="153" spans="1:37" ht="13.5" customHeight="1">
      <c r="A153" s="659" t="str">
        <f>IF(COUNTA(外来!A151)&gt;=1,外来!A151,"")</f>
        <v/>
      </c>
      <c r="B153" s="784" t="str">
        <f>IF(COUNTA(外来!B151)&gt;=1,外来!B151,"")</f>
        <v/>
      </c>
      <c r="C153" s="750" t="str">
        <f>IF(COUNTA(外来!C151)&gt;=1,外来!C151,"")</f>
        <v/>
      </c>
      <c r="D153" s="750" t="str">
        <f>IF(COUNTA(外来!D151)&gt;=1,外来!D151,"")</f>
        <v/>
      </c>
      <c r="E153" s="750" t="str">
        <f>IF(COUNTA(外来!E151)&gt;=1,外来!E151,"")</f>
        <v/>
      </c>
      <c r="F153" s="755" t="str">
        <f>IF(COUNTA(外来!F151)&gt;=1,外来!F151,"")</f>
        <v/>
      </c>
      <c r="G153" s="745" t="str">
        <f>IF(COUNTA(外来!G151)&gt;=1,外来!G151,"")</f>
        <v/>
      </c>
      <c r="H153" s="755" t="str">
        <f>IF(COUNTA(外来!H151)&gt;=1,外来!H151,"")</f>
        <v/>
      </c>
      <c r="I153" s="799" t="str">
        <f>IF(COUNTA(外来!I151)&gt;=1,外来!I151,"")</f>
        <v/>
      </c>
      <c r="J153" s="659" t="str">
        <f>IF(COUNTA(外来!K151)&gt;=1,外来!K151,"")</f>
        <v/>
      </c>
      <c r="K153" s="694" t="str">
        <f>IF(J153&lt;基本!$D$9,"非常勤","常勤")</f>
        <v>常勤</v>
      </c>
      <c r="L153" s="805">
        <f>IF(K153="非常勤",J153/基本!$D$9,1)</f>
        <v>1</v>
      </c>
      <c r="M153" s="693" t="e">
        <f>IF(DAYS360(O153,メイン!$N$3)&lt;500,"新"," ")</f>
        <v>#VALUE!</v>
      </c>
      <c r="N153" s="659"/>
      <c r="O153" s="809" t="str">
        <f>IF(COUNTA(外来!J151)&gt;=1,外来!J151,"")</f>
        <v/>
      </c>
      <c r="Q153" s="781">
        <f t="shared" si="38"/>
        <v>0</v>
      </c>
      <c r="R153" s="781">
        <f t="shared" si="39"/>
        <v>0</v>
      </c>
      <c r="S153" s="781">
        <f t="shared" si="40"/>
        <v>0</v>
      </c>
      <c r="T153" s="781">
        <f t="shared" si="41"/>
        <v>0</v>
      </c>
      <c r="U153" s="781">
        <f t="shared" si="42"/>
        <v>0</v>
      </c>
      <c r="V153" s="781">
        <f t="shared" si="43"/>
        <v>0</v>
      </c>
      <c r="W153" s="781">
        <f t="shared" si="44"/>
        <v>0</v>
      </c>
      <c r="X153" s="781">
        <f t="shared" si="45"/>
        <v>0</v>
      </c>
      <c r="Y153" s="781">
        <f t="shared" si="46"/>
        <v>0</v>
      </c>
      <c r="Z153" s="781">
        <f t="shared" si="47"/>
        <v>0</v>
      </c>
      <c r="AA153" s="781">
        <f t="shared" si="48"/>
        <v>0</v>
      </c>
      <c r="AB153" s="781">
        <f t="shared" si="49"/>
        <v>0</v>
      </c>
      <c r="AC153" s="781">
        <f t="shared" si="50"/>
        <v>0</v>
      </c>
      <c r="AD153" s="781">
        <f t="shared" si="51"/>
        <v>0</v>
      </c>
      <c r="AE153" s="781">
        <f t="shared" si="52"/>
        <v>0</v>
      </c>
      <c r="AG153" s="647" t="e">
        <f>#REF!</f>
        <v>#REF!</v>
      </c>
      <c r="AH153" s="647" t="str">
        <f t="shared" si="53"/>
        <v>助産師常勤</v>
      </c>
      <c r="AI153" s="647">
        <f t="shared" si="54"/>
        <v>1</v>
      </c>
      <c r="AJ153" s="647" t="str">
        <f t="shared" si="55"/>
        <v>助産師</v>
      </c>
      <c r="AK153" s="647" t="str">
        <f t="shared" si="56"/>
        <v>常勤</v>
      </c>
    </row>
    <row r="154" spans="1:37" ht="13.5" customHeight="1">
      <c r="A154" s="659" t="str">
        <f>IF(COUNTA(外来!A152)&gt;=1,外来!A152,"")</f>
        <v/>
      </c>
      <c r="B154" s="784" t="str">
        <f>IF(COUNTA(外来!B152)&gt;=1,外来!B152,"")</f>
        <v/>
      </c>
      <c r="C154" s="750" t="str">
        <f>IF(COUNTA(外来!C152)&gt;=1,外来!C152,"")</f>
        <v/>
      </c>
      <c r="D154" s="750" t="str">
        <f>IF(COUNTA(外来!D152)&gt;=1,外来!D152,"")</f>
        <v/>
      </c>
      <c r="E154" s="750" t="str">
        <f>IF(COUNTA(外来!E152)&gt;=1,外来!E152,"")</f>
        <v/>
      </c>
      <c r="F154" s="755" t="str">
        <f>IF(COUNTA(外来!F152)&gt;=1,外来!F152,"")</f>
        <v/>
      </c>
      <c r="G154" s="745" t="str">
        <f>IF(COUNTA(外来!G152)&gt;=1,外来!G152,"")</f>
        <v/>
      </c>
      <c r="H154" s="755" t="str">
        <f>IF(COUNTA(外来!H152)&gt;=1,外来!H152,"")</f>
        <v/>
      </c>
      <c r="I154" s="799" t="str">
        <f>IF(COUNTA(外来!I152)&gt;=1,外来!I152,"")</f>
        <v/>
      </c>
      <c r="J154" s="659" t="str">
        <f>IF(COUNTA(外来!K152)&gt;=1,外来!K152,"")</f>
        <v/>
      </c>
      <c r="K154" s="694" t="str">
        <f>IF(J154&lt;基本!$D$9,"非常勤","常勤")</f>
        <v>常勤</v>
      </c>
      <c r="L154" s="805">
        <f>IF(K154="非常勤",J154/基本!$D$9,1)</f>
        <v>1</v>
      </c>
      <c r="M154" s="693" t="e">
        <f>IF(DAYS360(O154,メイン!$N$3)&lt;500,"新"," ")</f>
        <v>#VALUE!</v>
      </c>
      <c r="N154" s="659"/>
      <c r="O154" s="809" t="str">
        <f>IF(COUNTA(外来!J152)&gt;=1,外来!J152,"")</f>
        <v/>
      </c>
      <c r="Q154" s="781">
        <f t="shared" si="38"/>
        <v>0</v>
      </c>
      <c r="R154" s="781">
        <f t="shared" si="39"/>
        <v>0</v>
      </c>
      <c r="S154" s="781">
        <f t="shared" si="40"/>
        <v>0</v>
      </c>
      <c r="T154" s="781">
        <f t="shared" si="41"/>
        <v>0</v>
      </c>
      <c r="U154" s="781">
        <f t="shared" si="42"/>
        <v>0</v>
      </c>
      <c r="V154" s="781">
        <f t="shared" si="43"/>
        <v>0</v>
      </c>
      <c r="W154" s="781">
        <f t="shared" si="44"/>
        <v>0</v>
      </c>
      <c r="X154" s="781">
        <f t="shared" si="45"/>
        <v>0</v>
      </c>
      <c r="Y154" s="781">
        <f t="shared" si="46"/>
        <v>0</v>
      </c>
      <c r="Z154" s="781">
        <f t="shared" si="47"/>
        <v>0</v>
      </c>
      <c r="AA154" s="781">
        <f t="shared" si="48"/>
        <v>0</v>
      </c>
      <c r="AB154" s="781">
        <f t="shared" si="49"/>
        <v>0</v>
      </c>
      <c r="AC154" s="781">
        <f t="shared" si="50"/>
        <v>0</v>
      </c>
      <c r="AD154" s="781">
        <f t="shared" si="51"/>
        <v>0</v>
      </c>
      <c r="AE154" s="781">
        <f t="shared" si="52"/>
        <v>0</v>
      </c>
      <c r="AG154" s="647" t="e">
        <f>#REF!</f>
        <v>#REF!</v>
      </c>
      <c r="AH154" s="647" t="str">
        <f t="shared" si="53"/>
        <v>助産師常勤</v>
      </c>
      <c r="AI154" s="647">
        <f t="shared" si="54"/>
        <v>1</v>
      </c>
      <c r="AJ154" s="647" t="str">
        <f t="shared" si="55"/>
        <v>助産師</v>
      </c>
      <c r="AK154" s="647" t="str">
        <f t="shared" si="56"/>
        <v>常勤</v>
      </c>
    </row>
    <row r="155" spans="1:37" ht="13.5" customHeight="1">
      <c r="A155" s="659" t="str">
        <f>IF(COUNTA(外来!A153)&gt;=1,外来!A153,"")</f>
        <v/>
      </c>
      <c r="B155" s="784" t="str">
        <f>IF(COUNTA(外来!B153)&gt;=1,外来!B153,"")</f>
        <v/>
      </c>
      <c r="C155" s="750" t="str">
        <f>IF(COUNTA(外来!C153)&gt;=1,外来!C153,"")</f>
        <v/>
      </c>
      <c r="D155" s="750" t="str">
        <f>IF(COUNTA(外来!D153)&gt;=1,外来!D153,"")</f>
        <v/>
      </c>
      <c r="E155" s="750" t="str">
        <f>IF(COUNTA(外来!E153)&gt;=1,外来!E153,"")</f>
        <v/>
      </c>
      <c r="F155" s="755" t="str">
        <f>IF(COUNTA(外来!F153)&gt;=1,外来!F153,"")</f>
        <v/>
      </c>
      <c r="G155" s="745" t="str">
        <f>IF(COUNTA(外来!G153)&gt;=1,外来!G153,"")</f>
        <v/>
      </c>
      <c r="H155" s="755" t="str">
        <f>IF(COUNTA(外来!H153)&gt;=1,外来!H153,"")</f>
        <v/>
      </c>
      <c r="I155" s="799" t="str">
        <f>IF(COUNTA(外来!I153)&gt;=1,外来!I153,"")</f>
        <v/>
      </c>
      <c r="J155" s="659" t="str">
        <f>IF(COUNTA(外来!K153)&gt;=1,外来!K153,"")</f>
        <v/>
      </c>
      <c r="K155" s="694" t="str">
        <f>IF(J155&lt;基本!$D$9,"非常勤","常勤")</f>
        <v>常勤</v>
      </c>
      <c r="L155" s="805">
        <f>IF(K155="非常勤",J155/基本!$D$9,1)</f>
        <v>1</v>
      </c>
      <c r="M155" s="693" t="e">
        <f>IF(DAYS360(O155,メイン!$N$3)&lt;500,"新"," ")</f>
        <v>#VALUE!</v>
      </c>
      <c r="N155" s="659"/>
      <c r="O155" s="809" t="str">
        <f>IF(COUNTA(外来!J153)&gt;=1,外来!J153,"")</f>
        <v/>
      </c>
      <c r="Q155" s="781">
        <f t="shared" si="38"/>
        <v>0</v>
      </c>
      <c r="R155" s="781">
        <f t="shared" si="39"/>
        <v>0</v>
      </c>
      <c r="S155" s="781">
        <f t="shared" si="40"/>
        <v>0</v>
      </c>
      <c r="T155" s="781">
        <f t="shared" si="41"/>
        <v>0</v>
      </c>
      <c r="U155" s="781">
        <f t="shared" si="42"/>
        <v>0</v>
      </c>
      <c r="V155" s="781">
        <f t="shared" si="43"/>
        <v>0</v>
      </c>
      <c r="W155" s="781">
        <f t="shared" si="44"/>
        <v>0</v>
      </c>
      <c r="X155" s="781">
        <f t="shared" si="45"/>
        <v>0</v>
      </c>
      <c r="Y155" s="781">
        <f t="shared" si="46"/>
        <v>0</v>
      </c>
      <c r="Z155" s="781">
        <f t="shared" si="47"/>
        <v>0</v>
      </c>
      <c r="AA155" s="781">
        <f t="shared" si="48"/>
        <v>0</v>
      </c>
      <c r="AB155" s="781">
        <f t="shared" si="49"/>
        <v>0</v>
      </c>
      <c r="AC155" s="781">
        <f t="shared" si="50"/>
        <v>0</v>
      </c>
      <c r="AD155" s="781">
        <f t="shared" si="51"/>
        <v>0</v>
      </c>
      <c r="AE155" s="781">
        <f t="shared" si="52"/>
        <v>0</v>
      </c>
      <c r="AG155" s="647" t="e">
        <f>#REF!</f>
        <v>#REF!</v>
      </c>
      <c r="AH155" s="647" t="str">
        <f t="shared" si="53"/>
        <v>助産師常勤</v>
      </c>
      <c r="AI155" s="647">
        <f t="shared" si="54"/>
        <v>1</v>
      </c>
      <c r="AJ155" s="647" t="str">
        <f t="shared" si="55"/>
        <v>助産師</v>
      </c>
      <c r="AK155" s="647" t="str">
        <f t="shared" si="56"/>
        <v>常勤</v>
      </c>
    </row>
    <row r="156" spans="1:37" ht="13.5" customHeight="1">
      <c r="A156" s="659" t="str">
        <f>IF(COUNTA(外来!A154)&gt;=1,外来!A154,"")</f>
        <v/>
      </c>
      <c r="B156" s="784" t="str">
        <f>IF(COUNTA(外来!B154)&gt;=1,外来!B154,"")</f>
        <v/>
      </c>
      <c r="C156" s="750" t="str">
        <f>IF(COUNTA(外来!C154)&gt;=1,外来!C154,"")</f>
        <v/>
      </c>
      <c r="D156" s="750" t="str">
        <f>IF(COUNTA(外来!D154)&gt;=1,外来!D154,"")</f>
        <v/>
      </c>
      <c r="E156" s="750" t="str">
        <f>IF(COUNTA(外来!E154)&gt;=1,外来!E154,"")</f>
        <v/>
      </c>
      <c r="F156" s="755" t="str">
        <f>IF(COUNTA(外来!F154)&gt;=1,外来!F154,"")</f>
        <v/>
      </c>
      <c r="G156" s="745" t="str">
        <f>IF(COUNTA(外来!G154)&gt;=1,外来!G154,"")</f>
        <v/>
      </c>
      <c r="H156" s="755" t="str">
        <f>IF(COUNTA(外来!H154)&gt;=1,外来!H154,"")</f>
        <v/>
      </c>
      <c r="I156" s="799" t="str">
        <f>IF(COUNTA(外来!I154)&gt;=1,外来!I154,"")</f>
        <v/>
      </c>
      <c r="J156" s="659" t="str">
        <f>IF(COUNTA(外来!K154)&gt;=1,外来!K154,"")</f>
        <v/>
      </c>
      <c r="K156" s="694" t="str">
        <f>IF(J156&lt;基本!$D$9,"非常勤","常勤")</f>
        <v>常勤</v>
      </c>
      <c r="L156" s="805">
        <f>IF(K156="非常勤",J156/基本!$D$9,1)</f>
        <v>1</v>
      </c>
      <c r="M156" s="693" t="e">
        <f>IF(DAYS360(O156,メイン!$N$3)&lt;500,"新"," ")</f>
        <v>#VALUE!</v>
      </c>
      <c r="N156" s="659"/>
      <c r="O156" s="809" t="str">
        <f>IF(COUNTA(外来!J154)&gt;=1,外来!J154,"")</f>
        <v/>
      </c>
      <c r="Q156" s="781">
        <f t="shared" si="38"/>
        <v>0</v>
      </c>
      <c r="R156" s="781">
        <f t="shared" si="39"/>
        <v>0</v>
      </c>
      <c r="S156" s="781">
        <f t="shared" si="40"/>
        <v>0</v>
      </c>
      <c r="T156" s="781">
        <f t="shared" si="41"/>
        <v>0</v>
      </c>
      <c r="U156" s="781">
        <f t="shared" si="42"/>
        <v>0</v>
      </c>
      <c r="V156" s="781">
        <f t="shared" si="43"/>
        <v>0</v>
      </c>
      <c r="W156" s="781">
        <f t="shared" si="44"/>
        <v>0</v>
      </c>
      <c r="X156" s="781">
        <f t="shared" si="45"/>
        <v>0</v>
      </c>
      <c r="Y156" s="781">
        <f t="shared" si="46"/>
        <v>0</v>
      </c>
      <c r="Z156" s="781">
        <f t="shared" si="47"/>
        <v>0</v>
      </c>
      <c r="AA156" s="781">
        <f t="shared" si="48"/>
        <v>0</v>
      </c>
      <c r="AB156" s="781">
        <f t="shared" si="49"/>
        <v>0</v>
      </c>
      <c r="AC156" s="781">
        <f t="shared" si="50"/>
        <v>0</v>
      </c>
      <c r="AD156" s="781">
        <f t="shared" si="51"/>
        <v>0</v>
      </c>
      <c r="AE156" s="781">
        <f t="shared" si="52"/>
        <v>0</v>
      </c>
      <c r="AG156" s="647" t="e">
        <f>#REF!</f>
        <v>#REF!</v>
      </c>
      <c r="AH156" s="647" t="str">
        <f t="shared" si="53"/>
        <v>助産師常勤</v>
      </c>
      <c r="AI156" s="647">
        <f t="shared" si="54"/>
        <v>1</v>
      </c>
      <c r="AJ156" s="647" t="str">
        <f t="shared" si="55"/>
        <v>助産師</v>
      </c>
      <c r="AK156" s="647" t="str">
        <f t="shared" si="56"/>
        <v>常勤</v>
      </c>
    </row>
    <row r="157" spans="1:37" ht="13.5" customHeight="1">
      <c r="A157" s="659" t="str">
        <f>IF(COUNTA(外来!A155)&gt;=1,外来!A155,"")</f>
        <v/>
      </c>
      <c r="B157" s="784" t="str">
        <f>IF(COUNTA(外来!B155)&gt;=1,外来!B155,"")</f>
        <v/>
      </c>
      <c r="C157" s="750" t="str">
        <f>IF(COUNTA(外来!C155)&gt;=1,外来!C155,"")</f>
        <v/>
      </c>
      <c r="D157" s="750" t="str">
        <f>IF(COUNTA(外来!D155)&gt;=1,外来!D155,"")</f>
        <v/>
      </c>
      <c r="E157" s="750" t="str">
        <f>IF(COUNTA(外来!E155)&gt;=1,外来!E155,"")</f>
        <v/>
      </c>
      <c r="F157" s="755" t="str">
        <f>IF(COUNTA(外来!F155)&gt;=1,外来!F155,"")</f>
        <v/>
      </c>
      <c r="G157" s="745" t="str">
        <f>IF(COUNTA(外来!G155)&gt;=1,外来!G155,"")</f>
        <v/>
      </c>
      <c r="H157" s="755" t="str">
        <f>IF(COUNTA(外来!H155)&gt;=1,外来!H155,"")</f>
        <v/>
      </c>
      <c r="I157" s="799" t="str">
        <f>IF(COUNTA(外来!I155)&gt;=1,外来!I155,"")</f>
        <v/>
      </c>
      <c r="J157" s="659" t="str">
        <f>IF(COUNTA(外来!K155)&gt;=1,外来!K155,"")</f>
        <v/>
      </c>
      <c r="K157" s="694" t="str">
        <f>IF(J157&lt;基本!$D$9,"非常勤","常勤")</f>
        <v>常勤</v>
      </c>
      <c r="L157" s="805">
        <f>IF(K157="非常勤",J157/基本!$D$9,1)</f>
        <v>1</v>
      </c>
      <c r="M157" s="693" t="e">
        <f>IF(DAYS360(O157,メイン!$N$3)&lt;500,"新"," ")</f>
        <v>#VALUE!</v>
      </c>
      <c r="N157" s="659"/>
      <c r="O157" s="809" t="str">
        <f>IF(COUNTA(外来!J155)&gt;=1,外来!J155,"")</f>
        <v/>
      </c>
      <c r="Q157" s="781">
        <f t="shared" si="38"/>
        <v>0</v>
      </c>
      <c r="R157" s="781">
        <f t="shared" si="39"/>
        <v>0</v>
      </c>
      <c r="S157" s="781">
        <f t="shared" si="40"/>
        <v>0</v>
      </c>
      <c r="T157" s="781">
        <f t="shared" si="41"/>
        <v>0</v>
      </c>
      <c r="U157" s="781">
        <f t="shared" si="42"/>
        <v>0</v>
      </c>
      <c r="V157" s="781">
        <f t="shared" si="43"/>
        <v>0</v>
      </c>
      <c r="W157" s="781">
        <f t="shared" si="44"/>
        <v>0</v>
      </c>
      <c r="X157" s="781">
        <f t="shared" si="45"/>
        <v>0</v>
      </c>
      <c r="Y157" s="781">
        <f t="shared" si="46"/>
        <v>0</v>
      </c>
      <c r="Z157" s="781">
        <f t="shared" si="47"/>
        <v>0</v>
      </c>
      <c r="AA157" s="781">
        <f t="shared" si="48"/>
        <v>0</v>
      </c>
      <c r="AB157" s="781">
        <f t="shared" si="49"/>
        <v>0</v>
      </c>
      <c r="AC157" s="781">
        <f t="shared" si="50"/>
        <v>0</v>
      </c>
      <c r="AD157" s="781">
        <f t="shared" si="51"/>
        <v>0</v>
      </c>
      <c r="AE157" s="781">
        <f t="shared" si="52"/>
        <v>0</v>
      </c>
      <c r="AG157" s="647" t="e">
        <f>#REF!</f>
        <v>#REF!</v>
      </c>
      <c r="AH157" s="647" t="str">
        <f t="shared" si="53"/>
        <v>助産師常勤</v>
      </c>
      <c r="AI157" s="647">
        <f t="shared" si="54"/>
        <v>1</v>
      </c>
      <c r="AJ157" s="647" t="str">
        <f t="shared" si="55"/>
        <v>助産師</v>
      </c>
      <c r="AK157" s="647" t="str">
        <f t="shared" si="56"/>
        <v>常勤</v>
      </c>
    </row>
    <row r="158" spans="1:37" ht="13.5" customHeight="1">
      <c r="A158" s="659" t="str">
        <f>IF(COUNTA(外来!A156)&gt;=1,外来!A156,"")</f>
        <v/>
      </c>
      <c r="B158" s="784" t="str">
        <f>IF(COUNTA(外来!B156)&gt;=1,外来!B156,"")</f>
        <v/>
      </c>
      <c r="C158" s="750" t="str">
        <f>IF(COUNTA(外来!C156)&gt;=1,外来!C156,"")</f>
        <v/>
      </c>
      <c r="D158" s="750" t="str">
        <f>IF(COUNTA(外来!D156)&gt;=1,外来!D156,"")</f>
        <v/>
      </c>
      <c r="E158" s="750" t="str">
        <f>IF(COUNTA(外来!E156)&gt;=1,外来!E156,"")</f>
        <v/>
      </c>
      <c r="F158" s="755" t="str">
        <f>IF(COUNTA(外来!F156)&gt;=1,外来!F156,"")</f>
        <v/>
      </c>
      <c r="G158" s="745" t="str">
        <f>IF(COUNTA(外来!G156)&gt;=1,外来!G156,"")</f>
        <v/>
      </c>
      <c r="H158" s="755" t="str">
        <f>IF(COUNTA(外来!H156)&gt;=1,外来!H156,"")</f>
        <v/>
      </c>
      <c r="I158" s="799" t="str">
        <f>IF(COUNTA(外来!I156)&gt;=1,外来!I156,"")</f>
        <v/>
      </c>
      <c r="J158" s="659" t="str">
        <f>IF(COUNTA(外来!K156)&gt;=1,外来!K156,"")</f>
        <v/>
      </c>
      <c r="K158" s="694" t="str">
        <f>IF(J158&lt;基本!$D$9,"非常勤","常勤")</f>
        <v>常勤</v>
      </c>
      <c r="L158" s="805">
        <f>IF(K158="非常勤",J158/基本!$D$9,1)</f>
        <v>1</v>
      </c>
      <c r="M158" s="693" t="e">
        <f>IF(DAYS360(O158,メイン!$N$3)&lt;500,"新"," ")</f>
        <v>#VALUE!</v>
      </c>
      <c r="N158" s="659"/>
      <c r="O158" s="809" t="str">
        <f>IF(COUNTA(外来!J156)&gt;=1,外来!J156,"")</f>
        <v/>
      </c>
      <c r="Q158" s="781">
        <f t="shared" si="38"/>
        <v>0</v>
      </c>
      <c r="R158" s="781">
        <f t="shared" si="39"/>
        <v>0</v>
      </c>
      <c r="S158" s="781">
        <f t="shared" si="40"/>
        <v>0</v>
      </c>
      <c r="T158" s="781">
        <f t="shared" si="41"/>
        <v>0</v>
      </c>
      <c r="U158" s="781">
        <f t="shared" si="42"/>
        <v>0</v>
      </c>
      <c r="V158" s="781">
        <f t="shared" si="43"/>
        <v>0</v>
      </c>
      <c r="W158" s="781">
        <f t="shared" si="44"/>
        <v>0</v>
      </c>
      <c r="X158" s="781">
        <f t="shared" si="45"/>
        <v>0</v>
      </c>
      <c r="Y158" s="781">
        <f t="shared" si="46"/>
        <v>0</v>
      </c>
      <c r="Z158" s="781">
        <f t="shared" si="47"/>
        <v>0</v>
      </c>
      <c r="AA158" s="781">
        <f t="shared" si="48"/>
        <v>0</v>
      </c>
      <c r="AB158" s="781">
        <f t="shared" si="49"/>
        <v>0</v>
      </c>
      <c r="AC158" s="781">
        <f t="shared" si="50"/>
        <v>0</v>
      </c>
      <c r="AD158" s="781">
        <f t="shared" si="51"/>
        <v>0</v>
      </c>
      <c r="AE158" s="781">
        <f t="shared" si="52"/>
        <v>0</v>
      </c>
      <c r="AG158" s="647" t="e">
        <f>#REF!</f>
        <v>#REF!</v>
      </c>
      <c r="AH158" s="647" t="str">
        <f t="shared" si="53"/>
        <v>助産師常勤</v>
      </c>
      <c r="AI158" s="647">
        <f t="shared" si="54"/>
        <v>1</v>
      </c>
      <c r="AJ158" s="647" t="str">
        <f t="shared" si="55"/>
        <v>助産師</v>
      </c>
      <c r="AK158" s="647" t="str">
        <f t="shared" si="56"/>
        <v>常勤</v>
      </c>
    </row>
    <row r="159" spans="1:37" ht="13.5" customHeight="1">
      <c r="A159" s="659" t="str">
        <f>IF(COUNTA(外来!A157)&gt;=1,外来!A157,"")</f>
        <v/>
      </c>
      <c r="B159" s="784" t="str">
        <f>IF(COUNTA(外来!B157)&gt;=1,外来!B157,"")</f>
        <v/>
      </c>
      <c r="C159" s="750" t="str">
        <f>IF(COUNTA(外来!C157)&gt;=1,外来!C157,"")</f>
        <v/>
      </c>
      <c r="D159" s="750" t="str">
        <f>IF(COUNTA(外来!D157)&gt;=1,外来!D157,"")</f>
        <v/>
      </c>
      <c r="E159" s="750" t="str">
        <f>IF(COUNTA(外来!E157)&gt;=1,外来!E157,"")</f>
        <v/>
      </c>
      <c r="F159" s="755" t="str">
        <f>IF(COUNTA(外来!F157)&gt;=1,外来!F157,"")</f>
        <v/>
      </c>
      <c r="G159" s="745" t="str">
        <f>IF(COUNTA(外来!G157)&gt;=1,外来!G157,"")</f>
        <v/>
      </c>
      <c r="H159" s="755" t="str">
        <f>IF(COUNTA(外来!H157)&gt;=1,外来!H157,"")</f>
        <v/>
      </c>
      <c r="I159" s="799" t="str">
        <f>IF(COUNTA(外来!I157)&gt;=1,外来!I157,"")</f>
        <v/>
      </c>
      <c r="J159" s="659" t="str">
        <f>IF(COUNTA(外来!K157)&gt;=1,外来!K157,"")</f>
        <v/>
      </c>
      <c r="K159" s="694" t="str">
        <f>IF(J159&lt;基本!$D$9,"非常勤","常勤")</f>
        <v>常勤</v>
      </c>
      <c r="L159" s="805">
        <f>IF(K159="非常勤",J159/基本!$D$9,1)</f>
        <v>1</v>
      </c>
      <c r="M159" s="693" t="e">
        <f>IF(DAYS360(O159,メイン!$N$3)&lt;500,"新"," ")</f>
        <v>#VALUE!</v>
      </c>
      <c r="N159" s="659"/>
      <c r="O159" s="809" t="str">
        <f>IF(COUNTA(外来!J157)&gt;=1,外来!J157,"")</f>
        <v/>
      </c>
      <c r="Q159" s="781">
        <f t="shared" si="38"/>
        <v>0</v>
      </c>
      <c r="R159" s="781">
        <f t="shared" si="39"/>
        <v>0</v>
      </c>
      <c r="S159" s="781">
        <f t="shared" si="40"/>
        <v>0</v>
      </c>
      <c r="T159" s="781">
        <f t="shared" si="41"/>
        <v>0</v>
      </c>
      <c r="U159" s="781">
        <f t="shared" si="42"/>
        <v>0</v>
      </c>
      <c r="V159" s="781">
        <f t="shared" si="43"/>
        <v>0</v>
      </c>
      <c r="W159" s="781">
        <f t="shared" si="44"/>
        <v>0</v>
      </c>
      <c r="X159" s="781">
        <f t="shared" si="45"/>
        <v>0</v>
      </c>
      <c r="Y159" s="781">
        <f t="shared" si="46"/>
        <v>0</v>
      </c>
      <c r="Z159" s="781">
        <f t="shared" si="47"/>
        <v>0</v>
      </c>
      <c r="AA159" s="781">
        <f t="shared" si="48"/>
        <v>0</v>
      </c>
      <c r="AB159" s="781">
        <f t="shared" si="49"/>
        <v>0</v>
      </c>
      <c r="AC159" s="781">
        <f t="shared" si="50"/>
        <v>0</v>
      </c>
      <c r="AD159" s="781">
        <f t="shared" si="51"/>
        <v>0</v>
      </c>
      <c r="AE159" s="781">
        <f t="shared" si="52"/>
        <v>0</v>
      </c>
      <c r="AG159" s="647" t="e">
        <f>#REF!</f>
        <v>#REF!</v>
      </c>
      <c r="AH159" s="647" t="str">
        <f t="shared" si="53"/>
        <v>助産師常勤</v>
      </c>
      <c r="AI159" s="647">
        <f t="shared" si="54"/>
        <v>1</v>
      </c>
      <c r="AJ159" s="647" t="str">
        <f t="shared" si="55"/>
        <v>助産師</v>
      </c>
      <c r="AK159" s="647" t="str">
        <f t="shared" si="56"/>
        <v>常勤</v>
      </c>
    </row>
    <row r="160" spans="1:37" ht="13.5" customHeight="1">
      <c r="A160" s="659" t="str">
        <f>IF(COUNTA(外来!A158)&gt;=1,外来!A158,"")</f>
        <v/>
      </c>
      <c r="B160" s="784" t="str">
        <f>IF(COUNTA(外来!B158)&gt;=1,外来!B158,"")</f>
        <v/>
      </c>
      <c r="C160" s="750" t="str">
        <f>IF(COUNTA(外来!C158)&gt;=1,外来!C158,"")</f>
        <v/>
      </c>
      <c r="D160" s="750" t="str">
        <f>IF(COUNTA(外来!D158)&gt;=1,外来!D158,"")</f>
        <v/>
      </c>
      <c r="E160" s="750" t="str">
        <f>IF(COUNTA(外来!E158)&gt;=1,外来!E158,"")</f>
        <v/>
      </c>
      <c r="F160" s="755" t="str">
        <f>IF(COUNTA(外来!F158)&gt;=1,外来!F158,"")</f>
        <v/>
      </c>
      <c r="G160" s="745" t="str">
        <f>IF(COUNTA(外来!G158)&gt;=1,外来!G158,"")</f>
        <v/>
      </c>
      <c r="H160" s="755" t="str">
        <f>IF(COUNTA(外来!H158)&gt;=1,外来!H158,"")</f>
        <v/>
      </c>
      <c r="I160" s="799" t="str">
        <f>IF(COUNTA(外来!I158)&gt;=1,外来!I158,"")</f>
        <v/>
      </c>
      <c r="J160" s="659" t="str">
        <f>IF(COUNTA(外来!K158)&gt;=1,外来!K158,"")</f>
        <v/>
      </c>
      <c r="K160" s="694" t="str">
        <f>IF(J160&lt;基本!$D$9,"非常勤","常勤")</f>
        <v>常勤</v>
      </c>
      <c r="L160" s="805">
        <f>IF(K160="非常勤",J160/基本!$D$9,1)</f>
        <v>1</v>
      </c>
      <c r="M160" s="693" t="e">
        <f>IF(DAYS360(O160,メイン!$N$3)&lt;500,"新"," ")</f>
        <v>#VALUE!</v>
      </c>
      <c r="N160" s="659"/>
      <c r="O160" s="809" t="str">
        <f>IF(COUNTA(外来!J158)&gt;=1,外来!J158,"")</f>
        <v/>
      </c>
      <c r="Q160" s="781">
        <f t="shared" si="38"/>
        <v>0</v>
      </c>
      <c r="R160" s="781">
        <f t="shared" si="39"/>
        <v>0</v>
      </c>
      <c r="S160" s="781">
        <f t="shared" si="40"/>
        <v>0</v>
      </c>
      <c r="T160" s="781">
        <f t="shared" si="41"/>
        <v>0</v>
      </c>
      <c r="U160" s="781">
        <f t="shared" si="42"/>
        <v>0</v>
      </c>
      <c r="V160" s="781">
        <f t="shared" si="43"/>
        <v>0</v>
      </c>
      <c r="W160" s="781">
        <f t="shared" si="44"/>
        <v>0</v>
      </c>
      <c r="X160" s="781">
        <f t="shared" si="45"/>
        <v>0</v>
      </c>
      <c r="Y160" s="781">
        <f t="shared" si="46"/>
        <v>0</v>
      </c>
      <c r="Z160" s="781">
        <f t="shared" si="47"/>
        <v>0</v>
      </c>
      <c r="AA160" s="781">
        <f t="shared" si="48"/>
        <v>0</v>
      </c>
      <c r="AB160" s="781">
        <f t="shared" si="49"/>
        <v>0</v>
      </c>
      <c r="AC160" s="781">
        <f t="shared" si="50"/>
        <v>0</v>
      </c>
      <c r="AD160" s="781">
        <f t="shared" si="51"/>
        <v>0</v>
      </c>
      <c r="AE160" s="781">
        <f t="shared" si="52"/>
        <v>0</v>
      </c>
      <c r="AG160" s="647" t="e">
        <f>#REF!</f>
        <v>#REF!</v>
      </c>
      <c r="AH160" s="647" t="str">
        <f t="shared" si="53"/>
        <v>助産師常勤</v>
      </c>
      <c r="AI160" s="647">
        <f t="shared" si="54"/>
        <v>1</v>
      </c>
      <c r="AJ160" s="647" t="str">
        <f t="shared" si="55"/>
        <v>助産師</v>
      </c>
      <c r="AK160" s="647" t="str">
        <f t="shared" si="56"/>
        <v>常勤</v>
      </c>
    </row>
    <row r="161" spans="1:37" ht="13.5" customHeight="1">
      <c r="A161" s="659" t="str">
        <f>IF(COUNTA(外来!A159)&gt;=1,外来!A159,"")</f>
        <v/>
      </c>
      <c r="B161" s="784" t="str">
        <f>IF(COUNTA(外来!B159)&gt;=1,外来!B159,"")</f>
        <v/>
      </c>
      <c r="C161" s="750" t="str">
        <f>IF(COUNTA(外来!C159)&gt;=1,外来!C159,"")</f>
        <v/>
      </c>
      <c r="D161" s="750" t="str">
        <f>IF(COUNTA(外来!D159)&gt;=1,外来!D159,"")</f>
        <v/>
      </c>
      <c r="E161" s="750" t="str">
        <f>IF(COUNTA(外来!E159)&gt;=1,外来!E159,"")</f>
        <v/>
      </c>
      <c r="F161" s="755" t="str">
        <f>IF(COUNTA(外来!F159)&gt;=1,外来!F159,"")</f>
        <v/>
      </c>
      <c r="G161" s="745" t="str">
        <f>IF(COUNTA(外来!G159)&gt;=1,外来!G159,"")</f>
        <v/>
      </c>
      <c r="H161" s="755" t="str">
        <f>IF(COUNTA(外来!H159)&gt;=1,外来!H159,"")</f>
        <v/>
      </c>
      <c r="I161" s="799" t="str">
        <f>IF(COUNTA(外来!I159)&gt;=1,外来!I159,"")</f>
        <v/>
      </c>
      <c r="J161" s="659" t="str">
        <f>IF(COUNTA(外来!K159)&gt;=1,外来!K159,"")</f>
        <v/>
      </c>
      <c r="K161" s="694" t="str">
        <f>IF(J161&lt;基本!$D$9,"非常勤","常勤")</f>
        <v>常勤</v>
      </c>
      <c r="L161" s="805">
        <f>IF(K161="非常勤",J161/基本!$D$9,1)</f>
        <v>1</v>
      </c>
      <c r="M161" s="693" t="e">
        <f>IF(DAYS360(O161,メイン!$N$3)&lt;500,"新"," ")</f>
        <v>#VALUE!</v>
      </c>
      <c r="N161" s="659"/>
      <c r="O161" s="809" t="str">
        <f>IF(COUNTA(外来!J159)&gt;=1,外来!J159,"")</f>
        <v/>
      </c>
      <c r="Q161" s="781">
        <f t="shared" si="38"/>
        <v>0</v>
      </c>
      <c r="R161" s="781">
        <f t="shared" si="39"/>
        <v>0</v>
      </c>
      <c r="S161" s="781">
        <f t="shared" si="40"/>
        <v>0</v>
      </c>
      <c r="T161" s="781">
        <f t="shared" si="41"/>
        <v>0</v>
      </c>
      <c r="U161" s="781">
        <f t="shared" si="42"/>
        <v>0</v>
      </c>
      <c r="V161" s="781">
        <f t="shared" si="43"/>
        <v>0</v>
      </c>
      <c r="W161" s="781">
        <f t="shared" si="44"/>
        <v>0</v>
      </c>
      <c r="X161" s="781">
        <f t="shared" si="45"/>
        <v>0</v>
      </c>
      <c r="Y161" s="781">
        <f t="shared" si="46"/>
        <v>0</v>
      </c>
      <c r="Z161" s="781">
        <f t="shared" si="47"/>
        <v>0</v>
      </c>
      <c r="AA161" s="781">
        <f t="shared" si="48"/>
        <v>0</v>
      </c>
      <c r="AB161" s="781">
        <f t="shared" si="49"/>
        <v>0</v>
      </c>
      <c r="AC161" s="781">
        <f t="shared" si="50"/>
        <v>0</v>
      </c>
      <c r="AD161" s="781">
        <f t="shared" si="51"/>
        <v>0</v>
      </c>
      <c r="AE161" s="781">
        <f t="shared" si="52"/>
        <v>0</v>
      </c>
      <c r="AG161" s="647" t="e">
        <f>#REF!</f>
        <v>#REF!</v>
      </c>
      <c r="AH161" s="647" t="str">
        <f t="shared" si="53"/>
        <v>助産師常勤</v>
      </c>
      <c r="AI161" s="647">
        <f t="shared" si="54"/>
        <v>1</v>
      </c>
      <c r="AJ161" s="647" t="str">
        <f t="shared" si="55"/>
        <v>助産師</v>
      </c>
      <c r="AK161" s="647" t="str">
        <f t="shared" si="56"/>
        <v>常勤</v>
      </c>
    </row>
    <row r="162" spans="1:37" ht="13.5" customHeight="1">
      <c r="A162" s="659" t="str">
        <f>IF(COUNTA(外来!A160)&gt;=1,外来!A160,"")</f>
        <v/>
      </c>
      <c r="B162" s="784" t="str">
        <f>IF(COUNTA(外来!B160)&gt;=1,外来!B160,"")</f>
        <v/>
      </c>
      <c r="C162" s="750" t="str">
        <f>IF(COUNTA(外来!C160)&gt;=1,外来!C160,"")</f>
        <v/>
      </c>
      <c r="D162" s="750" t="str">
        <f>IF(COUNTA(外来!D160)&gt;=1,外来!D160,"")</f>
        <v/>
      </c>
      <c r="E162" s="750" t="str">
        <f>IF(COUNTA(外来!E160)&gt;=1,外来!E160,"")</f>
        <v/>
      </c>
      <c r="F162" s="755" t="str">
        <f>IF(COUNTA(外来!F160)&gt;=1,外来!F160,"")</f>
        <v/>
      </c>
      <c r="G162" s="745" t="str">
        <f>IF(COUNTA(外来!G160)&gt;=1,外来!G160,"")</f>
        <v/>
      </c>
      <c r="H162" s="755" t="str">
        <f>IF(COUNTA(外来!H160)&gt;=1,外来!H160,"")</f>
        <v/>
      </c>
      <c r="I162" s="799" t="str">
        <f>IF(COUNTA(外来!I160)&gt;=1,外来!I160,"")</f>
        <v/>
      </c>
      <c r="J162" s="659" t="str">
        <f>IF(COUNTA(外来!K160)&gt;=1,外来!K160,"")</f>
        <v/>
      </c>
      <c r="K162" s="694" t="str">
        <f>IF(J162&lt;基本!$D$9,"非常勤","常勤")</f>
        <v>常勤</v>
      </c>
      <c r="L162" s="805">
        <f>IF(K162="非常勤",J162/基本!$D$9,1)</f>
        <v>1</v>
      </c>
      <c r="M162" s="693" t="e">
        <f>IF(DAYS360(O162,メイン!$N$3)&lt;500,"新"," ")</f>
        <v>#VALUE!</v>
      </c>
      <c r="N162" s="659"/>
      <c r="O162" s="809" t="str">
        <f>IF(COUNTA(外来!J160)&gt;=1,外来!J160,"")</f>
        <v/>
      </c>
      <c r="Q162" s="781">
        <f t="shared" si="38"/>
        <v>0</v>
      </c>
      <c r="R162" s="781">
        <f t="shared" si="39"/>
        <v>0</v>
      </c>
      <c r="S162" s="781">
        <f t="shared" si="40"/>
        <v>0</v>
      </c>
      <c r="T162" s="781">
        <f t="shared" si="41"/>
        <v>0</v>
      </c>
      <c r="U162" s="781">
        <f t="shared" si="42"/>
        <v>0</v>
      </c>
      <c r="V162" s="781">
        <f t="shared" si="43"/>
        <v>0</v>
      </c>
      <c r="W162" s="781">
        <f t="shared" si="44"/>
        <v>0</v>
      </c>
      <c r="X162" s="781">
        <f t="shared" si="45"/>
        <v>0</v>
      </c>
      <c r="Y162" s="781">
        <f t="shared" si="46"/>
        <v>0</v>
      </c>
      <c r="Z162" s="781">
        <f t="shared" si="47"/>
        <v>0</v>
      </c>
      <c r="AA162" s="781">
        <f t="shared" si="48"/>
        <v>0</v>
      </c>
      <c r="AB162" s="781">
        <f t="shared" si="49"/>
        <v>0</v>
      </c>
      <c r="AC162" s="781">
        <f t="shared" si="50"/>
        <v>0</v>
      </c>
      <c r="AD162" s="781">
        <f t="shared" si="51"/>
        <v>0</v>
      </c>
      <c r="AE162" s="781">
        <f t="shared" si="52"/>
        <v>0</v>
      </c>
      <c r="AG162" s="647" t="e">
        <f>#REF!</f>
        <v>#REF!</v>
      </c>
      <c r="AH162" s="647" t="str">
        <f t="shared" si="53"/>
        <v>助産師常勤</v>
      </c>
      <c r="AI162" s="647">
        <f t="shared" si="54"/>
        <v>1</v>
      </c>
      <c r="AJ162" s="647" t="str">
        <f t="shared" si="55"/>
        <v>助産師</v>
      </c>
      <c r="AK162" s="647" t="str">
        <f t="shared" si="56"/>
        <v>常勤</v>
      </c>
    </row>
    <row r="163" spans="1:37" ht="13.5" customHeight="1">
      <c r="A163" s="659" t="str">
        <f>IF(COUNTA(外来!A161)&gt;=1,外来!A161,"")</f>
        <v/>
      </c>
      <c r="B163" s="784" t="str">
        <f>IF(COUNTA(外来!B161)&gt;=1,外来!B161,"")</f>
        <v/>
      </c>
      <c r="C163" s="750" t="str">
        <f>IF(COUNTA(外来!C161)&gt;=1,外来!C161,"")</f>
        <v/>
      </c>
      <c r="D163" s="750" t="str">
        <f>IF(COUNTA(外来!D161)&gt;=1,外来!D161,"")</f>
        <v/>
      </c>
      <c r="E163" s="750" t="str">
        <f>IF(COUNTA(外来!E161)&gt;=1,外来!E161,"")</f>
        <v/>
      </c>
      <c r="F163" s="755" t="str">
        <f>IF(COUNTA(外来!F161)&gt;=1,外来!F161,"")</f>
        <v/>
      </c>
      <c r="G163" s="745" t="str">
        <f>IF(COUNTA(外来!G161)&gt;=1,外来!G161,"")</f>
        <v/>
      </c>
      <c r="H163" s="755" t="str">
        <f>IF(COUNTA(外来!H161)&gt;=1,外来!H161,"")</f>
        <v/>
      </c>
      <c r="I163" s="799" t="str">
        <f>IF(COUNTA(外来!I161)&gt;=1,外来!I161,"")</f>
        <v/>
      </c>
      <c r="J163" s="659" t="str">
        <f>IF(COUNTA(外来!K161)&gt;=1,外来!K161,"")</f>
        <v/>
      </c>
      <c r="K163" s="694" t="str">
        <f>IF(J163&lt;基本!$D$9,"非常勤","常勤")</f>
        <v>常勤</v>
      </c>
      <c r="L163" s="805">
        <f>IF(K163="非常勤",J163/基本!$D$9,1)</f>
        <v>1</v>
      </c>
      <c r="M163" s="693" t="e">
        <f>IF(DAYS360(O163,メイン!$N$3)&lt;500,"新"," ")</f>
        <v>#VALUE!</v>
      </c>
      <c r="N163" s="659"/>
      <c r="O163" s="809" t="str">
        <f>IF(COUNTA(外来!J161)&gt;=1,外来!J161,"")</f>
        <v/>
      </c>
      <c r="Q163" s="781">
        <f t="shared" si="38"/>
        <v>0</v>
      </c>
      <c r="R163" s="781">
        <f t="shared" si="39"/>
        <v>0</v>
      </c>
      <c r="S163" s="781">
        <f t="shared" si="40"/>
        <v>0</v>
      </c>
      <c r="T163" s="781">
        <f t="shared" si="41"/>
        <v>0</v>
      </c>
      <c r="U163" s="781">
        <f t="shared" si="42"/>
        <v>0</v>
      </c>
      <c r="V163" s="781">
        <f t="shared" si="43"/>
        <v>0</v>
      </c>
      <c r="W163" s="781">
        <f t="shared" si="44"/>
        <v>0</v>
      </c>
      <c r="X163" s="781">
        <f t="shared" si="45"/>
        <v>0</v>
      </c>
      <c r="Y163" s="781">
        <f t="shared" si="46"/>
        <v>0</v>
      </c>
      <c r="Z163" s="781">
        <f t="shared" si="47"/>
        <v>0</v>
      </c>
      <c r="AA163" s="781">
        <f t="shared" si="48"/>
        <v>0</v>
      </c>
      <c r="AB163" s="781">
        <f t="shared" si="49"/>
        <v>0</v>
      </c>
      <c r="AC163" s="781">
        <f t="shared" si="50"/>
        <v>0</v>
      </c>
      <c r="AD163" s="781">
        <f t="shared" si="51"/>
        <v>0</v>
      </c>
      <c r="AE163" s="781">
        <f t="shared" si="52"/>
        <v>0</v>
      </c>
      <c r="AG163" s="647" t="e">
        <f>#REF!</f>
        <v>#REF!</v>
      </c>
      <c r="AH163" s="647" t="str">
        <f t="shared" si="53"/>
        <v>助産師常勤</v>
      </c>
      <c r="AI163" s="647">
        <f t="shared" si="54"/>
        <v>1</v>
      </c>
      <c r="AJ163" s="647" t="str">
        <f t="shared" si="55"/>
        <v>助産師</v>
      </c>
      <c r="AK163" s="647" t="str">
        <f t="shared" si="56"/>
        <v>常勤</v>
      </c>
    </row>
    <row r="164" spans="1:37" ht="13.5" customHeight="1">
      <c r="A164" s="659" t="str">
        <f>IF(COUNTA(外来!A162)&gt;=1,外来!A162,"")</f>
        <v/>
      </c>
      <c r="B164" s="784" t="str">
        <f>IF(COUNTA(外来!B162)&gt;=1,外来!B162,"")</f>
        <v/>
      </c>
      <c r="C164" s="750" t="str">
        <f>IF(COUNTA(外来!C162)&gt;=1,外来!C162,"")</f>
        <v/>
      </c>
      <c r="D164" s="750" t="str">
        <f>IF(COUNTA(外来!D162)&gt;=1,外来!D162,"")</f>
        <v/>
      </c>
      <c r="E164" s="750" t="str">
        <f>IF(COUNTA(外来!E162)&gt;=1,外来!E162,"")</f>
        <v/>
      </c>
      <c r="F164" s="755" t="str">
        <f>IF(COUNTA(外来!F162)&gt;=1,外来!F162,"")</f>
        <v/>
      </c>
      <c r="G164" s="745" t="str">
        <f>IF(COUNTA(外来!G162)&gt;=1,外来!G162,"")</f>
        <v/>
      </c>
      <c r="H164" s="755" t="str">
        <f>IF(COUNTA(外来!H162)&gt;=1,外来!H162,"")</f>
        <v/>
      </c>
      <c r="I164" s="799" t="str">
        <f>IF(COUNTA(外来!I162)&gt;=1,外来!I162,"")</f>
        <v/>
      </c>
      <c r="J164" s="659" t="str">
        <f>IF(COUNTA(外来!K162)&gt;=1,外来!K162,"")</f>
        <v/>
      </c>
      <c r="K164" s="694" t="str">
        <f>IF(J164&lt;基本!$D$9,"非常勤","常勤")</f>
        <v>常勤</v>
      </c>
      <c r="L164" s="805">
        <f>IF(K164="非常勤",J164/基本!$D$9,1)</f>
        <v>1</v>
      </c>
      <c r="M164" s="693" t="e">
        <f>IF(DAYS360(O164,メイン!$N$3)&lt;500,"新"," ")</f>
        <v>#VALUE!</v>
      </c>
      <c r="N164" s="659"/>
      <c r="O164" s="809" t="str">
        <f>IF(COUNTA(外来!J162)&gt;=1,外来!J162,"")</f>
        <v/>
      </c>
      <c r="Q164" s="781">
        <f t="shared" si="38"/>
        <v>0</v>
      </c>
      <c r="R164" s="781">
        <f t="shared" si="39"/>
        <v>0</v>
      </c>
      <c r="S164" s="781">
        <f t="shared" si="40"/>
        <v>0</v>
      </c>
      <c r="T164" s="781">
        <f t="shared" si="41"/>
        <v>0</v>
      </c>
      <c r="U164" s="781">
        <f t="shared" si="42"/>
        <v>0</v>
      </c>
      <c r="V164" s="781">
        <f t="shared" si="43"/>
        <v>0</v>
      </c>
      <c r="W164" s="781">
        <f t="shared" si="44"/>
        <v>0</v>
      </c>
      <c r="X164" s="781">
        <f t="shared" si="45"/>
        <v>0</v>
      </c>
      <c r="Y164" s="781">
        <f t="shared" si="46"/>
        <v>0</v>
      </c>
      <c r="Z164" s="781">
        <f t="shared" si="47"/>
        <v>0</v>
      </c>
      <c r="AA164" s="781">
        <f t="shared" si="48"/>
        <v>0</v>
      </c>
      <c r="AB164" s="781">
        <f t="shared" si="49"/>
        <v>0</v>
      </c>
      <c r="AC164" s="781">
        <f t="shared" si="50"/>
        <v>0</v>
      </c>
      <c r="AD164" s="781">
        <f t="shared" si="51"/>
        <v>0</v>
      </c>
      <c r="AE164" s="781">
        <f t="shared" si="52"/>
        <v>0</v>
      </c>
      <c r="AG164" s="647" t="e">
        <f>#REF!</f>
        <v>#REF!</v>
      </c>
      <c r="AH164" s="647" t="str">
        <f t="shared" si="53"/>
        <v>助産師常勤</v>
      </c>
      <c r="AI164" s="647">
        <f t="shared" si="54"/>
        <v>1</v>
      </c>
      <c r="AJ164" s="647" t="str">
        <f t="shared" si="55"/>
        <v>助産師</v>
      </c>
      <c r="AK164" s="647" t="str">
        <f t="shared" si="56"/>
        <v>常勤</v>
      </c>
    </row>
    <row r="165" spans="1:37" ht="13.5" customHeight="1">
      <c r="A165" s="659" t="str">
        <f>IF(COUNTA(外来!A163)&gt;=1,外来!A163,"")</f>
        <v/>
      </c>
      <c r="B165" s="784" t="str">
        <f>IF(COUNTA(外来!B163)&gt;=1,外来!B163,"")</f>
        <v/>
      </c>
      <c r="C165" s="750" t="str">
        <f>IF(COUNTA(外来!C163)&gt;=1,外来!C163,"")</f>
        <v/>
      </c>
      <c r="D165" s="750" t="str">
        <f>IF(COUNTA(外来!D163)&gt;=1,外来!D163,"")</f>
        <v/>
      </c>
      <c r="E165" s="750" t="str">
        <f>IF(COUNTA(外来!E163)&gt;=1,外来!E163,"")</f>
        <v/>
      </c>
      <c r="F165" s="755" t="str">
        <f>IF(COUNTA(外来!F163)&gt;=1,外来!F163,"")</f>
        <v/>
      </c>
      <c r="G165" s="745" t="str">
        <f>IF(COUNTA(外来!G163)&gt;=1,外来!G163,"")</f>
        <v/>
      </c>
      <c r="H165" s="755" t="str">
        <f>IF(COUNTA(外来!H163)&gt;=1,外来!H163,"")</f>
        <v/>
      </c>
      <c r="I165" s="799" t="str">
        <f>IF(COUNTA(外来!I163)&gt;=1,外来!I163,"")</f>
        <v/>
      </c>
      <c r="J165" s="659" t="str">
        <f>IF(COUNTA(外来!K163)&gt;=1,外来!K163,"")</f>
        <v/>
      </c>
      <c r="K165" s="694" t="str">
        <f>IF(J165&lt;基本!$D$9,"非常勤","常勤")</f>
        <v>常勤</v>
      </c>
      <c r="L165" s="805">
        <f>IF(K165="非常勤",J165/基本!$D$9,1)</f>
        <v>1</v>
      </c>
      <c r="M165" s="693" t="e">
        <f>IF(DAYS360(O165,メイン!$N$3)&lt;500,"新"," ")</f>
        <v>#VALUE!</v>
      </c>
      <c r="N165" s="659"/>
      <c r="O165" s="809" t="str">
        <f>IF(COUNTA(外来!J163)&gt;=1,外来!J163,"")</f>
        <v/>
      </c>
      <c r="Q165" s="781">
        <f t="shared" si="38"/>
        <v>0</v>
      </c>
      <c r="R165" s="781">
        <f t="shared" si="39"/>
        <v>0</v>
      </c>
      <c r="S165" s="781">
        <f t="shared" si="40"/>
        <v>0</v>
      </c>
      <c r="T165" s="781">
        <f t="shared" si="41"/>
        <v>0</v>
      </c>
      <c r="U165" s="781">
        <f t="shared" si="42"/>
        <v>0</v>
      </c>
      <c r="V165" s="781">
        <f t="shared" si="43"/>
        <v>0</v>
      </c>
      <c r="W165" s="781">
        <f t="shared" si="44"/>
        <v>0</v>
      </c>
      <c r="X165" s="781">
        <f t="shared" si="45"/>
        <v>0</v>
      </c>
      <c r="Y165" s="781">
        <f t="shared" si="46"/>
        <v>0</v>
      </c>
      <c r="Z165" s="781">
        <f t="shared" si="47"/>
        <v>0</v>
      </c>
      <c r="AA165" s="781">
        <f t="shared" si="48"/>
        <v>0</v>
      </c>
      <c r="AB165" s="781">
        <f t="shared" si="49"/>
        <v>0</v>
      </c>
      <c r="AC165" s="781">
        <f t="shared" si="50"/>
        <v>0</v>
      </c>
      <c r="AD165" s="781">
        <f t="shared" si="51"/>
        <v>0</v>
      </c>
      <c r="AE165" s="781">
        <f t="shared" si="52"/>
        <v>0</v>
      </c>
      <c r="AG165" s="647" t="e">
        <f>#REF!</f>
        <v>#REF!</v>
      </c>
      <c r="AH165" s="647" t="str">
        <f t="shared" si="53"/>
        <v>助産師常勤</v>
      </c>
      <c r="AI165" s="647">
        <f t="shared" si="54"/>
        <v>1</v>
      </c>
      <c r="AJ165" s="647" t="str">
        <f t="shared" si="55"/>
        <v>助産師</v>
      </c>
      <c r="AK165" s="647" t="str">
        <f t="shared" si="56"/>
        <v>常勤</v>
      </c>
    </row>
    <row r="166" spans="1:37" ht="13.5" customHeight="1">
      <c r="A166" s="659" t="str">
        <f>IF(COUNTA(外来!A164)&gt;=1,外来!A164,"")</f>
        <v/>
      </c>
      <c r="B166" s="784" t="str">
        <f>IF(COUNTA(外来!B164)&gt;=1,外来!B164,"")</f>
        <v/>
      </c>
      <c r="C166" s="750" t="str">
        <f>IF(COUNTA(外来!C164)&gt;=1,外来!C164,"")</f>
        <v/>
      </c>
      <c r="D166" s="750" t="str">
        <f>IF(COUNTA(外来!D164)&gt;=1,外来!D164,"")</f>
        <v/>
      </c>
      <c r="E166" s="750" t="str">
        <f>IF(COUNTA(外来!E164)&gt;=1,外来!E164,"")</f>
        <v/>
      </c>
      <c r="F166" s="755" t="str">
        <f>IF(COUNTA(外来!F164)&gt;=1,外来!F164,"")</f>
        <v/>
      </c>
      <c r="G166" s="745" t="str">
        <f>IF(COUNTA(外来!G164)&gt;=1,外来!G164,"")</f>
        <v/>
      </c>
      <c r="H166" s="755" t="str">
        <f>IF(COUNTA(外来!H164)&gt;=1,外来!H164,"")</f>
        <v/>
      </c>
      <c r="I166" s="799" t="str">
        <f>IF(COUNTA(外来!I164)&gt;=1,外来!I164,"")</f>
        <v/>
      </c>
      <c r="J166" s="659" t="str">
        <f>IF(COUNTA(外来!K164)&gt;=1,外来!K164,"")</f>
        <v/>
      </c>
      <c r="K166" s="694" t="str">
        <f>IF(J166&lt;基本!$D$9,"非常勤","常勤")</f>
        <v>常勤</v>
      </c>
      <c r="L166" s="805">
        <f>IF(K166="非常勤",J166/基本!$D$9,1)</f>
        <v>1</v>
      </c>
      <c r="M166" s="693" t="e">
        <f>IF(DAYS360(O166,メイン!$N$3)&lt;500,"新"," ")</f>
        <v>#VALUE!</v>
      </c>
      <c r="N166" s="659"/>
      <c r="O166" s="809" t="str">
        <f>IF(COUNTA(外来!J164)&gt;=1,外来!J164,"")</f>
        <v/>
      </c>
      <c r="Q166" s="781">
        <f t="shared" si="38"/>
        <v>0</v>
      </c>
      <c r="R166" s="781">
        <f t="shared" si="39"/>
        <v>0</v>
      </c>
      <c r="S166" s="781">
        <f t="shared" si="40"/>
        <v>0</v>
      </c>
      <c r="T166" s="781">
        <f t="shared" si="41"/>
        <v>0</v>
      </c>
      <c r="U166" s="781">
        <f t="shared" si="42"/>
        <v>0</v>
      </c>
      <c r="V166" s="781">
        <f t="shared" si="43"/>
        <v>0</v>
      </c>
      <c r="W166" s="781">
        <f t="shared" si="44"/>
        <v>0</v>
      </c>
      <c r="X166" s="781">
        <f t="shared" si="45"/>
        <v>0</v>
      </c>
      <c r="Y166" s="781">
        <f t="shared" si="46"/>
        <v>0</v>
      </c>
      <c r="Z166" s="781">
        <f t="shared" si="47"/>
        <v>0</v>
      </c>
      <c r="AA166" s="781">
        <f t="shared" si="48"/>
        <v>0</v>
      </c>
      <c r="AB166" s="781">
        <f t="shared" si="49"/>
        <v>0</v>
      </c>
      <c r="AC166" s="781">
        <f t="shared" si="50"/>
        <v>0</v>
      </c>
      <c r="AD166" s="781">
        <f t="shared" si="51"/>
        <v>0</v>
      </c>
      <c r="AE166" s="781">
        <f t="shared" si="52"/>
        <v>0</v>
      </c>
      <c r="AG166" s="647" t="e">
        <f>#REF!</f>
        <v>#REF!</v>
      </c>
      <c r="AH166" s="647" t="str">
        <f t="shared" si="53"/>
        <v>助産師常勤</v>
      </c>
      <c r="AI166" s="647">
        <f t="shared" si="54"/>
        <v>1</v>
      </c>
      <c r="AJ166" s="647" t="str">
        <f t="shared" si="55"/>
        <v>助産師</v>
      </c>
      <c r="AK166" s="647" t="str">
        <f t="shared" si="56"/>
        <v>常勤</v>
      </c>
    </row>
    <row r="167" spans="1:37" ht="13.5" customHeight="1">
      <c r="A167" s="659" t="str">
        <f>IF(COUNTA(外来!A165)&gt;=1,外来!A165,"")</f>
        <v/>
      </c>
      <c r="B167" s="784" t="str">
        <f>IF(COUNTA(外来!B165)&gt;=1,外来!B165,"")</f>
        <v/>
      </c>
      <c r="C167" s="750" t="str">
        <f>IF(COUNTA(外来!C165)&gt;=1,外来!C165,"")</f>
        <v/>
      </c>
      <c r="D167" s="750" t="str">
        <f>IF(COUNTA(外来!D165)&gt;=1,外来!D165,"")</f>
        <v/>
      </c>
      <c r="E167" s="750" t="str">
        <f>IF(COUNTA(外来!E165)&gt;=1,外来!E165,"")</f>
        <v/>
      </c>
      <c r="F167" s="755" t="str">
        <f>IF(COUNTA(外来!F165)&gt;=1,外来!F165,"")</f>
        <v/>
      </c>
      <c r="G167" s="745" t="str">
        <f>IF(COUNTA(外来!G165)&gt;=1,外来!G165,"")</f>
        <v/>
      </c>
      <c r="H167" s="755" t="str">
        <f>IF(COUNTA(外来!H165)&gt;=1,外来!H165,"")</f>
        <v/>
      </c>
      <c r="I167" s="799" t="str">
        <f>IF(COUNTA(外来!I165)&gt;=1,外来!I165,"")</f>
        <v/>
      </c>
      <c r="J167" s="659" t="str">
        <f>IF(COUNTA(外来!K165)&gt;=1,外来!K165,"")</f>
        <v/>
      </c>
      <c r="K167" s="694" t="str">
        <f>IF(J167&lt;基本!$D$9,"非常勤","常勤")</f>
        <v>常勤</v>
      </c>
      <c r="L167" s="805">
        <f>IF(K167="非常勤",J167/基本!$D$9,1)</f>
        <v>1</v>
      </c>
      <c r="M167" s="693" t="e">
        <f>IF(DAYS360(O167,メイン!$N$3)&lt;500,"新"," ")</f>
        <v>#VALUE!</v>
      </c>
      <c r="N167" s="659"/>
      <c r="O167" s="809" t="str">
        <f>IF(COUNTA(外来!J165)&gt;=1,外来!J165,"")</f>
        <v/>
      </c>
      <c r="Q167" s="781">
        <f t="shared" si="38"/>
        <v>0</v>
      </c>
      <c r="R167" s="781">
        <f t="shared" si="39"/>
        <v>0</v>
      </c>
      <c r="S167" s="781">
        <f t="shared" si="40"/>
        <v>0</v>
      </c>
      <c r="T167" s="781">
        <f t="shared" si="41"/>
        <v>0</v>
      </c>
      <c r="U167" s="781">
        <f t="shared" si="42"/>
        <v>0</v>
      </c>
      <c r="V167" s="781">
        <f t="shared" si="43"/>
        <v>0</v>
      </c>
      <c r="W167" s="781">
        <f t="shared" si="44"/>
        <v>0</v>
      </c>
      <c r="X167" s="781">
        <f t="shared" si="45"/>
        <v>0</v>
      </c>
      <c r="Y167" s="781">
        <f t="shared" si="46"/>
        <v>0</v>
      </c>
      <c r="Z167" s="781">
        <f t="shared" si="47"/>
        <v>0</v>
      </c>
      <c r="AA167" s="781">
        <f t="shared" si="48"/>
        <v>0</v>
      </c>
      <c r="AB167" s="781">
        <f t="shared" si="49"/>
        <v>0</v>
      </c>
      <c r="AC167" s="781">
        <f t="shared" si="50"/>
        <v>0</v>
      </c>
      <c r="AD167" s="781">
        <f t="shared" si="51"/>
        <v>0</v>
      </c>
      <c r="AE167" s="781">
        <f t="shared" si="52"/>
        <v>0</v>
      </c>
      <c r="AG167" s="647" t="e">
        <f>#REF!</f>
        <v>#REF!</v>
      </c>
      <c r="AH167" s="647" t="str">
        <f t="shared" si="53"/>
        <v>助産師常勤</v>
      </c>
      <c r="AI167" s="647">
        <f t="shared" si="54"/>
        <v>1</v>
      </c>
      <c r="AJ167" s="647" t="str">
        <f t="shared" si="55"/>
        <v>助産師</v>
      </c>
      <c r="AK167" s="647" t="str">
        <f t="shared" si="56"/>
        <v>常勤</v>
      </c>
    </row>
    <row r="168" spans="1:37" ht="13.5" customHeight="1">
      <c r="A168" s="659" t="str">
        <f>IF(COUNTA(外来!A166)&gt;=1,外来!A166,"")</f>
        <v/>
      </c>
      <c r="B168" s="784" t="str">
        <f>IF(COUNTA(外来!B166)&gt;=1,外来!B166,"")</f>
        <v/>
      </c>
      <c r="C168" s="750" t="str">
        <f>IF(COUNTA(外来!C166)&gt;=1,外来!C166,"")</f>
        <v/>
      </c>
      <c r="D168" s="750" t="str">
        <f>IF(COUNTA(外来!D166)&gt;=1,外来!D166,"")</f>
        <v/>
      </c>
      <c r="E168" s="750" t="str">
        <f>IF(COUNTA(外来!E166)&gt;=1,外来!E166,"")</f>
        <v/>
      </c>
      <c r="F168" s="755" t="str">
        <f>IF(COUNTA(外来!F166)&gt;=1,外来!F166,"")</f>
        <v/>
      </c>
      <c r="G168" s="745" t="str">
        <f>IF(COUNTA(外来!G166)&gt;=1,外来!G166,"")</f>
        <v/>
      </c>
      <c r="H168" s="755" t="str">
        <f>IF(COUNTA(外来!H166)&gt;=1,外来!H166,"")</f>
        <v/>
      </c>
      <c r="I168" s="799" t="str">
        <f>IF(COUNTA(外来!I166)&gt;=1,外来!I166,"")</f>
        <v/>
      </c>
      <c r="J168" s="659" t="str">
        <f>IF(COUNTA(外来!K166)&gt;=1,外来!K166,"")</f>
        <v/>
      </c>
      <c r="K168" s="694" t="str">
        <f>IF(J168&lt;基本!$D$9,"非常勤","常勤")</f>
        <v>常勤</v>
      </c>
      <c r="L168" s="805">
        <f>IF(K168="非常勤",J168/基本!$D$9,1)</f>
        <v>1</v>
      </c>
      <c r="M168" s="693" t="e">
        <f>IF(DAYS360(O168,メイン!$N$3)&lt;500,"新"," ")</f>
        <v>#VALUE!</v>
      </c>
      <c r="N168" s="659"/>
      <c r="O168" s="809" t="str">
        <f>IF(COUNTA(外来!J166)&gt;=1,外来!J166,"")</f>
        <v/>
      </c>
      <c r="Q168" s="781">
        <f t="shared" si="38"/>
        <v>0</v>
      </c>
      <c r="R168" s="781">
        <f t="shared" si="39"/>
        <v>0</v>
      </c>
      <c r="S168" s="781">
        <f t="shared" si="40"/>
        <v>0</v>
      </c>
      <c r="T168" s="781">
        <f t="shared" si="41"/>
        <v>0</v>
      </c>
      <c r="U168" s="781">
        <f t="shared" si="42"/>
        <v>0</v>
      </c>
      <c r="V168" s="781">
        <f t="shared" si="43"/>
        <v>0</v>
      </c>
      <c r="W168" s="781">
        <f t="shared" si="44"/>
        <v>0</v>
      </c>
      <c r="X168" s="781">
        <f t="shared" si="45"/>
        <v>0</v>
      </c>
      <c r="Y168" s="781">
        <f t="shared" si="46"/>
        <v>0</v>
      </c>
      <c r="Z168" s="781">
        <f t="shared" si="47"/>
        <v>0</v>
      </c>
      <c r="AA168" s="781">
        <f t="shared" si="48"/>
        <v>0</v>
      </c>
      <c r="AB168" s="781">
        <f t="shared" si="49"/>
        <v>0</v>
      </c>
      <c r="AC168" s="781">
        <f t="shared" si="50"/>
        <v>0</v>
      </c>
      <c r="AD168" s="781">
        <f t="shared" si="51"/>
        <v>0</v>
      </c>
      <c r="AE168" s="781">
        <f t="shared" si="52"/>
        <v>0</v>
      </c>
      <c r="AG168" s="647" t="e">
        <f>#REF!</f>
        <v>#REF!</v>
      </c>
      <c r="AH168" s="647" t="str">
        <f t="shared" si="53"/>
        <v>助産師常勤</v>
      </c>
      <c r="AI168" s="647">
        <f t="shared" si="54"/>
        <v>1</v>
      </c>
      <c r="AJ168" s="647" t="str">
        <f t="shared" si="55"/>
        <v>助産師</v>
      </c>
      <c r="AK168" s="647" t="str">
        <f t="shared" si="56"/>
        <v>常勤</v>
      </c>
    </row>
    <row r="169" spans="1:37" ht="13.5" customHeight="1">
      <c r="A169" s="659" t="str">
        <f>IF(COUNTA(外来!A167)&gt;=1,外来!A167,"")</f>
        <v/>
      </c>
      <c r="B169" s="784" t="str">
        <f>IF(COUNTA(外来!B167)&gt;=1,外来!B167,"")</f>
        <v/>
      </c>
      <c r="C169" s="750" t="str">
        <f>IF(COUNTA(外来!C167)&gt;=1,外来!C167,"")</f>
        <v/>
      </c>
      <c r="D169" s="750" t="str">
        <f>IF(COUNTA(外来!D167)&gt;=1,外来!D167,"")</f>
        <v/>
      </c>
      <c r="E169" s="750" t="str">
        <f>IF(COUNTA(外来!E167)&gt;=1,外来!E167,"")</f>
        <v/>
      </c>
      <c r="F169" s="755" t="str">
        <f>IF(COUNTA(外来!F167)&gt;=1,外来!F167,"")</f>
        <v/>
      </c>
      <c r="G169" s="745" t="str">
        <f>IF(COUNTA(外来!G167)&gt;=1,外来!G167,"")</f>
        <v/>
      </c>
      <c r="H169" s="755" t="str">
        <f>IF(COUNTA(外来!H167)&gt;=1,外来!H167,"")</f>
        <v/>
      </c>
      <c r="I169" s="799" t="str">
        <f>IF(COUNTA(外来!I167)&gt;=1,外来!I167,"")</f>
        <v/>
      </c>
      <c r="J169" s="659" t="str">
        <f>IF(COUNTA(外来!K167)&gt;=1,外来!K167,"")</f>
        <v/>
      </c>
      <c r="K169" s="694" t="str">
        <f>IF(J169&lt;基本!$D$9,"非常勤","常勤")</f>
        <v>常勤</v>
      </c>
      <c r="L169" s="805">
        <f>IF(K169="非常勤",J169/基本!$D$9,1)</f>
        <v>1</v>
      </c>
      <c r="M169" s="693" t="e">
        <f>IF(DAYS360(O169,メイン!$N$3)&lt;500,"新"," ")</f>
        <v>#VALUE!</v>
      </c>
      <c r="N169" s="659"/>
      <c r="O169" s="809" t="str">
        <f>IF(COUNTA(外来!J167)&gt;=1,外来!J167,"")</f>
        <v/>
      </c>
      <c r="Q169" s="781">
        <f t="shared" si="38"/>
        <v>0</v>
      </c>
      <c r="R169" s="781">
        <f t="shared" si="39"/>
        <v>0</v>
      </c>
      <c r="S169" s="781">
        <f t="shared" si="40"/>
        <v>0</v>
      </c>
      <c r="T169" s="781">
        <f t="shared" si="41"/>
        <v>0</v>
      </c>
      <c r="U169" s="781">
        <f t="shared" si="42"/>
        <v>0</v>
      </c>
      <c r="V169" s="781">
        <f t="shared" si="43"/>
        <v>0</v>
      </c>
      <c r="W169" s="781">
        <f t="shared" si="44"/>
        <v>0</v>
      </c>
      <c r="X169" s="781">
        <f t="shared" si="45"/>
        <v>0</v>
      </c>
      <c r="Y169" s="781">
        <f t="shared" si="46"/>
        <v>0</v>
      </c>
      <c r="Z169" s="781">
        <f t="shared" si="47"/>
        <v>0</v>
      </c>
      <c r="AA169" s="781">
        <f t="shared" si="48"/>
        <v>0</v>
      </c>
      <c r="AB169" s="781">
        <f t="shared" si="49"/>
        <v>0</v>
      </c>
      <c r="AC169" s="781">
        <f t="shared" si="50"/>
        <v>0</v>
      </c>
      <c r="AD169" s="781">
        <f t="shared" si="51"/>
        <v>0</v>
      </c>
      <c r="AE169" s="781">
        <f t="shared" si="52"/>
        <v>0</v>
      </c>
      <c r="AG169" s="647" t="e">
        <f>#REF!</f>
        <v>#REF!</v>
      </c>
      <c r="AH169" s="647" t="str">
        <f t="shared" si="53"/>
        <v>助産師常勤</v>
      </c>
      <c r="AI169" s="647">
        <f t="shared" si="54"/>
        <v>1</v>
      </c>
      <c r="AJ169" s="647" t="str">
        <f t="shared" si="55"/>
        <v>助産師</v>
      </c>
      <c r="AK169" s="647" t="str">
        <f t="shared" si="56"/>
        <v>常勤</v>
      </c>
    </row>
    <row r="170" spans="1:37" ht="13.5" customHeight="1">
      <c r="A170" s="659" t="str">
        <f>IF(COUNTA(外来!A168)&gt;=1,外来!A168,"")</f>
        <v/>
      </c>
      <c r="B170" s="784" t="str">
        <f>IF(COUNTA(外来!B168)&gt;=1,外来!B168,"")</f>
        <v/>
      </c>
      <c r="C170" s="750" t="str">
        <f>IF(COUNTA(外来!C168)&gt;=1,外来!C168,"")</f>
        <v/>
      </c>
      <c r="D170" s="750" t="str">
        <f>IF(COUNTA(外来!D168)&gt;=1,外来!D168,"")</f>
        <v/>
      </c>
      <c r="E170" s="750" t="str">
        <f>IF(COUNTA(外来!E168)&gt;=1,外来!E168,"")</f>
        <v/>
      </c>
      <c r="F170" s="755" t="str">
        <f>IF(COUNTA(外来!F168)&gt;=1,外来!F168,"")</f>
        <v/>
      </c>
      <c r="G170" s="745" t="str">
        <f>IF(COUNTA(外来!G168)&gt;=1,外来!G168,"")</f>
        <v/>
      </c>
      <c r="H170" s="755" t="str">
        <f>IF(COUNTA(外来!H168)&gt;=1,外来!H168,"")</f>
        <v/>
      </c>
      <c r="I170" s="799" t="str">
        <f>IF(COUNTA(外来!I168)&gt;=1,外来!I168,"")</f>
        <v/>
      </c>
      <c r="J170" s="659" t="str">
        <f>IF(COUNTA(外来!K168)&gt;=1,外来!K168,"")</f>
        <v/>
      </c>
      <c r="K170" s="694" t="str">
        <f>IF(J170&lt;基本!$D$9,"非常勤","常勤")</f>
        <v>常勤</v>
      </c>
      <c r="L170" s="805">
        <f>IF(K170="非常勤",J170/基本!$D$9,1)</f>
        <v>1</v>
      </c>
      <c r="M170" s="693" t="e">
        <f>IF(DAYS360(O170,メイン!$N$3)&lt;500,"新"," ")</f>
        <v>#VALUE!</v>
      </c>
      <c r="N170" s="659"/>
      <c r="O170" s="809" t="str">
        <f>IF(COUNTA(外来!J168)&gt;=1,外来!J168,"")</f>
        <v/>
      </c>
      <c r="Q170" s="781">
        <f t="shared" si="38"/>
        <v>0</v>
      </c>
      <c r="R170" s="781">
        <f t="shared" si="39"/>
        <v>0</v>
      </c>
      <c r="S170" s="781">
        <f t="shared" si="40"/>
        <v>0</v>
      </c>
      <c r="T170" s="781">
        <f t="shared" si="41"/>
        <v>0</v>
      </c>
      <c r="U170" s="781">
        <f t="shared" si="42"/>
        <v>0</v>
      </c>
      <c r="V170" s="781">
        <f t="shared" si="43"/>
        <v>0</v>
      </c>
      <c r="W170" s="781">
        <f t="shared" si="44"/>
        <v>0</v>
      </c>
      <c r="X170" s="781">
        <f t="shared" si="45"/>
        <v>0</v>
      </c>
      <c r="Y170" s="781">
        <f t="shared" si="46"/>
        <v>0</v>
      </c>
      <c r="Z170" s="781">
        <f t="shared" si="47"/>
        <v>0</v>
      </c>
      <c r="AA170" s="781">
        <f t="shared" si="48"/>
        <v>0</v>
      </c>
      <c r="AB170" s="781">
        <f t="shared" si="49"/>
        <v>0</v>
      </c>
      <c r="AC170" s="781">
        <f t="shared" si="50"/>
        <v>0</v>
      </c>
      <c r="AD170" s="781">
        <f t="shared" si="51"/>
        <v>0</v>
      </c>
      <c r="AE170" s="781">
        <f t="shared" si="52"/>
        <v>0</v>
      </c>
      <c r="AG170" s="647" t="e">
        <f>#REF!</f>
        <v>#REF!</v>
      </c>
      <c r="AH170" s="647" t="str">
        <f t="shared" si="53"/>
        <v>助産師常勤</v>
      </c>
      <c r="AI170" s="647">
        <f t="shared" si="54"/>
        <v>1</v>
      </c>
      <c r="AJ170" s="647" t="str">
        <f t="shared" si="55"/>
        <v>助産師</v>
      </c>
      <c r="AK170" s="647" t="str">
        <f t="shared" si="56"/>
        <v>常勤</v>
      </c>
    </row>
    <row r="171" spans="1:37" ht="13.5" customHeight="1">
      <c r="A171" s="659" t="str">
        <f>IF(COUNTA(外来!A169)&gt;=1,外来!A169,"")</f>
        <v/>
      </c>
      <c r="B171" s="784" t="str">
        <f>IF(COUNTA(外来!B169)&gt;=1,外来!B169,"")</f>
        <v/>
      </c>
      <c r="C171" s="750" t="str">
        <f>IF(COUNTA(外来!C169)&gt;=1,外来!C169,"")</f>
        <v/>
      </c>
      <c r="D171" s="750" t="str">
        <f>IF(COUNTA(外来!D169)&gt;=1,外来!D169,"")</f>
        <v/>
      </c>
      <c r="E171" s="750" t="str">
        <f>IF(COUNTA(外来!E169)&gt;=1,外来!E169,"")</f>
        <v/>
      </c>
      <c r="F171" s="755" t="str">
        <f>IF(COUNTA(外来!F169)&gt;=1,外来!F169,"")</f>
        <v/>
      </c>
      <c r="G171" s="745" t="str">
        <f>IF(COUNTA(外来!G169)&gt;=1,外来!G169,"")</f>
        <v/>
      </c>
      <c r="H171" s="755" t="str">
        <f>IF(COUNTA(外来!H169)&gt;=1,外来!H169,"")</f>
        <v/>
      </c>
      <c r="I171" s="799" t="str">
        <f>IF(COUNTA(外来!I169)&gt;=1,外来!I169,"")</f>
        <v/>
      </c>
      <c r="J171" s="659" t="str">
        <f>IF(COUNTA(外来!K169)&gt;=1,外来!K169,"")</f>
        <v/>
      </c>
      <c r="K171" s="694" t="str">
        <f>IF(J171&lt;基本!$D$9,"非常勤","常勤")</f>
        <v>常勤</v>
      </c>
      <c r="L171" s="805">
        <f>IF(K171="非常勤",J171/基本!$D$9,1)</f>
        <v>1</v>
      </c>
      <c r="M171" s="693" t="e">
        <f>IF(DAYS360(O171,メイン!$N$3)&lt;500,"新"," ")</f>
        <v>#VALUE!</v>
      </c>
      <c r="N171" s="659"/>
      <c r="O171" s="809" t="str">
        <f>IF(COUNTA(外来!J169)&gt;=1,外来!J169,"")</f>
        <v/>
      </c>
      <c r="Q171" s="781">
        <f t="shared" si="38"/>
        <v>0</v>
      </c>
      <c r="R171" s="781">
        <f t="shared" si="39"/>
        <v>0</v>
      </c>
      <c r="S171" s="781">
        <f t="shared" si="40"/>
        <v>0</v>
      </c>
      <c r="T171" s="781">
        <f t="shared" si="41"/>
        <v>0</v>
      </c>
      <c r="U171" s="781">
        <f t="shared" si="42"/>
        <v>0</v>
      </c>
      <c r="V171" s="781">
        <f t="shared" si="43"/>
        <v>0</v>
      </c>
      <c r="W171" s="781">
        <f t="shared" si="44"/>
        <v>0</v>
      </c>
      <c r="X171" s="781">
        <f t="shared" si="45"/>
        <v>0</v>
      </c>
      <c r="Y171" s="781">
        <f t="shared" si="46"/>
        <v>0</v>
      </c>
      <c r="Z171" s="781">
        <f t="shared" si="47"/>
        <v>0</v>
      </c>
      <c r="AA171" s="781">
        <f t="shared" si="48"/>
        <v>0</v>
      </c>
      <c r="AB171" s="781">
        <f t="shared" si="49"/>
        <v>0</v>
      </c>
      <c r="AC171" s="781">
        <f t="shared" si="50"/>
        <v>0</v>
      </c>
      <c r="AD171" s="781">
        <f t="shared" si="51"/>
        <v>0</v>
      </c>
      <c r="AE171" s="781">
        <f t="shared" si="52"/>
        <v>0</v>
      </c>
      <c r="AG171" s="647" t="e">
        <f>#REF!</f>
        <v>#REF!</v>
      </c>
      <c r="AH171" s="647" t="str">
        <f t="shared" si="53"/>
        <v>助産師常勤</v>
      </c>
      <c r="AI171" s="647">
        <f t="shared" si="54"/>
        <v>1</v>
      </c>
      <c r="AJ171" s="647" t="str">
        <f t="shared" si="55"/>
        <v>助産師</v>
      </c>
      <c r="AK171" s="647" t="str">
        <f t="shared" si="56"/>
        <v>常勤</v>
      </c>
    </row>
    <row r="172" spans="1:37" ht="13.5" customHeight="1">
      <c r="A172" s="659" t="str">
        <f>IF(COUNTA(外来!A170)&gt;=1,外来!A170,"")</f>
        <v/>
      </c>
      <c r="B172" s="784" t="str">
        <f>IF(COUNTA(外来!B170)&gt;=1,外来!B170,"")</f>
        <v/>
      </c>
      <c r="C172" s="750" t="str">
        <f>IF(COUNTA(外来!C170)&gt;=1,外来!C170,"")</f>
        <v/>
      </c>
      <c r="D172" s="750" t="str">
        <f>IF(COUNTA(外来!D170)&gt;=1,外来!D170,"")</f>
        <v/>
      </c>
      <c r="E172" s="750" t="str">
        <f>IF(COUNTA(外来!E170)&gt;=1,外来!E170,"")</f>
        <v/>
      </c>
      <c r="F172" s="755" t="str">
        <f>IF(COUNTA(外来!F170)&gt;=1,外来!F170,"")</f>
        <v/>
      </c>
      <c r="G172" s="745" t="str">
        <f>IF(COUNTA(外来!G170)&gt;=1,外来!G170,"")</f>
        <v/>
      </c>
      <c r="H172" s="755" t="str">
        <f>IF(COUNTA(外来!H170)&gt;=1,外来!H170,"")</f>
        <v/>
      </c>
      <c r="I172" s="799" t="str">
        <f>IF(COUNTA(外来!I170)&gt;=1,外来!I170,"")</f>
        <v/>
      </c>
      <c r="J172" s="659" t="str">
        <f>IF(COUNTA(外来!K170)&gt;=1,外来!K170,"")</f>
        <v/>
      </c>
      <c r="K172" s="694" t="str">
        <f>IF(J172&lt;基本!$D$9,"非常勤","常勤")</f>
        <v>常勤</v>
      </c>
      <c r="L172" s="805">
        <f>IF(K172="非常勤",J172/基本!$D$9,1)</f>
        <v>1</v>
      </c>
      <c r="M172" s="693" t="e">
        <f>IF(DAYS360(O172,メイン!$N$3)&lt;500,"新"," ")</f>
        <v>#VALUE!</v>
      </c>
      <c r="N172" s="659"/>
      <c r="O172" s="809" t="str">
        <f>IF(COUNTA(外来!J170)&gt;=1,外来!J170,"")</f>
        <v/>
      </c>
      <c r="Q172" s="781">
        <f t="shared" si="38"/>
        <v>0</v>
      </c>
      <c r="R172" s="781">
        <f t="shared" si="39"/>
        <v>0</v>
      </c>
      <c r="S172" s="781">
        <f t="shared" si="40"/>
        <v>0</v>
      </c>
      <c r="T172" s="781">
        <f t="shared" si="41"/>
        <v>0</v>
      </c>
      <c r="U172" s="781">
        <f t="shared" si="42"/>
        <v>0</v>
      </c>
      <c r="V172" s="781">
        <f t="shared" si="43"/>
        <v>0</v>
      </c>
      <c r="W172" s="781">
        <f t="shared" si="44"/>
        <v>0</v>
      </c>
      <c r="X172" s="781">
        <f t="shared" si="45"/>
        <v>0</v>
      </c>
      <c r="Y172" s="781">
        <f t="shared" si="46"/>
        <v>0</v>
      </c>
      <c r="Z172" s="781">
        <f t="shared" si="47"/>
        <v>0</v>
      </c>
      <c r="AA172" s="781">
        <f t="shared" si="48"/>
        <v>0</v>
      </c>
      <c r="AB172" s="781">
        <f t="shared" si="49"/>
        <v>0</v>
      </c>
      <c r="AC172" s="781">
        <f t="shared" si="50"/>
        <v>0</v>
      </c>
      <c r="AD172" s="781">
        <f t="shared" si="51"/>
        <v>0</v>
      </c>
      <c r="AE172" s="781">
        <f t="shared" si="52"/>
        <v>0</v>
      </c>
      <c r="AG172" s="647" t="e">
        <f>#REF!</f>
        <v>#REF!</v>
      </c>
      <c r="AH172" s="647" t="str">
        <f t="shared" si="53"/>
        <v>助産師常勤</v>
      </c>
      <c r="AI172" s="647">
        <f t="shared" si="54"/>
        <v>1</v>
      </c>
      <c r="AJ172" s="647" t="str">
        <f t="shared" si="55"/>
        <v>助産師</v>
      </c>
      <c r="AK172" s="647" t="str">
        <f t="shared" si="56"/>
        <v>常勤</v>
      </c>
    </row>
    <row r="173" spans="1:37" ht="13.5" customHeight="1">
      <c r="A173" s="659" t="str">
        <f>IF(COUNTA(外来!A171)&gt;=1,外来!A171,"")</f>
        <v/>
      </c>
      <c r="B173" s="784" t="str">
        <f>IF(COUNTA(外来!B171)&gt;=1,外来!B171,"")</f>
        <v/>
      </c>
      <c r="C173" s="750" t="str">
        <f>IF(COUNTA(外来!C171)&gt;=1,外来!C171,"")</f>
        <v/>
      </c>
      <c r="D173" s="750" t="str">
        <f>IF(COUNTA(外来!D171)&gt;=1,外来!D171,"")</f>
        <v/>
      </c>
      <c r="E173" s="750" t="str">
        <f>IF(COUNTA(外来!E171)&gt;=1,外来!E171,"")</f>
        <v/>
      </c>
      <c r="F173" s="755" t="str">
        <f>IF(COUNTA(外来!F171)&gt;=1,外来!F171,"")</f>
        <v/>
      </c>
      <c r="G173" s="745" t="str">
        <f>IF(COUNTA(外来!G171)&gt;=1,外来!G171,"")</f>
        <v/>
      </c>
      <c r="H173" s="755" t="str">
        <f>IF(COUNTA(外来!H171)&gt;=1,外来!H171,"")</f>
        <v/>
      </c>
      <c r="I173" s="799" t="str">
        <f>IF(COUNTA(外来!I171)&gt;=1,外来!I171,"")</f>
        <v/>
      </c>
      <c r="J173" s="659" t="str">
        <f>IF(COUNTA(外来!K171)&gt;=1,外来!K171,"")</f>
        <v/>
      </c>
      <c r="K173" s="694" t="str">
        <f>IF(J173&lt;基本!$D$9,"非常勤","常勤")</f>
        <v>常勤</v>
      </c>
      <c r="L173" s="805">
        <f>IF(K173="非常勤",J173/基本!$D$9,1)</f>
        <v>1</v>
      </c>
      <c r="M173" s="693" t="e">
        <f>IF(DAYS360(O173,メイン!$N$3)&lt;500,"新"," ")</f>
        <v>#VALUE!</v>
      </c>
      <c r="N173" s="659"/>
      <c r="O173" s="809" t="str">
        <f>IF(COUNTA(外来!J171)&gt;=1,外来!J171,"")</f>
        <v/>
      </c>
      <c r="Q173" s="781">
        <f t="shared" si="38"/>
        <v>0</v>
      </c>
      <c r="R173" s="781">
        <f t="shared" si="39"/>
        <v>0</v>
      </c>
      <c r="S173" s="781">
        <f t="shared" si="40"/>
        <v>0</v>
      </c>
      <c r="T173" s="781">
        <f t="shared" si="41"/>
        <v>0</v>
      </c>
      <c r="U173" s="781">
        <f t="shared" si="42"/>
        <v>0</v>
      </c>
      <c r="V173" s="781">
        <f t="shared" si="43"/>
        <v>0</v>
      </c>
      <c r="W173" s="781">
        <f t="shared" si="44"/>
        <v>0</v>
      </c>
      <c r="X173" s="781">
        <f t="shared" si="45"/>
        <v>0</v>
      </c>
      <c r="Y173" s="781">
        <f t="shared" si="46"/>
        <v>0</v>
      </c>
      <c r="Z173" s="781">
        <f t="shared" si="47"/>
        <v>0</v>
      </c>
      <c r="AA173" s="781">
        <f t="shared" si="48"/>
        <v>0</v>
      </c>
      <c r="AB173" s="781">
        <f t="shared" si="49"/>
        <v>0</v>
      </c>
      <c r="AC173" s="781">
        <f t="shared" si="50"/>
        <v>0</v>
      </c>
      <c r="AD173" s="781">
        <f t="shared" si="51"/>
        <v>0</v>
      </c>
      <c r="AE173" s="781">
        <f t="shared" si="52"/>
        <v>0</v>
      </c>
      <c r="AG173" s="647" t="e">
        <f>#REF!</f>
        <v>#REF!</v>
      </c>
      <c r="AH173" s="647" t="str">
        <f t="shared" si="53"/>
        <v>助産師常勤</v>
      </c>
      <c r="AI173" s="647">
        <f t="shared" si="54"/>
        <v>1</v>
      </c>
      <c r="AJ173" s="647" t="str">
        <f t="shared" si="55"/>
        <v>助産師</v>
      </c>
      <c r="AK173" s="647" t="str">
        <f t="shared" si="56"/>
        <v>常勤</v>
      </c>
    </row>
    <row r="174" spans="1:37" ht="13.5" customHeight="1">
      <c r="A174" s="659" t="str">
        <f>IF(COUNTA(外来!A172)&gt;=1,外来!A172,"")</f>
        <v/>
      </c>
      <c r="B174" s="784" t="str">
        <f>IF(COUNTA(外来!B172)&gt;=1,外来!B172,"")</f>
        <v/>
      </c>
      <c r="C174" s="750" t="str">
        <f>IF(COUNTA(外来!C172)&gt;=1,外来!C172,"")</f>
        <v/>
      </c>
      <c r="D174" s="750" t="str">
        <f>IF(COUNTA(外来!D172)&gt;=1,外来!D172,"")</f>
        <v/>
      </c>
      <c r="E174" s="750" t="str">
        <f>IF(COUNTA(外来!E172)&gt;=1,外来!E172,"")</f>
        <v/>
      </c>
      <c r="F174" s="755" t="str">
        <f>IF(COUNTA(外来!F172)&gt;=1,外来!F172,"")</f>
        <v/>
      </c>
      <c r="G174" s="745" t="str">
        <f>IF(COUNTA(外来!G172)&gt;=1,外来!G172,"")</f>
        <v/>
      </c>
      <c r="H174" s="755" t="str">
        <f>IF(COUNTA(外来!H172)&gt;=1,外来!H172,"")</f>
        <v/>
      </c>
      <c r="I174" s="799" t="str">
        <f>IF(COUNTA(外来!I172)&gt;=1,外来!I172,"")</f>
        <v/>
      </c>
      <c r="J174" s="659" t="str">
        <f>IF(COUNTA(外来!K172)&gt;=1,外来!K172,"")</f>
        <v/>
      </c>
      <c r="K174" s="694" t="str">
        <f>IF(J174&lt;基本!$D$9,"非常勤","常勤")</f>
        <v>常勤</v>
      </c>
      <c r="L174" s="805">
        <f>IF(K174="非常勤",J174/基本!$D$9,1)</f>
        <v>1</v>
      </c>
      <c r="M174" s="693" t="e">
        <f>IF(DAYS360(O174,メイン!$N$3)&lt;500,"新"," ")</f>
        <v>#VALUE!</v>
      </c>
      <c r="N174" s="659"/>
      <c r="O174" s="809" t="str">
        <f>IF(COUNTA(外来!J172)&gt;=1,外来!J172,"")</f>
        <v/>
      </c>
      <c r="Q174" s="781">
        <f t="shared" si="38"/>
        <v>0</v>
      </c>
      <c r="R174" s="781">
        <f t="shared" si="39"/>
        <v>0</v>
      </c>
      <c r="S174" s="781">
        <f t="shared" si="40"/>
        <v>0</v>
      </c>
      <c r="T174" s="781">
        <f t="shared" si="41"/>
        <v>0</v>
      </c>
      <c r="U174" s="781">
        <f t="shared" si="42"/>
        <v>0</v>
      </c>
      <c r="V174" s="781">
        <f t="shared" si="43"/>
        <v>0</v>
      </c>
      <c r="W174" s="781">
        <f t="shared" si="44"/>
        <v>0</v>
      </c>
      <c r="X174" s="781">
        <f t="shared" si="45"/>
        <v>0</v>
      </c>
      <c r="Y174" s="781">
        <f t="shared" si="46"/>
        <v>0</v>
      </c>
      <c r="Z174" s="781">
        <f t="shared" si="47"/>
        <v>0</v>
      </c>
      <c r="AA174" s="781">
        <f t="shared" si="48"/>
        <v>0</v>
      </c>
      <c r="AB174" s="781">
        <f t="shared" si="49"/>
        <v>0</v>
      </c>
      <c r="AC174" s="781">
        <f t="shared" si="50"/>
        <v>0</v>
      </c>
      <c r="AD174" s="781">
        <f t="shared" si="51"/>
        <v>0</v>
      </c>
      <c r="AE174" s="781">
        <f t="shared" si="52"/>
        <v>0</v>
      </c>
      <c r="AG174" s="647" t="e">
        <f>#REF!</f>
        <v>#REF!</v>
      </c>
      <c r="AH174" s="647" t="str">
        <f t="shared" si="53"/>
        <v>助産師常勤</v>
      </c>
      <c r="AI174" s="647">
        <f t="shared" si="54"/>
        <v>1</v>
      </c>
      <c r="AJ174" s="647" t="str">
        <f t="shared" si="55"/>
        <v>助産師</v>
      </c>
      <c r="AK174" s="647" t="str">
        <f t="shared" si="56"/>
        <v>常勤</v>
      </c>
    </row>
    <row r="175" spans="1:37" ht="13.5" customHeight="1">
      <c r="A175" s="659" t="str">
        <f>IF(COUNTA(外来!A173)&gt;=1,外来!A173,"")</f>
        <v/>
      </c>
      <c r="B175" s="784" t="str">
        <f>IF(COUNTA(外来!B173)&gt;=1,外来!B173,"")</f>
        <v/>
      </c>
      <c r="C175" s="750" t="str">
        <f>IF(COUNTA(外来!C173)&gt;=1,外来!C173,"")</f>
        <v/>
      </c>
      <c r="D175" s="750" t="str">
        <f>IF(COUNTA(外来!D173)&gt;=1,外来!D173,"")</f>
        <v/>
      </c>
      <c r="E175" s="750" t="str">
        <f>IF(COUNTA(外来!E173)&gt;=1,外来!E173,"")</f>
        <v/>
      </c>
      <c r="F175" s="755" t="str">
        <f>IF(COUNTA(外来!F173)&gt;=1,外来!F173,"")</f>
        <v/>
      </c>
      <c r="G175" s="745" t="str">
        <f>IF(COUNTA(外来!G173)&gt;=1,外来!G173,"")</f>
        <v/>
      </c>
      <c r="H175" s="755" t="str">
        <f>IF(COUNTA(外来!H173)&gt;=1,外来!H173,"")</f>
        <v/>
      </c>
      <c r="I175" s="799" t="str">
        <f>IF(COUNTA(外来!I173)&gt;=1,外来!I173,"")</f>
        <v/>
      </c>
      <c r="J175" s="659" t="str">
        <f>IF(COUNTA(外来!K173)&gt;=1,外来!K173,"")</f>
        <v/>
      </c>
      <c r="K175" s="694" t="str">
        <f>IF(J175&lt;基本!$D$9,"非常勤","常勤")</f>
        <v>常勤</v>
      </c>
      <c r="L175" s="805">
        <f>IF(K175="非常勤",J175/基本!$D$9,1)</f>
        <v>1</v>
      </c>
      <c r="M175" s="693" t="e">
        <f>IF(DAYS360(O175,メイン!$N$3)&lt;500,"新"," ")</f>
        <v>#VALUE!</v>
      </c>
      <c r="N175" s="659"/>
      <c r="O175" s="809" t="str">
        <f>IF(COUNTA(外来!J173)&gt;=1,外来!J173,"")</f>
        <v/>
      </c>
      <c r="Q175" s="781">
        <f t="shared" si="38"/>
        <v>0</v>
      </c>
      <c r="R175" s="781">
        <f t="shared" si="39"/>
        <v>0</v>
      </c>
      <c r="S175" s="781">
        <f t="shared" si="40"/>
        <v>0</v>
      </c>
      <c r="T175" s="781">
        <f t="shared" si="41"/>
        <v>0</v>
      </c>
      <c r="U175" s="781">
        <f t="shared" si="42"/>
        <v>0</v>
      </c>
      <c r="V175" s="781">
        <f t="shared" si="43"/>
        <v>0</v>
      </c>
      <c r="W175" s="781">
        <f t="shared" si="44"/>
        <v>0</v>
      </c>
      <c r="X175" s="781">
        <f t="shared" si="45"/>
        <v>0</v>
      </c>
      <c r="Y175" s="781">
        <f t="shared" si="46"/>
        <v>0</v>
      </c>
      <c r="Z175" s="781">
        <f t="shared" si="47"/>
        <v>0</v>
      </c>
      <c r="AA175" s="781">
        <f t="shared" si="48"/>
        <v>0</v>
      </c>
      <c r="AB175" s="781">
        <f t="shared" si="49"/>
        <v>0</v>
      </c>
      <c r="AC175" s="781">
        <f t="shared" si="50"/>
        <v>0</v>
      </c>
      <c r="AD175" s="781">
        <f t="shared" si="51"/>
        <v>0</v>
      </c>
      <c r="AE175" s="781">
        <f t="shared" si="52"/>
        <v>0</v>
      </c>
      <c r="AG175" s="647" t="e">
        <f>#REF!</f>
        <v>#REF!</v>
      </c>
      <c r="AH175" s="647" t="str">
        <f t="shared" si="53"/>
        <v>助産師常勤</v>
      </c>
      <c r="AI175" s="647">
        <f t="shared" si="54"/>
        <v>1</v>
      </c>
      <c r="AJ175" s="647" t="str">
        <f t="shared" si="55"/>
        <v>助産師</v>
      </c>
      <c r="AK175" s="647" t="str">
        <f t="shared" si="56"/>
        <v>常勤</v>
      </c>
    </row>
    <row r="176" spans="1:37" ht="13.5" customHeight="1">
      <c r="A176" s="659" t="str">
        <f>IF(COUNTA(外来!A174)&gt;=1,外来!A174,"")</f>
        <v/>
      </c>
      <c r="B176" s="784" t="str">
        <f>IF(COUNTA(外来!B174)&gt;=1,外来!B174,"")</f>
        <v/>
      </c>
      <c r="C176" s="750" t="str">
        <f>IF(COUNTA(外来!C174)&gt;=1,外来!C174,"")</f>
        <v/>
      </c>
      <c r="D176" s="750" t="str">
        <f>IF(COUNTA(外来!D174)&gt;=1,外来!D174,"")</f>
        <v/>
      </c>
      <c r="E176" s="750" t="str">
        <f>IF(COUNTA(外来!E174)&gt;=1,外来!E174,"")</f>
        <v/>
      </c>
      <c r="F176" s="755" t="str">
        <f>IF(COUNTA(外来!F174)&gt;=1,外来!F174,"")</f>
        <v/>
      </c>
      <c r="G176" s="745" t="str">
        <f>IF(COUNTA(外来!G174)&gt;=1,外来!G174,"")</f>
        <v/>
      </c>
      <c r="H176" s="755" t="str">
        <f>IF(COUNTA(外来!H174)&gt;=1,外来!H174,"")</f>
        <v/>
      </c>
      <c r="I176" s="799" t="str">
        <f>IF(COUNTA(外来!I174)&gt;=1,外来!I174,"")</f>
        <v/>
      </c>
      <c r="J176" s="659" t="str">
        <f>IF(COUNTA(外来!K174)&gt;=1,外来!K174,"")</f>
        <v/>
      </c>
      <c r="K176" s="694" t="str">
        <f>IF(J176&lt;基本!$D$9,"非常勤","常勤")</f>
        <v>常勤</v>
      </c>
      <c r="L176" s="805">
        <f>IF(K176="非常勤",J176/基本!$D$9,1)</f>
        <v>1</v>
      </c>
      <c r="M176" s="693" t="e">
        <f>IF(DAYS360(O176,メイン!$N$3)&lt;500,"新"," ")</f>
        <v>#VALUE!</v>
      </c>
      <c r="N176" s="659"/>
      <c r="O176" s="809" t="str">
        <f>IF(COUNTA(外来!J174)&gt;=1,外来!J174,"")</f>
        <v/>
      </c>
      <c r="Q176" s="781">
        <f t="shared" si="38"/>
        <v>0</v>
      </c>
      <c r="R176" s="781">
        <f t="shared" si="39"/>
        <v>0</v>
      </c>
      <c r="S176" s="781">
        <f t="shared" si="40"/>
        <v>0</v>
      </c>
      <c r="T176" s="781">
        <f t="shared" si="41"/>
        <v>0</v>
      </c>
      <c r="U176" s="781">
        <f t="shared" si="42"/>
        <v>0</v>
      </c>
      <c r="V176" s="781">
        <f t="shared" si="43"/>
        <v>0</v>
      </c>
      <c r="W176" s="781">
        <f t="shared" si="44"/>
        <v>0</v>
      </c>
      <c r="X176" s="781">
        <f t="shared" si="45"/>
        <v>0</v>
      </c>
      <c r="Y176" s="781">
        <f t="shared" si="46"/>
        <v>0</v>
      </c>
      <c r="Z176" s="781">
        <f t="shared" si="47"/>
        <v>0</v>
      </c>
      <c r="AA176" s="781">
        <f t="shared" si="48"/>
        <v>0</v>
      </c>
      <c r="AB176" s="781">
        <f t="shared" si="49"/>
        <v>0</v>
      </c>
      <c r="AC176" s="781">
        <f t="shared" si="50"/>
        <v>0</v>
      </c>
      <c r="AD176" s="781">
        <f t="shared" si="51"/>
        <v>0</v>
      </c>
      <c r="AE176" s="781">
        <f t="shared" si="52"/>
        <v>0</v>
      </c>
      <c r="AG176" s="647" t="e">
        <f>#REF!</f>
        <v>#REF!</v>
      </c>
      <c r="AH176" s="647" t="str">
        <f t="shared" si="53"/>
        <v>助産師常勤</v>
      </c>
      <c r="AI176" s="647">
        <f t="shared" si="54"/>
        <v>1</v>
      </c>
      <c r="AJ176" s="647" t="str">
        <f t="shared" si="55"/>
        <v>助産師</v>
      </c>
      <c r="AK176" s="647" t="str">
        <f t="shared" si="56"/>
        <v>常勤</v>
      </c>
    </row>
    <row r="177" spans="1:37" ht="13.5" customHeight="1">
      <c r="A177" s="659" t="str">
        <f>IF(COUNTA(外来!A175)&gt;=1,外来!A175,"")</f>
        <v/>
      </c>
      <c r="B177" s="784" t="str">
        <f>IF(COUNTA(外来!B175)&gt;=1,外来!B175,"")</f>
        <v/>
      </c>
      <c r="C177" s="750" t="str">
        <f>IF(COUNTA(外来!C175)&gt;=1,外来!C175,"")</f>
        <v/>
      </c>
      <c r="D177" s="750" t="str">
        <f>IF(COUNTA(外来!D175)&gt;=1,外来!D175,"")</f>
        <v/>
      </c>
      <c r="E177" s="750" t="str">
        <f>IF(COUNTA(外来!E175)&gt;=1,外来!E175,"")</f>
        <v/>
      </c>
      <c r="F177" s="755" t="str">
        <f>IF(COUNTA(外来!F175)&gt;=1,外来!F175,"")</f>
        <v/>
      </c>
      <c r="G177" s="745" t="str">
        <f>IF(COUNTA(外来!G175)&gt;=1,外来!G175,"")</f>
        <v/>
      </c>
      <c r="H177" s="755" t="str">
        <f>IF(COUNTA(外来!H175)&gt;=1,外来!H175,"")</f>
        <v/>
      </c>
      <c r="I177" s="799" t="str">
        <f>IF(COUNTA(外来!I175)&gt;=1,外来!I175,"")</f>
        <v/>
      </c>
      <c r="J177" s="659" t="str">
        <f>IF(COUNTA(外来!K175)&gt;=1,外来!K175,"")</f>
        <v/>
      </c>
      <c r="K177" s="694" t="str">
        <f>IF(J177&lt;基本!$D$9,"非常勤","常勤")</f>
        <v>常勤</v>
      </c>
      <c r="L177" s="805">
        <f>IF(K177="非常勤",J177/基本!$D$9,1)</f>
        <v>1</v>
      </c>
      <c r="M177" s="693" t="e">
        <f>IF(DAYS360(O177,メイン!$N$3)&lt;500,"新"," ")</f>
        <v>#VALUE!</v>
      </c>
      <c r="N177" s="659"/>
      <c r="O177" s="809" t="str">
        <f>IF(COUNTA(外来!J175)&gt;=1,外来!J175,"")</f>
        <v/>
      </c>
      <c r="Q177" s="781">
        <f t="shared" si="38"/>
        <v>0</v>
      </c>
      <c r="R177" s="781">
        <f t="shared" si="39"/>
        <v>0</v>
      </c>
      <c r="S177" s="781">
        <f t="shared" si="40"/>
        <v>0</v>
      </c>
      <c r="T177" s="781">
        <f t="shared" si="41"/>
        <v>0</v>
      </c>
      <c r="U177" s="781">
        <f t="shared" si="42"/>
        <v>0</v>
      </c>
      <c r="V177" s="781">
        <f t="shared" si="43"/>
        <v>0</v>
      </c>
      <c r="W177" s="781">
        <f t="shared" si="44"/>
        <v>0</v>
      </c>
      <c r="X177" s="781">
        <f t="shared" si="45"/>
        <v>0</v>
      </c>
      <c r="Y177" s="781">
        <f t="shared" si="46"/>
        <v>0</v>
      </c>
      <c r="Z177" s="781">
        <f t="shared" si="47"/>
        <v>0</v>
      </c>
      <c r="AA177" s="781">
        <f t="shared" si="48"/>
        <v>0</v>
      </c>
      <c r="AB177" s="781">
        <f t="shared" si="49"/>
        <v>0</v>
      </c>
      <c r="AC177" s="781">
        <f t="shared" si="50"/>
        <v>0</v>
      </c>
      <c r="AD177" s="781">
        <f t="shared" si="51"/>
        <v>0</v>
      </c>
      <c r="AE177" s="781">
        <f t="shared" si="52"/>
        <v>0</v>
      </c>
      <c r="AG177" s="647" t="e">
        <f>#REF!</f>
        <v>#REF!</v>
      </c>
      <c r="AH177" s="647" t="str">
        <f t="shared" si="53"/>
        <v>助産師常勤</v>
      </c>
      <c r="AI177" s="647">
        <f t="shared" si="54"/>
        <v>1</v>
      </c>
      <c r="AJ177" s="647" t="str">
        <f t="shared" si="55"/>
        <v>助産師</v>
      </c>
      <c r="AK177" s="647" t="str">
        <f t="shared" si="56"/>
        <v>常勤</v>
      </c>
    </row>
    <row r="178" spans="1:37" ht="13.5" customHeight="1">
      <c r="A178" s="659" t="str">
        <f>IF(COUNTA(外来!A176)&gt;=1,外来!A176,"")</f>
        <v/>
      </c>
      <c r="B178" s="784" t="str">
        <f>IF(COUNTA(外来!B176)&gt;=1,外来!B176,"")</f>
        <v/>
      </c>
      <c r="C178" s="750" t="str">
        <f>IF(COUNTA(外来!C176)&gt;=1,外来!C176,"")</f>
        <v/>
      </c>
      <c r="D178" s="750" t="str">
        <f>IF(COUNTA(外来!D176)&gt;=1,外来!D176,"")</f>
        <v/>
      </c>
      <c r="E178" s="750" t="str">
        <f>IF(COUNTA(外来!E176)&gt;=1,外来!E176,"")</f>
        <v/>
      </c>
      <c r="F178" s="755" t="str">
        <f>IF(COUNTA(外来!F176)&gt;=1,外来!F176,"")</f>
        <v/>
      </c>
      <c r="G178" s="745" t="str">
        <f>IF(COUNTA(外来!G176)&gt;=1,外来!G176,"")</f>
        <v/>
      </c>
      <c r="H178" s="755" t="str">
        <f>IF(COUNTA(外来!H176)&gt;=1,外来!H176,"")</f>
        <v/>
      </c>
      <c r="I178" s="799" t="str">
        <f>IF(COUNTA(外来!I176)&gt;=1,外来!I176,"")</f>
        <v/>
      </c>
      <c r="J178" s="659" t="str">
        <f>IF(COUNTA(外来!K176)&gt;=1,外来!K176,"")</f>
        <v/>
      </c>
      <c r="K178" s="694" t="str">
        <f>IF(J178&lt;基本!$D$9,"非常勤","常勤")</f>
        <v>常勤</v>
      </c>
      <c r="L178" s="805">
        <f>IF(K178="非常勤",J178/基本!$D$9,1)</f>
        <v>1</v>
      </c>
      <c r="M178" s="693" t="e">
        <f>IF(DAYS360(O178,メイン!$N$3)&lt;500,"新"," ")</f>
        <v>#VALUE!</v>
      </c>
      <c r="N178" s="659"/>
      <c r="O178" s="809" t="str">
        <f>IF(COUNTA(外来!J176)&gt;=1,外来!J176,"")</f>
        <v/>
      </c>
      <c r="Q178" s="781">
        <f t="shared" si="38"/>
        <v>0</v>
      </c>
      <c r="R178" s="781">
        <f t="shared" si="39"/>
        <v>0</v>
      </c>
      <c r="S178" s="781">
        <f t="shared" si="40"/>
        <v>0</v>
      </c>
      <c r="T178" s="781">
        <f t="shared" si="41"/>
        <v>0</v>
      </c>
      <c r="U178" s="781">
        <f t="shared" si="42"/>
        <v>0</v>
      </c>
      <c r="V178" s="781">
        <f t="shared" si="43"/>
        <v>0</v>
      </c>
      <c r="W178" s="781">
        <f t="shared" si="44"/>
        <v>0</v>
      </c>
      <c r="X178" s="781">
        <f t="shared" si="45"/>
        <v>0</v>
      </c>
      <c r="Y178" s="781">
        <f t="shared" si="46"/>
        <v>0</v>
      </c>
      <c r="Z178" s="781">
        <f t="shared" si="47"/>
        <v>0</v>
      </c>
      <c r="AA178" s="781">
        <f t="shared" si="48"/>
        <v>0</v>
      </c>
      <c r="AB178" s="781">
        <f t="shared" si="49"/>
        <v>0</v>
      </c>
      <c r="AC178" s="781">
        <f t="shared" si="50"/>
        <v>0</v>
      </c>
      <c r="AD178" s="781">
        <f t="shared" si="51"/>
        <v>0</v>
      </c>
      <c r="AE178" s="781">
        <f t="shared" si="52"/>
        <v>0</v>
      </c>
      <c r="AG178" s="647" t="e">
        <f>#REF!</f>
        <v>#REF!</v>
      </c>
      <c r="AH178" s="647" t="str">
        <f t="shared" si="53"/>
        <v>助産師常勤</v>
      </c>
      <c r="AI178" s="647">
        <f t="shared" si="54"/>
        <v>1</v>
      </c>
      <c r="AJ178" s="647" t="str">
        <f t="shared" si="55"/>
        <v>助産師</v>
      </c>
      <c r="AK178" s="647" t="str">
        <f t="shared" si="56"/>
        <v>常勤</v>
      </c>
    </row>
    <row r="179" spans="1:37" ht="13.5" customHeight="1">
      <c r="A179" s="659" t="str">
        <f>IF(COUNTA(外来!A177)&gt;=1,外来!A177,"")</f>
        <v/>
      </c>
      <c r="B179" s="784" t="str">
        <f>IF(COUNTA(外来!B177)&gt;=1,外来!B177,"")</f>
        <v/>
      </c>
      <c r="C179" s="750" t="str">
        <f>IF(COUNTA(外来!C177)&gt;=1,外来!C177,"")</f>
        <v/>
      </c>
      <c r="D179" s="750" t="str">
        <f>IF(COUNTA(外来!D177)&gt;=1,外来!D177,"")</f>
        <v/>
      </c>
      <c r="E179" s="750" t="str">
        <f>IF(COUNTA(外来!E177)&gt;=1,外来!E177,"")</f>
        <v/>
      </c>
      <c r="F179" s="755" t="str">
        <f>IF(COUNTA(外来!F177)&gt;=1,外来!F177,"")</f>
        <v/>
      </c>
      <c r="G179" s="745" t="str">
        <f>IF(COUNTA(外来!G177)&gt;=1,外来!G177,"")</f>
        <v/>
      </c>
      <c r="H179" s="755" t="str">
        <f>IF(COUNTA(外来!H177)&gt;=1,外来!H177,"")</f>
        <v/>
      </c>
      <c r="I179" s="799" t="str">
        <f>IF(COUNTA(外来!I177)&gt;=1,外来!I177,"")</f>
        <v/>
      </c>
      <c r="J179" s="659" t="str">
        <f>IF(COUNTA(外来!K177)&gt;=1,外来!K177,"")</f>
        <v/>
      </c>
      <c r="K179" s="694" t="str">
        <f>IF(J179&lt;基本!$D$9,"非常勤","常勤")</f>
        <v>常勤</v>
      </c>
      <c r="L179" s="805">
        <f>IF(K179="非常勤",J179/基本!$D$9,1)</f>
        <v>1</v>
      </c>
      <c r="M179" s="693" t="e">
        <f>IF(DAYS360(O179,メイン!$N$3)&lt;500,"新"," ")</f>
        <v>#VALUE!</v>
      </c>
      <c r="N179" s="659"/>
      <c r="O179" s="809" t="str">
        <f>IF(COUNTA(外来!J177)&gt;=1,外来!J177,"")</f>
        <v/>
      </c>
      <c r="Q179" s="781">
        <f t="shared" si="38"/>
        <v>0</v>
      </c>
      <c r="R179" s="781">
        <f t="shared" si="39"/>
        <v>0</v>
      </c>
      <c r="S179" s="781">
        <f t="shared" si="40"/>
        <v>0</v>
      </c>
      <c r="T179" s="781">
        <f t="shared" si="41"/>
        <v>0</v>
      </c>
      <c r="U179" s="781">
        <f t="shared" si="42"/>
        <v>0</v>
      </c>
      <c r="V179" s="781">
        <f t="shared" si="43"/>
        <v>0</v>
      </c>
      <c r="W179" s="781">
        <f t="shared" si="44"/>
        <v>0</v>
      </c>
      <c r="X179" s="781">
        <f t="shared" si="45"/>
        <v>0</v>
      </c>
      <c r="Y179" s="781">
        <f t="shared" si="46"/>
        <v>0</v>
      </c>
      <c r="Z179" s="781">
        <f t="shared" si="47"/>
        <v>0</v>
      </c>
      <c r="AA179" s="781">
        <f t="shared" si="48"/>
        <v>0</v>
      </c>
      <c r="AB179" s="781">
        <f t="shared" si="49"/>
        <v>0</v>
      </c>
      <c r="AC179" s="781">
        <f t="shared" si="50"/>
        <v>0</v>
      </c>
      <c r="AD179" s="781">
        <f t="shared" si="51"/>
        <v>0</v>
      </c>
      <c r="AE179" s="781">
        <f t="shared" si="52"/>
        <v>0</v>
      </c>
      <c r="AG179" s="647" t="e">
        <f>#REF!</f>
        <v>#REF!</v>
      </c>
      <c r="AH179" s="647" t="str">
        <f t="shared" si="53"/>
        <v>助産師常勤</v>
      </c>
      <c r="AI179" s="647">
        <f t="shared" si="54"/>
        <v>1</v>
      </c>
      <c r="AJ179" s="647" t="str">
        <f t="shared" si="55"/>
        <v>助産師</v>
      </c>
      <c r="AK179" s="647" t="str">
        <f t="shared" si="56"/>
        <v>常勤</v>
      </c>
    </row>
    <row r="180" spans="1:37" ht="13.5" customHeight="1">
      <c r="A180" s="659" t="str">
        <f>IF(COUNTA(外来!A178)&gt;=1,外来!A178,"")</f>
        <v/>
      </c>
      <c r="B180" s="784" t="str">
        <f>IF(COUNTA(外来!B178)&gt;=1,外来!B178,"")</f>
        <v/>
      </c>
      <c r="C180" s="750" t="str">
        <f>IF(COUNTA(外来!C178)&gt;=1,外来!C178,"")</f>
        <v/>
      </c>
      <c r="D180" s="750" t="str">
        <f>IF(COUNTA(外来!D178)&gt;=1,外来!D178,"")</f>
        <v/>
      </c>
      <c r="E180" s="750" t="str">
        <f>IF(COUNTA(外来!E178)&gt;=1,外来!E178,"")</f>
        <v/>
      </c>
      <c r="F180" s="755" t="str">
        <f>IF(COUNTA(外来!F178)&gt;=1,外来!F178,"")</f>
        <v/>
      </c>
      <c r="G180" s="745" t="str">
        <f>IF(COUNTA(外来!G178)&gt;=1,外来!G178,"")</f>
        <v/>
      </c>
      <c r="H180" s="755" t="str">
        <f>IF(COUNTA(外来!H178)&gt;=1,外来!H178,"")</f>
        <v/>
      </c>
      <c r="I180" s="799" t="str">
        <f>IF(COUNTA(外来!I178)&gt;=1,外来!I178,"")</f>
        <v/>
      </c>
      <c r="J180" s="659" t="str">
        <f>IF(COUNTA(外来!K178)&gt;=1,外来!K178,"")</f>
        <v/>
      </c>
      <c r="K180" s="694" t="str">
        <f>IF(J180&lt;基本!$D$9,"非常勤","常勤")</f>
        <v>常勤</v>
      </c>
      <c r="L180" s="805">
        <f>IF(K180="非常勤",J180/基本!$D$9,1)</f>
        <v>1</v>
      </c>
      <c r="M180" s="693" t="e">
        <f>IF(DAYS360(O180,メイン!$N$3)&lt;500,"新"," ")</f>
        <v>#VALUE!</v>
      </c>
      <c r="N180" s="659"/>
      <c r="O180" s="809" t="str">
        <f>IF(COUNTA(外来!J178)&gt;=1,外来!J178,"")</f>
        <v/>
      </c>
      <c r="Q180" s="781">
        <f t="shared" si="38"/>
        <v>0</v>
      </c>
      <c r="R180" s="781">
        <f t="shared" si="39"/>
        <v>0</v>
      </c>
      <c r="S180" s="781">
        <f t="shared" si="40"/>
        <v>0</v>
      </c>
      <c r="T180" s="781">
        <f t="shared" si="41"/>
        <v>0</v>
      </c>
      <c r="U180" s="781">
        <f t="shared" si="42"/>
        <v>0</v>
      </c>
      <c r="V180" s="781">
        <f t="shared" si="43"/>
        <v>0</v>
      </c>
      <c r="W180" s="781">
        <f t="shared" si="44"/>
        <v>0</v>
      </c>
      <c r="X180" s="781">
        <f t="shared" si="45"/>
        <v>0</v>
      </c>
      <c r="Y180" s="781">
        <f t="shared" si="46"/>
        <v>0</v>
      </c>
      <c r="Z180" s="781">
        <f t="shared" si="47"/>
        <v>0</v>
      </c>
      <c r="AA180" s="781">
        <f t="shared" si="48"/>
        <v>0</v>
      </c>
      <c r="AB180" s="781">
        <f t="shared" si="49"/>
        <v>0</v>
      </c>
      <c r="AC180" s="781">
        <f t="shared" si="50"/>
        <v>0</v>
      </c>
      <c r="AD180" s="781">
        <f t="shared" si="51"/>
        <v>0</v>
      </c>
      <c r="AE180" s="781">
        <f t="shared" si="52"/>
        <v>0</v>
      </c>
      <c r="AG180" s="647" t="e">
        <f>#REF!</f>
        <v>#REF!</v>
      </c>
      <c r="AH180" s="647" t="str">
        <f t="shared" si="53"/>
        <v>助産師常勤</v>
      </c>
      <c r="AI180" s="647">
        <f t="shared" si="54"/>
        <v>1</v>
      </c>
      <c r="AJ180" s="647" t="str">
        <f t="shared" si="55"/>
        <v>助産師</v>
      </c>
      <c r="AK180" s="647" t="str">
        <f t="shared" si="56"/>
        <v>常勤</v>
      </c>
    </row>
    <row r="181" spans="1:37" ht="13.5" customHeight="1">
      <c r="A181" s="659" t="str">
        <f>IF(COUNTA(外来!A179)&gt;=1,外来!A179,"")</f>
        <v/>
      </c>
      <c r="B181" s="784" t="str">
        <f>IF(COUNTA(外来!B179)&gt;=1,外来!B179,"")</f>
        <v/>
      </c>
      <c r="C181" s="750" t="str">
        <f>IF(COUNTA(外来!C179)&gt;=1,外来!C179,"")</f>
        <v/>
      </c>
      <c r="D181" s="750" t="str">
        <f>IF(COUNTA(外来!D179)&gt;=1,外来!D179,"")</f>
        <v/>
      </c>
      <c r="E181" s="750" t="str">
        <f>IF(COUNTA(外来!E179)&gt;=1,外来!E179,"")</f>
        <v/>
      </c>
      <c r="F181" s="755" t="str">
        <f>IF(COUNTA(外来!F179)&gt;=1,外来!F179,"")</f>
        <v/>
      </c>
      <c r="G181" s="745" t="str">
        <f>IF(COUNTA(外来!G179)&gt;=1,外来!G179,"")</f>
        <v/>
      </c>
      <c r="H181" s="755" t="str">
        <f>IF(COUNTA(外来!H179)&gt;=1,外来!H179,"")</f>
        <v/>
      </c>
      <c r="I181" s="799" t="str">
        <f>IF(COUNTA(外来!I179)&gt;=1,外来!I179,"")</f>
        <v/>
      </c>
      <c r="J181" s="659" t="str">
        <f>IF(COUNTA(外来!K179)&gt;=1,外来!K179,"")</f>
        <v/>
      </c>
      <c r="K181" s="694" t="str">
        <f>IF(J181&lt;基本!$D$9,"非常勤","常勤")</f>
        <v>常勤</v>
      </c>
      <c r="L181" s="805">
        <f>IF(K181="非常勤",J181/基本!$D$9,1)</f>
        <v>1</v>
      </c>
      <c r="M181" s="693" t="e">
        <f>IF(DAYS360(O181,メイン!$N$3)&lt;500,"新"," ")</f>
        <v>#VALUE!</v>
      </c>
      <c r="N181" s="659"/>
      <c r="O181" s="809" t="str">
        <f>IF(COUNTA(外来!J179)&gt;=1,外来!J179,"")</f>
        <v/>
      </c>
      <c r="Q181" s="781">
        <f t="shared" si="38"/>
        <v>0</v>
      </c>
      <c r="R181" s="781">
        <f t="shared" si="39"/>
        <v>0</v>
      </c>
      <c r="S181" s="781">
        <f t="shared" si="40"/>
        <v>0</v>
      </c>
      <c r="T181" s="781">
        <f t="shared" si="41"/>
        <v>0</v>
      </c>
      <c r="U181" s="781">
        <f t="shared" si="42"/>
        <v>0</v>
      </c>
      <c r="V181" s="781">
        <f t="shared" si="43"/>
        <v>0</v>
      </c>
      <c r="W181" s="781">
        <f t="shared" si="44"/>
        <v>0</v>
      </c>
      <c r="X181" s="781">
        <f t="shared" si="45"/>
        <v>0</v>
      </c>
      <c r="Y181" s="781">
        <f t="shared" si="46"/>
        <v>0</v>
      </c>
      <c r="Z181" s="781">
        <f t="shared" si="47"/>
        <v>0</v>
      </c>
      <c r="AA181" s="781">
        <f t="shared" si="48"/>
        <v>0</v>
      </c>
      <c r="AB181" s="781">
        <f t="shared" si="49"/>
        <v>0</v>
      </c>
      <c r="AC181" s="781">
        <f t="shared" si="50"/>
        <v>0</v>
      </c>
      <c r="AD181" s="781">
        <f t="shared" si="51"/>
        <v>0</v>
      </c>
      <c r="AE181" s="781">
        <f t="shared" si="52"/>
        <v>0</v>
      </c>
      <c r="AG181" s="647" t="e">
        <f>#REF!</f>
        <v>#REF!</v>
      </c>
      <c r="AH181" s="647" t="str">
        <f t="shared" si="53"/>
        <v>助産師常勤</v>
      </c>
      <c r="AI181" s="647">
        <f t="shared" si="54"/>
        <v>1</v>
      </c>
      <c r="AJ181" s="647" t="str">
        <f t="shared" si="55"/>
        <v>助産師</v>
      </c>
      <c r="AK181" s="647" t="str">
        <f t="shared" si="56"/>
        <v>常勤</v>
      </c>
    </row>
    <row r="182" spans="1:37" ht="13.5" customHeight="1">
      <c r="A182" s="659" t="str">
        <f>IF(COUNTA(外来!A180)&gt;=1,外来!A180,"")</f>
        <v/>
      </c>
      <c r="B182" s="784" t="str">
        <f>IF(COUNTA(外来!B180)&gt;=1,外来!B180,"")</f>
        <v/>
      </c>
      <c r="C182" s="750" t="str">
        <f>IF(COUNTA(外来!C180)&gt;=1,外来!C180,"")</f>
        <v/>
      </c>
      <c r="D182" s="750" t="str">
        <f>IF(COUNTA(外来!D180)&gt;=1,外来!D180,"")</f>
        <v/>
      </c>
      <c r="E182" s="750" t="str">
        <f>IF(COUNTA(外来!E180)&gt;=1,外来!E180,"")</f>
        <v/>
      </c>
      <c r="F182" s="755" t="str">
        <f>IF(COUNTA(外来!F180)&gt;=1,外来!F180,"")</f>
        <v/>
      </c>
      <c r="G182" s="745" t="str">
        <f>IF(COUNTA(外来!G180)&gt;=1,外来!G180,"")</f>
        <v/>
      </c>
      <c r="H182" s="755" t="str">
        <f>IF(COUNTA(外来!H180)&gt;=1,外来!H180,"")</f>
        <v/>
      </c>
      <c r="I182" s="799" t="str">
        <f>IF(COUNTA(外来!I180)&gt;=1,外来!I180,"")</f>
        <v/>
      </c>
      <c r="J182" s="659" t="str">
        <f>IF(COUNTA(外来!K180)&gt;=1,外来!K180,"")</f>
        <v/>
      </c>
      <c r="K182" s="694" t="str">
        <f>IF(J182&lt;基本!$D$9,"非常勤","常勤")</f>
        <v>常勤</v>
      </c>
      <c r="L182" s="805">
        <f>IF(K182="非常勤",J182/基本!$D$9,1)</f>
        <v>1</v>
      </c>
      <c r="M182" s="693" t="e">
        <f>IF(DAYS360(O182,メイン!$N$3)&lt;500,"新"," ")</f>
        <v>#VALUE!</v>
      </c>
      <c r="N182" s="659"/>
      <c r="O182" s="809" t="str">
        <f>IF(COUNTA(外来!J180)&gt;=1,外来!J180,"")</f>
        <v/>
      </c>
      <c r="Q182" s="781">
        <f t="shared" si="38"/>
        <v>0</v>
      </c>
      <c r="R182" s="781">
        <f t="shared" si="39"/>
        <v>0</v>
      </c>
      <c r="S182" s="781">
        <f t="shared" si="40"/>
        <v>0</v>
      </c>
      <c r="T182" s="781">
        <f t="shared" si="41"/>
        <v>0</v>
      </c>
      <c r="U182" s="781">
        <f t="shared" si="42"/>
        <v>0</v>
      </c>
      <c r="V182" s="781">
        <f t="shared" si="43"/>
        <v>0</v>
      </c>
      <c r="W182" s="781">
        <f t="shared" si="44"/>
        <v>0</v>
      </c>
      <c r="X182" s="781">
        <f t="shared" si="45"/>
        <v>0</v>
      </c>
      <c r="Y182" s="781">
        <f t="shared" si="46"/>
        <v>0</v>
      </c>
      <c r="Z182" s="781">
        <f t="shared" si="47"/>
        <v>0</v>
      </c>
      <c r="AA182" s="781">
        <f t="shared" si="48"/>
        <v>0</v>
      </c>
      <c r="AB182" s="781">
        <f t="shared" si="49"/>
        <v>0</v>
      </c>
      <c r="AC182" s="781">
        <f t="shared" si="50"/>
        <v>0</v>
      </c>
      <c r="AD182" s="781">
        <f t="shared" si="51"/>
        <v>0</v>
      </c>
      <c r="AE182" s="781">
        <f t="shared" si="52"/>
        <v>0</v>
      </c>
      <c r="AG182" s="647" t="e">
        <f>#REF!</f>
        <v>#REF!</v>
      </c>
      <c r="AH182" s="647" t="str">
        <f t="shared" si="53"/>
        <v>助産師常勤</v>
      </c>
      <c r="AI182" s="647">
        <f t="shared" si="54"/>
        <v>1</v>
      </c>
      <c r="AJ182" s="647" t="str">
        <f t="shared" si="55"/>
        <v>助産師</v>
      </c>
      <c r="AK182" s="647" t="str">
        <f t="shared" si="56"/>
        <v>常勤</v>
      </c>
    </row>
    <row r="183" spans="1:37" ht="13.5" customHeight="1">
      <c r="A183" s="659" t="str">
        <f>IF(COUNTA(外来!A181)&gt;=1,外来!A181,"")</f>
        <v/>
      </c>
      <c r="B183" s="784" t="str">
        <f>IF(COUNTA(外来!B181)&gt;=1,外来!B181,"")</f>
        <v/>
      </c>
      <c r="C183" s="750" t="str">
        <f>IF(COUNTA(外来!C181)&gt;=1,外来!C181,"")</f>
        <v/>
      </c>
      <c r="D183" s="750" t="str">
        <f>IF(COUNTA(外来!D181)&gt;=1,外来!D181,"")</f>
        <v/>
      </c>
      <c r="E183" s="750" t="str">
        <f>IF(COUNTA(外来!E181)&gt;=1,外来!E181,"")</f>
        <v/>
      </c>
      <c r="F183" s="755" t="str">
        <f>IF(COUNTA(外来!F181)&gt;=1,外来!F181,"")</f>
        <v/>
      </c>
      <c r="G183" s="745" t="str">
        <f>IF(COUNTA(外来!G181)&gt;=1,外来!G181,"")</f>
        <v/>
      </c>
      <c r="H183" s="755" t="str">
        <f>IF(COUNTA(外来!H181)&gt;=1,外来!H181,"")</f>
        <v/>
      </c>
      <c r="I183" s="799" t="str">
        <f>IF(COUNTA(外来!I181)&gt;=1,外来!I181,"")</f>
        <v/>
      </c>
      <c r="J183" s="659" t="str">
        <f>IF(COUNTA(外来!K181)&gt;=1,外来!K181,"")</f>
        <v/>
      </c>
      <c r="K183" s="694" t="str">
        <f>IF(J183&lt;基本!$D$9,"非常勤","常勤")</f>
        <v>常勤</v>
      </c>
      <c r="L183" s="805">
        <f>IF(K183="非常勤",J183/基本!$D$9,1)</f>
        <v>1</v>
      </c>
      <c r="M183" s="693" t="e">
        <f>IF(DAYS360(O183,メイン!$N$3)&lt;500,"新"," ")</f>
        <v>#VALUE!</v>
      </c>
      <c r="N183" s="659"/>
      <c r="O183" s="809" t="str">
        <f>IF(COUNTA(外来!J181)&gt;=1,外来!J181,"")</f>
        <v/>
      </c>
      <c r="Q183" s="781">
        <f t="shared" si="38"/>
        <v>0</v>
      </c>
      <c r="R183" s="781">
        <f t="shared" si="39"/>
        <v>0</v>
      </c>
      <c r="S183" s="781">
        <f t="shared" si="40"/>
        <v>0</v>
      </c>
      <c r="T183" s="781">
        <f t="shared" si="41"/>
        <v>0</v>
      </c>
      <c r="U183" s="781">
        <f t="shared" si="42"/>
        <v>0</v>
      </c>
      <c r="V183" s="781">
        <f t="shared" si="43"/>
        <v>0</v>
      </c>
      <c r="W183" s="781">
        <f t="shared" si="44"/>
        <v>0</v>
      </c>
      <c r="X183" s="781">
        <f t="shared" si="45"/>
        <v>0</v>
      </c>
      <c r="Y183" s="781">
        <f t="shared" si="46"/>
        <v>0</v>
      </c>
      <c r="Z183" s="781">
        <f t="shared" si="47"/>
        <v>0</v>
      </c>
      <c r="AA183" s="781">
        <f t="shared" si="48"/>
        <v>0</v>
      </c>
      <c r="AB183" s="781">
        <f t="shared" si="49"/>
        <v>0</v>
      </c>
      <c r="AC183" s="781">
        <f t="shared" si="50"/>
        <v>0</v>
      </c>
      <c r="AD183" s="781">
        <f t="shared" si="51"/>
        <v>0</v>
      </c>
      <c r="AE183" s="781">
        <f t="shared" si="52"/>
        <v>0</v>
      </c>
      <c r="AG183" s="647" t="e">
        <f>#REF!</f>
        <v>#REF!</v>
      </c>
      <c r="AH183" s="647" t="str">
        <f t="shared" si="53"/>
        <v>助産師常勤</v>
      </c>
      <c r="AI183" s="647">
        <f t="shared" si="54"/>
        <v>1</v>
      </c>
      <c r="AJ183" s="647" t="str">
        <f t="shared" si="55"/>
        <v>助産師</v>
      </c>
      <c r="AK183" s="647" t="str">
        <f t="shared" si="56"/>
        <v>常勤</v>
      </c>
    </row>
    <row r="184" spans="1:37" ht="13.5" customHeight="1">
      <c r="A184" s="659" t="str">
        <f>IF(COUNTA(外来!A182)&gt;=1,外来!A182,"")</f>
        <v/>
      </c>
      <c r="B184" s="784" t="str">
        <f>IF(COUNTA(外来!B182)&gt;=1,外来!B182,"")</f>
        <v/>
      </c>
      <c r="C184" s="750" t="str">
        <f>IF(COUNTA(外来!C182)&gt;=1,外来!C182,"")</f>
        <v/>
      </c>
      <c r="D184" s="750" t="str">
        <f>IF(COUNTA(外来!D182)&gt;=1,外来!D182,"")</f>
        <v/>
      </c>
      <c r="E184" s="750" t="str">
        <f>IF(COUNTA(外来!E182)&gt;=1,外来!E182,"")</f>
        <v/>
      </c>
      <c r="F184" s="755" t="str">
        <f>IF(COUNTA(外来!F182)&gt;=1,外来!F182,"")</f>
        <v/>
      </c>
      <c r="G184" s="745" t="str">
        <f>IF(COUNTA(外来!G182)&gt;=1,外来!G182,"")</f>
        <v/>
      </c>
      <c r="H184" s="755" t="str">
        <f>IF(COUNTA(外来!H182)&gt;=1,外来!H182,"")</f>
        <v/>
      </c>
      <c r="I184" s="799" t="str">
        <f>IF(COUNTA(外来!I182)&gt;=1,外来!I182,"")</f>
        <v/>
      </c>
      <c r="J184" s="659" t="str">
        <f>IF(COUNTA(外来!K182)&gt;=1,外来!K182,"")</f>
        <v/>
      </c>
      <c r="K184" s="694" t="str">
        <f>IF(J184&lt;基本!$D$9,"非常勤","常勤")</f>
        <v>常勤</v>
      </c>
      <c r="L184" s="805">
        <f>IF(K184="非常勤",J184/基本!$D$9,1)</f>
        <v>1</v>
      </c>
      <c r="M184" s="693" t="e">
        <f>IF(DAYS360(O184,メイン!$N$3)&lt;500,"新"," ")</f>
        <v>#VALUE!</v>
      </c>
      <c r="N184" s="659"/>
      <c r="O184" s="809" t="str">
        <f>IF(COUNTA(外来!J182)&gt;=1,外来!J182,"")</f>
        <v/>
      </c>
      <c r="Q184" s="781">
        <f t="shared" si="38"/>
        <v>0</v>
      </c>
      <c r="R184" s="781">
        <f t="shared" si="39"/>
        <v>0</v>
      </c>
      <c r="S184" s="781">
        <f t="shared" si="40"/>
        <v>0</v>
      </c>
      <c r="T184" s="781">
        <f t="shared" si="41"/>
        <v>0</v>
      </c>
      <c r="U184" s="781">
        <f t="shared" si="42"/>
        <v>0</v>
      </c>
      <c r="V184" s="781">
        <f t="shared" si="43"/>
        <v>0</v>
      </c>
      <c r="W184" s="781">
        <f t="shared" si="44"/>
        <v>0</v>
      </c>
      <c r="X184" s="781">
        <f t="shared" si="45"/>
        <v>0</v>
      </c>
      <c r="Y184" s="781">
        <f t="shared" si="46"/>
        <v>0</v>
      </c>
      <c r="Z184" s="781">
        <f t="shared" si="47"/>
        <v>0</v>
      </c>
      <c r="AA184" s="781">
        <f t="shared" si="48"/>
        <v>0</v>
      </c>
      <c r="AB184" s="781">
        <f t="shared" si="49"/>
        <v>0</v>
      </c>
      <c r="AC184" s="781">
        <f t="shared" si="50"/>
        <v>0</v>
      </c>
      <c r="AD184" s="781">
        <f t="shared" si="51"/>
        <v>0</v>
      </c>
      <c r="AE184" s="781">
        <f t="shared" si="52"/>
        <v>0</v>
      </c>
      <c r="AG184" s="647" t="e">
        <f>#REF!</f>
        <v>#REF!</v>
      </c>
      <c r="AH184" s="647" t="str">
        <f t="shared" si="53"/>
        <v>助産師常勤</v>
      </c>
      <c r="AI184" s="647">
        <f t="shared" si="54"/>
        <v>1</v>
      </c>
      <c r="AJ184" s="647" t="str">
        <f t="shared" si="55"/>
        <v>助産師</v>
      </c>
      <c r="AK184" s="647" t="str">
        <f t="shared" si="56"/>
        <v>常勤</v>
      </c>
    </row>
    <row r="185" spans="1:37" ht="13.5" customHeight="1">
      <c r="A185" s="659" t="str">
        <f>IF(COUNTA(外来!A183)&gt;=1,外来!A183,"")</f>
        <v/>
      </c>
      <c r="B185" s="784" t="str">
        <f>IF(COUNTA(外来!B183)&gt;=1,外来!B183,"")</f>
        <v/>
      </c>
      <c r="C185" s="750" t="str">
        <f>IF(COUNTA(外来!C183)&gt;=1,外来!C183,"")</f>
        <v/>
      </c>
      <c r="D185" s="750" t="str">
        <f>IF(COUNTA(外来!D183)&gt;=1,外来!D183,"")</f>
        <v/>
      </c>
      <c r="E185" s="750" t="str">
        <f>IF(COUNTA(外来!E183)&gt;=1,外来!E183,"")</f>
        <v/>
      </c>
      <c r="F185" s="755" t="str">
        <f>IF(COUNTA(外来!F183)&gt;=1,外来!F183,"")</f>
        <v/>
      </c>
      <c r="G185" s="745" t="str">
        <f>IF(COUNTA(外来!G183)&gt;=1,外来!G183,"")</f>
        <v/>
      </c>
      <c r="H185" s="755" t="str">
        <f>IF(COUNTA(外来!H183)&gt;=1,外来!H183,"")</f>
        <v/>
      </c>
      <c r="I185" s="799" t="str">
        <f>IF(COUNTA(外来!I183)&gt;=1,外来!I183,"")</f>
        <v/>
      </c>
      <c r="J185" s="659" t="str">
        <f>IF(COUNTA(外来!K183)&gt;=1,外来!K183,"")</f>
        <v/>
      </c>
      <c r="K185" s="694" t="str">
        <f>IF(J185&lt;基本!$D$9,"非常勤","常勤")</f>
        <v>常勤</v>
      </c>
      <c r="L185" s="805">
        <f>IF(K185="非常勤",J185/基本!$D$9,1)</f>
        <v>1</v>
      </c>
      <c r="M185" s="693" t="e">
        <f>IF(DAYS360(O185,メイン!$N$3)&lt;500,"新"," ")</f>
        <v>#VALUE!</v>
      </c>
      <c r="N185" s="659"/>
      <c r="O185" s="809" t="str">
        <f>IF(COUNTA(外来!J183)&gt;=1,外来!J183,"")</f>
        <v/>
      </c>
      <c r="Q185" s="781">
        <f t="shared" si="38"/>
        <v>0</v>
      </c>
      <c r="R185" s="781">
        <f t="shared" si="39"/>
        <v>0</v>
      </c>
      <c r="S185" s="781">
        <f t="shared" si="40"/>
        <v>0</v>
      </c>
      <c r="T185" s="781">
        <f t="shared" si="41"/>
        <v>0</v>
      </c>
      <c r="U185" s="781">
        <f t="shared" si="42"/>
        <v>0</v>
      </c>
      <c r="V185" s="781">
        <f t="shared" si="43"/>
        <v>0</v>
      </c>
      <c r="W185" s="781">
        <f t="shared" si="44"/>
        <v>0</v>
      </c>
      <c r="X185" s="781">
        <f t="shared" si="45"/>
        <v>0</v>
      </c>
      <c r="Y185" s="781">
        <f t="shared" si="46"/>
        <v>0</v>
      </c>
      <c r="Z185" s="781">
        <f t="shared" si="47"/>
        <v>0</v>
      </c>
      <c r="AA185" s="781">
        <f t="shared" si="48"/>
        <v>0</v>
      </c>
      <c r="AB185" s="781">
        <f t="shared" si="49"/>
        <v>0</v>
      </c>
      <c r="AC185" s="781">
        <f t="shared" si="50"/>
        <v>0</v>
      </c>
      <c r="AD185" s="781">
        <f t="shared" si="51"/>
        <v>0</v>
      </c>
      <c r="AE185" s="781">
        <f t="shared" si="52"/>
        <v>0</v>
      </c>
      <c r="AG185" s="647" t="e">
        <f>#REF!</f>
        <v>#REF!</v>
      </c>
      <c r="AH185" s="647" t="str">
        <f t="shared" si="53"/>
        <v>助産師常勤</v>
      </c>
      <c r="AI185" s="647">
        <f t="shared" si="54"/>
        <v>1</v>
      </c>
      <c r="AJ185" s="647" t="str">
        <f t="shared" si="55"/>
        <v>助産師</v>
      </c>
      <c r="AK185" s="647" t="str">
        <f t="shared" si="56"/>
        <v>常勤</v>
      </c>
    </row>
    <row r="186" spans="1:37" ht="13.5" customHeight="1">
      <c r="A186" s="659" t="str">
        <f>IF(COUNTA(外来!A184)&gt;=1,外来!A184,"")</f>
        <v/>
      </c>
      <c r="B186" s="784" t="str">
        <f>IF(COUNTA(外来!B184)&gt;=1,外来!B184,"")</f>
        <v/>
      </c>
      <c r="C186" s="750" t="str">
        <f>IF(COUNTA(外来!C184)&gt;=1,外来!C184,"")</f>
        <v/>
      </c>
      <c r="D186" s="750" t="str">
        <f>IF(COUNTA(外来!D184)&gt;=1,外来!D184,"")</f>
        <v/>
      </c>
      <c r="E186" s="750" t="str">
        <f>IF(COUNTA(外来!E184)&gt;=1,外来!E184,"")</f>
        <v/>
      </c>
      <c r="F186" s="755" t="str">
        <f>IF(COUNTA(外来!F184)&gt;=1,外来!F184,"")</f>
        <v/>
      </c>
      <c r="G186" s="745" t="str">
        <f>IF(COUNTA(外来!G184)&gt;=1,外来!G184,"")</f>
        <v/>
      </c>
      <c r="H186" s="755" t="str">
        <f>IF(COUNTA(外来!H184)&gt;=1,外来!H184,"")</f>
        <v/>
      </c>
      <c r="I186" s="799" t="str">
        <f>IF(COUNTA(外来!I184)&gt;=1,外来!I184,"")</f>
        <v/>
      </c>
      <c r="J186" s="659" t="str">
        <f>IF(COUNTA(外来!K184)&gt;=1,外来!K184,"")</f>
        <v/>
      </c>
      <c r="K186" s="694" t="str">
        <f>IF(J186&lt;基本!$D$9,"非常勤","常勤")</f>
        <v>常勤</v>
      </c>
      <c r="L186" s="805">
        <f>IF(K186="非常勤",J186/基本!$D$9,1)</f>
        <v>1</v>
      </c>
      <c r="M186" s="693" t="e">
        <f>IF(DAYS360(O186,メイン!$N$3)&lt;500,"新"," ")</f>
        <v>#VALUE!</v>
      </c>
      <c r="N186" s="659"/>
      <c r="O186" s="809" t="str">
        <f>IF(COUNTA(外来!J184)&gt;=1,外来!J184,"")</f>
        <v/>
      </c>
      <c r="Q186" s="781">
        <f t="shared" si="38"/>
        <v>0</v>
      </c>
      <c r="R186" s="781">
        <f t="shared" si="39"/>
        <v>0</v>
      </c>
      <c r="S186" s="781">
        <f t="shared" si="40"/>
        <v>0</v>
      </c>
      <c r="T186" s="781">
        <f t="shared" si="41"/>
        <v>0</v>
      </c>
      <c r="U186" s="781">
        <f t="shared" si="42"/>
        <v>0</v>
      </c>
      <c r="V186" s="781">
        <f t="shared" si="43"/>
        <v>0</v>
      </c>
      <c r="W186" s="781">
        <f t="shared" si="44"/>
        <v>0</v>
      </c>
      <c r="X186" s="781">
        <f t="shared" si="45"/>
        <v>0</v>
      </c>
      <c r="Y186" s="781">
        <f t="shared" si="46"/>
        <v>0</v>
      </c>
      <c r="Z186" s="781">
        <f t="shared" si="47"/>
        <v>0</v>
      </c>
      <c r="AA186" s="781">
        <f t="shared" si="48"/>
        <v>0</v>
      </c>
      <c r="AB186" s="781">
        <f t="shared" si="49"/>
        <v>0</v>
      </c>
      <c r="AC186" s="781">
        <f t="shared" si="50"/>
        <v>0</v>
      </c>
      <c r="AD186" s="781">
        <f t="shared" si="51"/>
        <v>0</v>
      </c>
      <c r="AE186" s="781">
        <f t="shared" si="52"/>
        <v>0</v>
      </c>
      <c r="AG186" s="647" t="e">
        <f>#REF!</f>
        <v>#REF!</v>
      </c>
      <c r="AH186" s="647" t="str">
        <f t="shared" si="53"/>
        <v>助産師常勤</v>
      </c>
      <c r="AI186" s="647">
        <f t="shared" si="54"/>
        <v>1</v>
      </c>
      <c r="AJ186" s="647" t="str">
        <f t="shared" si="55"/>
        <v>助産師</v>
      </c>
      <c r="AK186" s="647" t="str">
        <f t="shared" si="56"/>
        <v>常勤</v>
      </c>
    </row>
    <row r="187" spans="1:37" ht="13.5" customHeight="1">
      <c r="A187" s="659" t="str">
        <f>IF(COUNTA(外来!A185)&gt;=1,外来!A185,"")</f>
        <v/>
      </c>
      <c r="B187" s="784" t="str">
        <f>IF(COUNTA(外来!B185)&gt;=1,外来!B185,"")</f>
        <v/>
      </c>
      <c r="C187" s="750" t="str">
        <f>IF(COUNTA(外来!C185)&gt;=1,外来!C185,"")</f>
        <v/>
      </c>
      <c r="D187" s="750" t="str">
        <f>IF(COUNTA(外来!D185)&gt;=1,外来!D185,"")</f>
        <v/>
      </c>
      <c r="E187" s="750" t="str">
        <f>IF(COUNTA(外来!E185)&gt;=1,外来!E185,"")</f>
        <v/>
      </c>
      <c r="F187" s="755" t="str">
        <f>IF(COUNTA(外来!F185)&gt;=1,外来!F185,"")</f>
        <v/>
      </c>
      <c r="G187" s="745" t="str">
        <f>IF(COUNTA(外来!G185)&gt;=1,外来!G185,"")</f>
        <v/>
      </c>
      <c r="H187" s="755" t="str">
        <f>IF(COUNTA(外来!H185)&gt;=1,外来!H185,"")</f>
        <v/>
      </c>
      <c r="I187" s="799" t="str">
        <f>IF(COUNTA(外来!I185)&gt;=1,外来!I185,"")</f>
        <v/>
      </c>
      <c r="J187" s="659" t="str">
        <f>IF(COUNTA(外来!K185)&gt;=1,外来!K185,"")</f>
        <v/>
      </c>
      <c r="K187" s="694" t="str">
        <f>IF(J187&lt;基本!$D$9,"非常勤","常勤")</f>
        <v>常勤</v>
      </c>
      <c r="L187" s="805">
        <f>IF(K187="非常勤",J187/基本!$D$9,1)</f>
        <v>1</v>
      </c>
      <c r="M187" s="693" t="e">
        <f>IF(DAYS360(O187,メイン!$N$3)&lt;500,"新"," ")</f>
        <v>#VALUE!</v>
      </c>
      <c r="N187" s="659"/>
      <c r="O187" s="809" t="str">
        <f>IF(COUNTA(外来!J185)&gt;=1,外来!J185,"")</f>
        <v/>
      </c>
      <c r="Q187" s="781">
        <f t="shared" si="38"/>
        <v>0</v>
      </c>
      <c r="R187" s="781">
        <f t="shared" si="39"/>
        <v>0</v>
      </c>
      <c r="S187" s="781">
        <f t="shared" si="40"/>
        <v>0</v>
      </c>
      <c r="T187" s="781">
        <f t="shared" si="41"/>
        <v>0</v>
      </c>
      <c r="U187" s="781">
        <f t="shared" si="42"/>
        <v>0</v>
      </c>
      <c r="V187" s="781">
        <f t="shared" si="43"/>
        <v>0</v>
      </c>
      <c r="W187" s="781">
        <f t="shared" si="44"/>
        <v>0</v>
      </c>
      <c r="X187" s="781">
        <f t="shared" si="45"/>
        <v>0</v>
      </c>
      <c r="Y187" s="781">
        <f t="shared" si="46"/>
        <v>0</v>
      </c>
      <c r="Z187" s="781">
        <f t="shared" si="47"/>
        <v>0</v>
      </c>
      <c r="AA187" s="781">
        <f t="shared" si="48"/>
        <v>0</v>
      </c>
      <c r="AB187" s="781">
        <f t="shared" si="49"/>
        <v>0</v>
      </c>
      <c r="AC187" s="781">
        <f t="shared" si="50"/>
        <v>0</v>
      </c>
      <c r="AD187" s="781">
        <f t="shared" si="51"/>
        <v>0</v>
      </c>
      <c r="AE187" s="781">
        <f t="shared" si="52"/>
        <v>0</v>
      </c>
      <c r="AG187" s="647" t="e">
        <f>#REF!</f>
        <v>#REF!</v>
      </c>
      <c r="AH187" s="647" t="str">
        <f t="shared" si="53"/>
        <v>助産師常勤</v>
      </c>
      <c r="AI187" s="647">
        <f t="shared" si="54"/>
        <v>1</v>
      </c>
      <c r="AJ187" s="647" t="str">
        <f t="shared" si="55"/>
        <v>助産師</v>
      </c>
      <c r="AK187" s="647" t="str">
        <f t="shared" si="56"/>
        <v>常勤</v>
      </c>
    </row>
    <row r="188" spans="1:37" ht="13.5" customHeight="1">
      <c r="A188" s="659" t="str">
        <f>IF(COUNTA(外来!A186)&gt;=1,外来!A186,"")</f>
        <v/>
      </c>
      <c r="B188" s="784" t="str">
        <f>IF(COUNTA(外来!B186)&gt;=1,外来!B186,"")</f>
        <v/>
      </c>
      <c r="C188" s="750" t="str">
        <f>IF(COUNTA(外来!C186)&gt;=1,外来!C186,"")</f>
        <v/>
      </c>
      <c r="D188" s="750" t="str">
        <f>IF(COUNTA(外来!D186)&gt;=1,外来!D186,"")</f>
        <v/>
      </c>
      <c r="E188" s="750" t="str">
        <f>IF(COUNTA(外来!E186)&gt;=1,外来!E186,"")</f>
        <v/>
      </c>
      <c r="F188" s="755" t="str">
        <f>IF(COUNTA(外来!F186)&gt;=1,外来!F186,"")</f>
        <v/>
      </c>
      <c r="G188" s="745" t="str">
        <f>IF(COUNTA(外来!G186)&gt;=1,外来!G186,"")</f>
        <v/>
      </c>
      <c r="H188" s="755" t="str">
        <f>IF(COUNTA(外来!H186)&gt;=1,外来!H186,"")</f>
        <v/>
      </c>
      <c r="I188" s="799" t="str">
        <f>IF(COUNTA(外来!I186)&gt;=1,外来!I186,"")</f>
        <v/>
      </c>
      <c r="J188" s="659" t="str">
        <f>IF(COUNTA(外来!K186)&gt;=1,外来!K186,"")</f>
        <v/>
      </c>
      <c r="K188" s="694" t="str">
        <f>IF(J188&lt;基本!$D$9,"非常勤","常勤")</f>
        <v>常勤</v>
      </c>
      <c r="L188" s="805">
        <f>IF(K188="非常勤",J188/基本!$D$9,1)</f>
        <v>1</v>
      </c>
      <c r="M188" s="693" t="e">
        <f>IF(DAYS360(O188,メイン!$N$3)&lt;500,"新"," ")</f>
        <v>#VALUE!</v>
      </c>
      <c r="N188" s="659"/>
      <c r="O188" s="809" t="str">
        <f>IF(COUNTA(外来!J186)&gt;=1,外来!J186,"")</f>
        <v/>
      </c>
      <c r="Q188" s="781">
        <f t="shared" si="38"/>
        <v>0</v>
      </c>
      <c r="R188" s="781">
        <f t="shared" si="39"/>
        <v>0</v>
      </c>
      <c r="S188" s="781">
        <f t="shared" si="40"/>
        <v>0</v>
      </c>
      <c r="T188" s="781">
        <f t="shared" si="41"/>
        <v>0</v>
      </c>
      <c r="U188" s="781">
        <f t="shared" si="42"/>
        <v>0</v>
      </c>
      <c r="V188" s="781">
        <f t="shared" si="43"/>
        <v>0</v>
      </c>
      <c r="W188" s="781">
        <f t="shared" si="44"/>
        <v>0</v>
      </c>
      <c r="X188" s="781">
        <f t="shared" si="45"/>
        <v>0</v>
      </c>
      <c r="Y188" s="781">
        <f t="shared" si="46"/>
        <v>0</v>
      </c>
      <c r="Z188" s="781">
        <f t="shared" si="47"/>
        <v>0</v>
      </c>
      <c r="AA188" s="781">
        <f t="shared" si="48"/>
        <v>0</v>
      </c>
      <c r="AB188" s="781">
        <f t="shared" si="49"/>
        <v>0</v>
      </c>
      <c r="AC188" s="781">
        <f t="shared" si="50"/>
        <v>0</v>
      </c>
      <c r="AD188" s="781">
        <f t="shared" si="51"/>
        <v>0</v>
      </c>
      <c r="AE188" s="781">
        <f t="shared" si="52"/>
        <v>0</v>
      </c>
      <c r="AG188" s="647" t="e">
        <f>#REF!</f>
        <v>#REF!</v>
      </c>
      <c r="AH188" s="647" t="str">
        <f t="shared" si="53"/>
        <v>助産師常勤</v>
      </c>
      <c r="AI188" s="647">
        <f t="shared" si="54"/>
        <v>1</v>
      </c>
      <c r="AJ188" s="647" t="str">
        <f t="shared" si="55"/>
        <v>助産師</v>
      </c>
      <c r="AK188" s="647" t="str">
        <f t="shared" si="56"/>
        <v>常勤</v>
      </c>
    </row>
    <row r="189" spans="1:37" ht="13.5" customHeight="1">
      <c r="A189" s="659" t="str">
        <f>IF(COUNTA(外来!A187)&gt;=1,外来!A187,"")</f>
        <v/>
      </c>
      <c r="B189" s="784" t="str">
        <f>IF(COUNTA(外来!B187)&gt;=1,外来!B187,"")</f>
        <v/>
      </c>
      <c r="C189" s="750" t="str">
        <f>IF(COUNTA(外来!C187)&gt;=1,外来!C187,"")</f>
        <v/>
      </c>
      <c r="D189" s="750" t="str">
        <f>IF(COUNTA(外来!D187)&gt;=1,外来!D187,"")</f>
        <v/>
      </c>
      <c r="E189" s="750" t="str">
        <f>IF(COUNTA(外来!E187)&gt;=1,外来!E187,"")</f>
        <v/>
      </c>
      <c r="F189" s="755" t="str">
        <f>IF(COUNTA(外来!F187)&gt;=1,外来!F187,"")</f>
        <v/>
      </c>
      <c r="G189" s="745" t="str">
        <f>IF(COUNTA(外来!G187)&gt;=1,外来!G187,"")</f>
        <v/>
      </c>
      <c r="H189" s="755" t="str">
        <f>IF(COUNTA(外来!H187)&gt;=1,外来!H187,"")</f>
        <v/>
      </c>
      <c r="I189" s="799" t="str">
        <f>IF(COUNTA(外来!I187)&gt;=1,外来!I187,"")</f>
        <v/>
      </c>
      <c r="J189" s="659" t="str">
        <f>IF(COUNTA(外来!K187)&gt;=1,外来!K187,"")</f>
        <v/>
      </c>
      <c r="K189" s="694" t="str">
        <f>IF(J189&lt;基本!$D$9,"非常勤","常勤")</f>
        <v>常勤</v>
      </c>
      <c r="L189" s="805">
        <f>IF(K189="非常勤",J189/基本!$D$9,1)</f>
        <v>1</v>
      </c>
      <c r="M189" s="693" t="e">
        <f>IF(DAYS360(O189,メイン!$N$3)&lt;500,"新"," ")</f>
        <v>#VALUE!</v>
      </c>
      <c r="N189" s="659"/>
      <c r="O189" s="809" t="str">
        <f>IF(COUNTA(外来!J187)&gt;=1,外来!J187,"")</f>
        <v/>
      </c>
      <c r="Q189" s="781">
        <f t="shared" si="38"/>
        <v>0</v>
      </c>
      <c r="R189" s="781">
        <f t="shared" si="39"/>
        <v>0</v>
      </c>
      <c r="S189" s="781">
        <f t="shared" si="40"/>
        <v>0</v>
      </c>
      <c r="T189" s="781">
        <f t="shared" si="41"/>
        <v>0</v>
      </c>
      <c r="U189" s="781">
        <f t="shared" si="42"/>
        <v>0</v>
      </c>
      <c r="V189" s="781">
        <f t="shared" si="43"/>
        <v>0</v>
      </c>
      <c r="W189" s="781">
        <f t="shared" si="44"/>
        <v>0</v>
      </c>
      <c r="X189" s="781">
        <f t="shared" si="45"/>
        <v>0</v>
      </c>
      <c r="Y189" s="781">
        <f t="shared" si="46"/>
        <v>0</v>
      </c>
      <c r="Z189" s="781">
        <f t="shared" si="47"/>
        <v>0</v>
      </c>
      <c r="AA189" s="781">
        <f t="shared" si="48"/>
        <v>0</v>
      </c>
      <c r="AB189" s="781">
        <f t="shared" si="49"/>
        <v>0</v>
      </c>
      <c r="AC189" s="781">
        <f t="shared" si="50"/>
        <v>0</v>
      </c>
      <c r="AD189" s="781">
        <f t="shared" si="51"/>
        <v>0</v>
      </c>
      <c r="AE189" s="781">
        <f t="shared" si="52"/>
        <v>0</v>
      </c>
      <c r="AG189" s="647" t="e">
        <f>#REF!</f>
        <v>#REF!</v>
      </c>
      <c r="AH189" s="647" t="str">
        <f t="shared" si="53"/>
        <v>助産師常勤</v>
      </c>
      <c r="AI189" s="647">
        <f t="shared" si="54"/>
        <v>1</v>
      </c>
      <c r="AJ189" s="647" t="str">
        <f t="shared" si="55"/>
        <v>助産師</v>
      </c>
      <c r="AK189" s="647" t="str">
        <f t="shared" si="56"/>
        <v>常勤</v>
      </c>
    </row>
    <row r="190" spans="1:37" ht="13.5" customHeight="1">
      <c r="A190" s="659" t="str">
        <f>IF(COUNTA(外来!A188)&gt;=1,外来!A188,"")</f>
        <v/>
      </c>
      <c r="B190" s="784" t="str">
        <f>IF(COUNTA(外来!B188)&gt;=1,外来!B188,"")</f>
        <v/>
      </c>
      <c r="C190" s="750" t="str">
        <f>IF(COUNTA(外来!C188)&gt;=1,外来!C188,"")</f>
        <v/>
      </c>
      <c r="D190" s="750" t="str">
        <f>IF(COUNTA(外来!D188)&gt;=1,外来!D188,"")</f>
        <v/>
      </c>
      <c r="E190" s="750" t="str">
        <f>IF(COUNTA(外来!E188)&gt;=1,外来!E188,"")</f>
        <v/>
      </c>
      <c r="F190" s="755" t="str">
        <f>IF(COUNTA(外来!F188)&gt;=1,外来!F188,"")</f>
        <v/>
      </c>
      <c r="G190" s="745" t="str">
        <f>IF(COUNTA(外来!G188)&gt;=1,外来!G188,"")</f>
        <v/>
      </c>
      <c r="H190" s="755" t="str">
        <f>IF(COUNTA(外来!H188)&gt;=1,外来!H188,"")</f>
        <v/>
      </c>
      <c r="I190" s="799" t="str">
        <f>IF(COUNTA(外来!I188)&gt;=1,外来!I188,"")</f>
        <v/>
      </c>
      <c r="J190" s="659" t="str">
        <f>IF(COUNTA(外来!K188)&gt;=1,外来!K188,"")</f>
        <v/>
      </c>
      <c r="K190" s="694" t="str">
        <f>IF(J190&lt;基本!$D$9,"非常勤","常勤")</f>
        <v>常勤</v>
      </c>
      <c r="L190" s="805">
        <f>IF(K190="非常勤",J190/基本!$D$9,1)</f>
        <v>1</v>
      </c>
      <c r="M190" s="693" t="e">
        <f>IF(DAYS360(O190,メイン!$N$3)&lt;500,"新"," ")</f>
        <v>#VALUE!</v>
      </c>
      <c r="N190" s="659"/>
      <c r="O190" s="809" t="str">
        <f>IF(COUNTA(外来!J188)&gt;=1,外来!J188,"")</f>
        <v/>
      </c>
      <c r="Q190" s="781">
        <f t="shared" si="38"/>
        <v>0</v>
      </c>
      <c r="R190" s="781">
        <f t="shared" si="39"/>
        <v>0</v>
      </c>
      <c r="S190" s="781">
        <f t="shared" si="40"/>
        <v>0</v>
      </c>
      <c r="T190" s="781">
        <f t="shared" si="41"/>
        <v>0</v>
      </c>
      <c r="U190" s="781">
        <f t="shared" si="42"/>
        <v>0</v>
      </c>
      <c r="V190" s="781">
        <f t="shared" si="43"/>
        <v>0</v>
      </c>
      <c r="W190" s="781">
        <f t="shared" si="44"/>
        <v>0</v>
      </c>
      <c r="X190" s="781">
        <f t="shared" si="45"/>
        <v>0</v>
      </c>
      <c r="Y190" s="781">
        <f t="shared" si="46"/>
        <v>0</v>
      </c>
      <c r="Z190" s="781">
        <f t="shared" si="47"/>
        <v>0</v>
      </c>
      <c r="AA190" s="781">
        <f t="shared" si="48"/>
        <v>0</v>
      </c>
      <c r="AB190" s="781">
        <f t="shared" si="49"/>
        <v>0</v>
      </c>
      <c r="AC190" s="781">
        <f t="shared" si="50"/>
        <v>0</v>
      </c>
      <c r="AD190" s="781">
        <f t="shared" si="51"/>
        <v>0</v>
      </c>
      <c r="AE190" s="781">
        <f t="shared" si="52"/>
        <v>0</v>
      </c>
      <c r="AG190" s="647" t="e">
        <f>#REF!</f>
        <v>#REF!</v>
      </c>
      <c r="AH190" s="647" t="str">
        <f t="shared" si="53"/>
        <v>助産師常勤</v>
      </c>
      <c r="AI190" s="647">
        <f t="shared" si="54"/>
        <v>1</v>
      </c>
      <c r="AJ190" s="647" t="str">
        <f t="shared" si="55"/>
        <v>助産師</v>
      </c>
      <c r="AK190" s="647" t="str">
        <f t="shared" si="56"/>
        <v>常勤</v>
      </c>
    </row>
    <row r="191" spans="1:37" ht="13.5" customHeight="1">
      <c r="A191" s="659" t="str">
        <f>IF(COUNTA(外来!A189)&gt;=1,外来!A189,"")</f>
        <v/>
      </c>
      <c r="B191" s="784" t="str">
        <f>IF(COUNTA(外来!B189)&gt;=1,外来!B189,"")</f>
        <v/>
      </c>
      <c r="C191" s="750" t="str">
        <f>IF(COUNTA(外来!C189)&gt;=1,外来!C189,"")</f>
        <v/>
      </c>
      <c r="D191" s="750" t="str">
        <f>IF(COUNTA(外来!D189)&gt;=1,外来!D189,"")</f>
        <v/>
      </c>
      <c r="E191" s="750" t="str">
        <f>IF(COUNTA(外来!E189)&gt;=1,外来!E189,"")</f>
        <v/>
      </c>
      <c r="F191" s="755" t="str">
        <f>IF(COUNTA(外来!F189)&gt;=1,外来!F189,"")</f>
        <v/>
      </c>
      <c r="G191" s="745" t="str">
        <f>IF(COUNTA(外来!G189)&gt;=1,外来!G189,"")</f>
        <v/>
      </c>
      <c r="H191" s="755" t="str">
        <f>IF(COUNTA(外来!H189)&gt;=1,外来!H189,"")</f>
        <v/>
      </c>
      <c r="I191" s="799" t="str">
        <f>IF(COUNTA(外来!I189)&gt;=1,外来!I189,"")</f>
        <v/>
      </c>
      <c r="J191" s="659" t="str">
        <f>IF(COUNTA(外来!K189)&gt;=1,外来!K189,"")</f>
        <v/>
      </c>
      <c r="K191" s="694" t="str">
        <f>IF(J191&lt;基本!$D$9,"非常勤","常勤")</f>
        <v>常勤</v>
      </c>
      <c r="L191" s="805">
        <f>IF(K191="非常勤",J191/基本!$D$9,1)</f>
        <v>1</v>
      </c>
      <c r="M191" s="693" t="e">
        <f>IF(DAYS360(O191,メイン!$N$3)&lt;500,"新"," ")</f>
        <v>#VALUE!</v>
      </c>
      <c r="N191" s="659"/>
      <c r="O191" s="809" t="str">
        <f>IF(COUNTA(外来!J189)&gt;=1,外来!J189,"")</f>
        <v/>
      </c>
      <c r="Q191" s="781">
        <f t="shared" si="38"/>
        <v>0</v>
      </c>
      <c r="R191" s="781">
        <f t="shared" si="39"/>
        <v>0</v>
      </c>
      <c r="S191" s="781">
        <f t="shared" si="40"/>
        <v>0</v>
      </c>
      <c r="T191" s="781">
        <f t="shared" si="41"/>
        <v>0</v>
      </c>
      <c r="U191" s="781">
        <f t="shared" si="42"/>
        <v>0</v>
      </c>
      <c r="V191" s="781">
        <f t="shared" si="43"/>
        <v>0</v>
      </c>
      <c r="W191" s="781">
        <f t="shared" si="44"/>
        <v>0</v>
      </c>
      <c r="X191" s="781">
        <f t="shared" si="45"/>
        <v>0</v>
      </c>
      <c r="Y191" s="781">
        <f t="shared" si="46"/>
        <v>0</v>
      </c>
      <c r="Z191" s="781">
        <f t="shared" si="47"/>
        <v>0</v>
      </c>
      <c r="AA191" s="781">
        <f t="shared" si="48"/>
        <v>0</v>
      </c>
      <c r="AB191" s="781">
        <f t="shared" si="49"/>
        <v>0</v>
      </c>
      <c r="AC191" s="781">
        <f t="shared" si="50"/>
        <v>0</v>
      </c>
      <c r="AD191" s="781">
        <f t="shared" si="51"/>
        <v>0</v>
      </c>
      <c r="AE191" s="781">
        <f t="shared" si="52"/>
        <v>0</v>
      </c>
      <c r="AG191" s="647" t="e">
        <f>#REF!</f>
        <v>#REF!</v>
      </c>
      <c r="AH191" s="647" t="str">
        <f t="shared" si="53"/>
        <v>助産師常勤</v>
      </c>
      <c r="AI191" s="647">
        <f t="shared" si="54"/>
        <v>1</v>
      </c>
      <c r="AJ191" s="647" t="str">
        <f t="shared" si="55"/>
        <v>助産師</v>
      </c>
      <c r="AK191" s="647" t="str">
        <f t="shared" si="56"/>
        <v>常勤</v>
      </c>
    </row>
    <row r="192" spans="1:37" ht="13.5" customHeight="1">
      <c r="A192" s="659" t="str">
        <f>IF(COUNTA(外来!A190)&gt;=1,外来!A190,"")</f>
        <v/>
      </c>
      <c r="B192" s="784" t="str">
        <f>IF(COUNTA(外来!B190)&gt;=1,外来!B190,"")</f>
        <v/>
      </c>
      <c r="C192" s="750" t="str">
        <f>IF(COUNTA(外来!C190)&gt;=1,外来!C190,"")</f>
        <v/>
      </c>
      <c r="D192" s="750" t="str">
        <f>IF(COUNTA(外来!D190)&gt;=1,外来!D190,"")</f>
        <v/>
      </c>
      <c r="E192" s="750" t="str">
        <f>IF(COUNTA(外来!E190)&gt;=1,外来!E190,"")</f>
        <v/>
      </c>
      <c r="F192" s="755" t="str">
        <f>IF(COUNTA(外来!F190)&gt;=1,外来!F190,"")</f>
        <v/>
      </c>
      <c r="G192" s="745" t="str">
        <f>IF(COUNTA(外来!G190)&gt;=1,外来!G190,"")</f>
        <v/>
      </c>
      <c r="H192" s="755" t="str">
        <f>IF(COUNTA(外来!H190)&gt;=1,外来!H190,"")</f>
        <v/>
      </c>
      <c r="I192" s="799" t="str">
        <f>IF(COUNTA(外来!I190)&gt;=1,外来!I190,"")</f>
        <v/>
      </c>
      <c r="J192" s="659" t="str">
        <f>IF(COUNTA(外来!K190)&gt;=1,外来!K190,"")</f>
        <v/>
      </c>
      <c r="K192" s="694" t="str">
        <f>IF(J192&lt;基本!$D$9,"非常勤","常勤")</f>
        <v>常勤</v>
      </c>
      <c r="L192" s="805">
        <f>IF(K192="非常勤",J192/基本!$D$9,1)</f>
        <v>1</v>
      </c>
      <c r="M192" s="693" t="e">
        <f>IF(DAYS360(O192,メイン!$N$3)&lt;500,"新"," ")</f>
        <v>#VALUE!</v>
      </c>
      <c r="N192" s="659"/>
      <c r="O192" s="809" t="str">
        <f>IF(COUNTA(外来!J190)&gt;=1,外来!J190,"")</f>
        <v/>
      </c>
      <c r="Q192" s="781">
        <f t="shared" si="38"/>
        <v>0</v>
      </c>
      <c r="R192" s="781">
        <f t="shared" si="39"/>
        <v>0</v>
      </c>
      <c r="S192" s="781">
        <f t="shared" si="40"/>
        <v>0</v>
      </c>
      <c r="T192" s="781">
        <f t="shared" si="41"/>
        <v>0</v>
      </c>
      <c r="U192" s="781">
        <f t="shared" si="42"/>
        <v>0</v>
      </c>
      <c r="V192" s="781">
        <f t="shared" si="43"/>
        <v>0</v>
      </c>
      <c r="W192" s="781">
        <f t="shared" si="44"/>
        <v>0</v>
      </c>
      <c r="X192" s="781">
        <f t="shared" si="45"/>
        <v>0</v>
      </c>
      <c r="Y192" s="781">
        <f t="shared" si="46"/>
        <v>0</v>
      </c>
      <c r="Z192" s="781">
        <f t="shared" si="47"/>
        <v>0</v>
      </c>
      <c r="AA192" s="781">
        <f t="shared" si="48"/>
        <v>0</v>
      </c>
      <c r="AB192" s="781">
        <f t="shared" si="49"/>
        <v>0</v>
      </c>
      <c r="AC192" s="781">
        <f t="shared" si="50"/>
        <v>0</v>
      </c>
      <c r="AD192" s="781">
        <f t="shared" si="51"/>
        <v>0</v>
      </c>
      <c r="AE192" s="781">
        <f t="shared" si="52"/>
        <v>0</v>
      </c>
      <c r="AG192" s="647" t="e">
        <f>#REF!</f>
        <v>#REF!</v>
      </c>
      <c r="AH192" s="647" t="str">
        <f t="shared" si="53"/>
        <v>助産師常勤</v>
      </c>
      <c r="AI192" s="647">
        <f t="shared" si="54"/>
        <v>1</v>
      </c>
      <c r="AJ192" s="647" t="str">
        <f t="shared" si="55"/>
        <v>助産師</v>
      </c>
      <c r="AK192" s="647" t="str">
        <f t="shared" si="56"/>
        <v>常勤</v>
      </c>
    </row>
    <row r="193" spans="1:51" ht="13.5" customHeight="1">
      <c r="A193" s="659" t="str">
        <f>IF(COUNTA(外来!A191)&gt;=1,外来!A191,"")</f>
        <v/>
      </c>
      <c r="B193" s="784" t="str">
        <f>IF(COUNTA(外来!B191)&gt;=1,外来!B191,"")</f>
        <v/>
      </c>
      <c r="C193" s="750" t="str">
        <f>IF(COUNTA(外来!C191)&gt;=1,外来!C191,"")</f>
        <v/>
      </c>
      <c r="D193" s="750" t="str">
        <f>IF(COUNTA(外来!D191)&gt;=1,外来!D191,"")</f>
        <v/>
      </c>
      <c r="E193" s="750" t="str">
        <f>IF(COUNTA(外来!E191)&gt;=1,外来!E191,"")</f>
        <v/>
      </c>
      <c r="F193" s="755" t="str">
        <f>IF(COUNTA(外来!F191)&gt;=1,外来!F191,"")</f>
        <v/>
      </c>
      <c r="G193" s="745" t="str">
        <f>IF(COUNTA(外来!G191)&gt;=1,外来!G191,"")</f>
        <v/>
      </c>
      <c r="H193" s="755" t="str">
        <f>IF(COUNTA(外来!H191)&gt;=1,外来!H191,"")</f>
        <v/>
      </c>
      <c r="I193" s="799" t="str">
        <f>IF(COUNTA(外来!I191)&gt;=1,外来!I191,"")</f>
        <v/>
      </c>
      <c r="J193" s="659" t="str">
        <f>IF(COUNTA(外来!K191)&gt;=1,外来!K191,"")</f>
        <v/>
      </c>
      <c r="K193" s="694" t="str">
        <f>IF(J193&lt;基本!$D$9,"非常勤","常勤")</f>
        <v>常勤</v>
      </c>
      <c r="L193" s="805">
        <f>IF(K193="非常勤",J193/基本!$D$9,1)</f>
        <v>1</v>
      </c>
      <c r="M193" s="693" t="e">
        <f>IF(DAYS360(O193,メイン!$N$3)&lt;500,"新"," ")</f>
        <v>#VALUE!</v>
      </c>
      <c r="N193" s="659"/>
      <c r="O193" s="809" t="str">
        <f>IF(COUNTA(外来!J191)&gt;=1,外来!J191,"")</f>
        <v/>
      </c>
      <c r="Q193" s="781">
        <f t="shared" si="38"/>
        <v>0</v>
      </c>
      <c r="R193" s="781">
        <f t="shared" si="39"/>
        <v>0</v>
      </c>
      <c r="S193" s="781">
        <f t="shared" si="40"/>
        <v>0</v>
      </c>
      <c r="T193" s="781">
        <f t="shared" si="41"/>
        <v>0</v>
      </c>
      <c r="U193" s="781">
        <f t="shared" si="42"/>
        <v>0</v>
      </c>
      <c r="V193" s="781">
        <f t="shared" si="43"/>
        <v>0</v>
      </c>
      <c r="W193" s="781">
        <f t="shared" si="44"/>
        <v>0</v>
      </c>
      <c r="X193" s="781">
        <f t="shared" si="45"/>
        <v>0</v>
      </c>
      <c r="Y193" s="781">
        <f t="shared" si="46"/>
        <v>0</v>
      </c>
      <c r="Z193" s="781">
        <f t="shared" si="47"/>
        <v>0</v>
      </c>
      <c r="AA193" s="781">
        <f t="shared" si="48"/>
        <v>0</v>
      </c>
      <c r="AB193" s="781">
        <f t="shared" si="49"/>
        <v>0</v>
      </c>
      <c r="AC193" s="781">
        <f t="shared" si="50"/>
        <v>0</v>
      </c>
      <c r="AD193" s="781">
        <f t="shared" si="51"/>
        <v>0</v>
      </c>
      <c r="AE193" s="781">
        <f t="shared" si="52"/>
        <v>0</v>
      </c>
      <c r="AG193" s="647" t="e">
        <f>#REF!</f>
        <v>#REF!</v>
      </c>
      <c r="AH193" s="647" t="str">
        <f t="shared" si="53"/>
        <v>助産師常勤</v>
      </c>
      <c r="AI193" s="647">
        <f t="shared" si="54"/>
        <v>1</v>
      </c>
      <c r="AJ193" s="647" t="str">
        <f t="shared" si="55"/>
        <v>助産師</v>
      </c>
      <c r="AK193" s="647" t="str">
        <f t="shared" si="56"/>
        <v>常勤</v>
      </c>
    </row>
    <row r="194" spans="1:51" ht="13.5" customHeight="1">
      <c r="A194" s="659" t="str">
        <f>IF(COUNTA(外来!A192)&gt;=1,外来!A192,"")</f>
        <v/>
      </c>
      <c r="B194" s="784" t="str">
        <f>IF(COUNTA(外来!B192)&gt;=1,外来!B192,"")</f>
        <v/>
      </c>
      <c r="C194" s="750" t="str">
        <f>IF(COUNTA(外来!C192)&gt;=1,外来!C192,"")</f>
        <v/>
      </c>
      <c r="D194" s="750" t="str">
        <f>IF(COUNTA(外来!D192)&gt;=1,外来!D192,"")</f>
        <v/>
      </c>
      <c r="E194" s="750" t="str">
        <f>IF(COUNTA(外来!E192)&gt;=1,外来!E192,"")</f>
        <v/>
      </c>
      <c r="F194" s="755" t="str">
        <f>IF(COUNTA(外来!F192)&gt;=1,外来!F192,"")</f>
        <v/>
      </c>
      <c r="G194" s="745" t="str">
        <f>IF(COUNTA(外来!G192)&gt;=1,外来!G192,"")</f>
        <v/>
      </c>
      <c r="H194" s="755" t="str">
        <f>IF(COUNTA(外来!H192)&gt;=1,外来!H192,"")</f>
        <v/>
      </c>
      <c r="I194" s="799" t="str">
        <f>IF(COUNTA(外来!I192)&gt;=1,外来!I192,"")</f>
        <v/>
      </c>
      <c r="J194" s="659" t="str">
        <f>IF(COUNTA(外来!K192)&gt;=1,外来!K192,"")</f>
        <v/>
      </c>
      <c r="K194" s="694" t="str">
        <f>IF(J194&lt;基本!$D$9,"非常勤","常勤")</f>
        <v>常勤</v>
      </c>
      <c r="L194" s="805">
        <f>IF(K194="非常勤",J194/基本!$D$9,1)</f>
        <v>1</v>
      </c>
      <c r="M194" s="693" t="e">
        <f>IF(DAYS360(O194,メイン!$N$3)&lt;500,"新"," ")</f>
        <v>#VALUE!</v>
      </c>
      <c r="N194" s="659"/>
      <c r="O194" s="809" t="str">
        <f>IF(COUNTA(外来!J192)&gt;=1,外来!J192,"")</f>
        <v/>
      </c>
      <c r="Q194" s="781">
        <f t="shared" si="38"/>
        <v>0</v>
      </c>
      <c r="R194" s="781">
        <f t="shared" si="39"/>
        <v>0</v>
      </c>
      <c r="S194" s="781">
        <f t="shared" si="40"/>
        <v>0</v>
      </c>
      <c r="T194" s="781">
        <f t="shared" si="41"/>
        <v>0</v>
      </c>
      <c r="U194" s="781">
        <f t="shared" si="42"/>
        <v>0</v>
      </c>
      <c r="V194" s="781">
        <f t="shared" si="43"/>
        <v>0</v>
      </c>
      <c r="W194" s="781">
        <f t="shared" si="44"/>
        <v>0</v>
      </c>
      <c r="X194" s="781">
        <f t="shared" si="45"/>
        <v>0</v>
      </c>
      <c r="Y194" s="781">
        <f t="shared" si="46"/>
        <v>0</v>
      </c>
      <c r="Z194" s="781">
        <f t="shared" si="47"/>
        <v>0</v>
      </c>
      <c r="AA194" s="781">
        <f t="shared" si="48"/>
        <v>0</v>
      </c>
      <c r="AB194" s="781">
        <f t="shared" si="49"/>
        <v>0</v>
      </c>
      <c r="AC194" s="781">
        <f t="shared" si="50"/>
        <v>0</v>
      </c>
      <c r="AD194" s="781">
        <f t="shared" si="51"/>
        <v>0</v>
      </c>
      <c r="AE194" s="781">
        <f t="shared" si="52"/>
        <v>0</v>
      </c>
      <c r="AG194" s="647" t="e">
        <f>#REF!</f>
        <v>#REF!</v>
      </c>
      <c r="AH194" s="647" t="str">
        <f t="shared" si="53"/>
        <v>助産師常勤</v>
      </c>
      <c r="AI194" s="647">
        <f t="shared" si="54"/>
        <v>1</v>
      </c>
      <c r="AJ194" s="647" t="str">
        <f t="shared" si="55"/>
        <v>助産師</v>
      </c>
      <c r="AK194" s="647" t="str">
        <f t="shared" si="56"/>
        <v>常勤</v>
      </c>
    </row>
    <row r="195" spans="1:51" ht="13.5" customHeight="1">
      <c r="A195" s="659" t="str">
        <f>IF(COUNTA(外来!A193)&gt;=1,外来!A193,"")</f>
        <v/>
      </c>
      <c r="B195" s="784" t="str">
        <f>IF(COUNTA(外来!B193)&gt;=1,外来!B193,"")</f>
        <v/>
      </c>
      <c r="C195" s="750" t="str">
        <f>IF(COUNTA(外来!C193)&gt;=1,外来!C193,"")</f>
        <v/>
      </c>
      <c r="D195" s="750" t="str">
        <f>IF(COUNTA(外来!D193)&gt;=1,外来!D193,"")</f>
        <v/>
      </c>
      <c r="E195" s="750" t="str">
        <f>IF(COUNTA(外来!E193)&gt;=1,外来!E193,"")</f>
        <v/>
      </c>
      <c r="F195" s="755" t="str">
        <f>IF(COUNTA(外来!F193)&gt;=1,外来!F193,"")</f>
        <v/>
      </c>
      <c r="G195" s="745" t="str">
        <f>IF(COUNTA(外来!G193)&gt;=1,外来!G193,"")</f>
        <v/>
      </c>
      <c r="H195" s="755" t="str">
        <f>IF(COUNTA(外来!H193)&gt;=1,外来!H193,"")</f>
        <v/>
      </c>
      <c r="I195" s="799" t="str">
        <f>IF(COUNTA(外来!I193)&gt;=1,外来!I193,"")</f>
        <v/>
      </c>
      <c r="J195" s="659" t="str">
        <f>IF(COUNTA(外来!K193)&gt;=1,外来!K193,"")</f>
        <v/>
      </c>
      <c r="K195" s="694" t="str">
        <f>IF(J195&lt;基本!$D$9,"非常勤","常勤")</f>
        <v>常勤</v>
      </c>
      <c r="L195" s="805">
        <f>IF(K195="非常勤",J195/基本!$D$9,1)</f>
        <v>1</v>
      </c>
      <c r="M195" s="693" t="e">
        <f>IF(DAYS360(O195,メイン!$N$3)&lt;500,"新"," ")</f>
        <v>#VALUE!</v>
      </c>
      <c r="N195" s="659"/>
      <c r="O195" s="809" t="str">
        <f>IF(COUNTA(外来!J193)&gt;=1,外来!J193,"")</f>
        <v/>
      </c>
      <c r="Q195" s="781">
        <f t="shared" si="38"/>
        <v>0</v>
      </c>
      <c r="R195" s="781">
        <f t="shared" si="39"/>
        <v>0</v>
      </c>
      <c r="S195" s="781">
        <f t="shared" si="40"/>
        <v>0</v>
      </c>
      <c r="T195" s="781">
        <f t="shared" si="41"/>
        <v>0</v>
      </c>
      <c r="U195" s="781">
        <f t="shared" si="42"/>
        <v>0</v>
      </c>
      <c r="V195" s="781">
        <f t="shared" si="43"/>
        <v>0</v>
      </c>
      <c r="W195" s="781">
        <f t="shared" si="44"/>
        <v>0</v>
      </c>
      <c r="X195" s="781">
        <f t="shared" si="45"/>
        <v>0</v>
      </c>
      <c r="Y195" s="781">
        <f t="shared" si="46"/>
        <v>0</v>
      </c>
      <c r="Z195" s="781">
        <f t="shared" si="47"/>
        <v>0</v>
      </c>
      <c r="AA195" s="781">
        <f t="shared" si="48"/>
        <v>0</v>
      </c>
      <c r="AB195" s="781">
        <f t="shared" si="49"/>
        <v>0</v>
      </c>
      <c r="AC195" s="781">
        <f t="shared" si="50"/>
        <v>0</v>
      </c>
      <c r="AD195" s="781">
        <f t="shared" si="51"/>
        <v>0</v>
      </c>
      <c r="AE195" s="781">
        <f t="shared" si="52"/>
        <v>0</v>
      </c>
      <c r="AG195" s="647" t="e">
        <f>#REF!</f>
        <v>#REF!</v>
      </c>
      <c r="AH195" s="647" t="str">
        <f t="shared" si="53"/>
        <v>助産師常勤</v>
      </c>
      <c r="AI195" s="647">
        <f t="shared" si="54"/>
        <v>1</v>
      </c>
      <c r="AJ195" s="647" t="str">
        <f t="shared" si="55"/>
        <v>助産師</v>
      </c>
      <c r="AK195" s="647" t="str">
        <f t="shared" si="56"/>
        <v>常勤</v>
      </c>
    </row>
    <row r="196" spans="1:51" ht="13.5" customHeight="1">
      <c r="A196" s="659" t="str">
        <f>IF(COUNTA(外来!A194)&gt;=1,外来!A194,"")</f>
        <v/>
      </c>
      <c r="B196" s="784" t="str">
        <f>IF(COUNTA(外来!B194)&gt;=1,外来!B194,"")</f>
        <v/>
      </c>
      <c r="C196" s="750" t="str">
        <f>IF(COUNTA(外来!C194)&gt;=1,外来!C194,"")</f>
        <v/>
      </c>
      <c r="D196" s="750" t="str">
        <f>IF(COUNTA(外来!D194)&gt;=1,外来!D194,"")</f>
        <v/>
      </c>
      <c r="E196" s="750" t="str">
        <f>IF(COUNTA(外来!E194)&gt;=1,外来!E194,"")</f>
        <v/>
      </c>
      <c r="F196" s="755" t="str">
        <f>IF(COUNTA(外来!F194)&gt;=1,外来!F194,"")</f>
        <v/>
      </c>
      <c r="G196" s="745" t="str">
        <f>IF(COUNTA(外来!G194)&gt;=1,外来!G194,"")</f>
        <v/>
      </c>
      <c r="H196" s="755" t="str">
        <f>IF(COUNTA(外来!H194)&gt;=1,外来!H194,"")</f>
        <v/>
      </c>
      <c r="I196" s="799" t="str">
        <f>IF(COUNTA(外来!I194)&gt;=1,外来!I194,"")</f>
        <v/>
      </c>
      <c r="J196" s="659" t="str">
        <f>IF(COUNTA(外来!K194)&gt;=1,外来!K194,"")</f>
        <v/>
      </c>
      <c r="K196" s="694" t="str">
        <f>IF(J196&lt;基本!$D$9,"非常勤","常勤")</f>
        <v>常勤</v>
      </c>
      <c r="L196" s="805">
        <f>IF(K196="非常勤",J196/基本!$D$9,1)</f>
        <v>1</v>
      </c>
      <c r="M196" s="693" t="e">
        <f>IF(DAYS360(O196,メイン!$N$3)&lt;500,"新"," ")</f>
        <v>#VALUE!</v>
      </c>
      <c r="N196" s="659"/>
      <c r="O196" s="809" t="str">
        <f>IF(COUNTA(外来!J194)&gt;=1,外来!J194,"")</f>
        <v/>
      </c>
      <c r="Q196" s="781">
        <f t="shared" si="38"/>
        <v>0</v>
      </c>
      <c r="R196" s="781">
        <f t="shared" si="39"/>
        <v>0</v>
      </c>
      <c r="S196" s="781">
        <f t="shared" si="40"/>
        <v>0</v>
      </c>
      <c r="T196" s="781">
        <f t="shared" si="41"/>
        <v>0</v>
      </c>
      <c r="U196" s="781">
        <f t="shared" si="42"/>
        <v>0</v>
      </c>
      <c r="V196" s="781">
        <f t="shared" si="43"/>
        <v>0</v>
      </c>
      <c r="W196" s="781">
        <f t="shared" si="44"/>
        <v>0</v>
      </c>
      <c r="X196" s="781">
        <f t="shared" si="45"/>
        <v>0</v>
      </c>
      <c r="Y196" s="781">
        <f t="shared" si="46"/>
        <v>0</v>
      </c>
      <c r="Z196" s="781">
        <f t="shared" si="47"/>
        <v>0</v>
      </c>
      <c r="AA196" s="781">
        <f t="shared" si="48"/>
        <v>0</v>
      </c>
      <c r="AB196" s="781">
        <f t="shared" si="49"/>
        <v>0</v>
      </c>
      <c r="AC196" s="781">
        <f t="shared" si="50"/>
        <v>0</v>
      </c>
      <c r="AD196" s="781">
        <f t="shared" si="51"/>
        <v>0</v>
      </c>
      <c r="AE196" s="781">
        <f t="shared" si="52"/>
        <v>0</v>
      </c>
      <c r="AG196" s="647" t="e">
        <f>#REF!</f>
        <v>#REF!</v>
      </c>
      <c r="AH196" s="647" t="str">
        <f t="shared" si="53"/>
        <v>助産師常勤</v>
      </c>
      <c r="AI196" s="647">
        <f t="shared" si="54"/>
        <v>1</v>
      </c>
      <c r="AJ196" s="647" t="str">
        <f t="shared" si="55"/>
        <v>助産師</v>
      </c>
      <c r="AK196" s="647" t="str">
        <f t="shared" si="56"/>
        <v>常勤</v>
      </c>
    </row>
    <row r="197" spans="1:51" ht="13.5" customHeight="1">
      <c r="A197" s="659" t="str">
        <f>IF(COUNTA(外来!A195)&gt;=1,外来!A195,"")</f>
        <v/>
      </c>
      <c r="B197" s="784" t="str">
        <f>IF(COUNTA(外来!B195)&gt;=1,外来!B195,"")</f>
        <v/>
      </c>
      <c r="C197" s="750" t="str">
        <f>IF(COUNTA(外来!C195)&gt;=1,外来!C195,"")</f>
        <v/>
      </c>
      <c r="D197" s="750" t="str">
        <f>IF(COUNTA(外来!D195)&gt;=1,外来!D195,"")</f>
        <v/>
      </c>
      <c r="E197" s="750" t="str">
        <f>IF(COUNTA(外来!E195)&gt;=1,外来!E195,"")</f>
        <v/>
      </c>
      <c r="F197" s="755" t="str">
        <f>IF(COUNTA(外来!F195)&gt;=1,外来!F195,"")</f>
        <v/>
      </c>
      <c r="G197" s="745" t="str">
        <f>IF(COUNTA(外来!G195)&gt;=1,外来!G195,"")</f>
        <v/>
      </c>
      <c r="H197" s="755" t="str">
        <f>IF(COUNTA(外来!H195)&gt;=1,外来!H195,"")</f>
        <v/>
      </c>
      <c r="I197" s="799" t="str">
        <f>IF(COUNTA(外来!I195)&gt;=1,外来!I195,"")</f>
        <v/>
      </c>
      <c r="J197" s="659" t="str">
        <f>IF(COUNTA(外来!K195)&gt;=1,外来!K195,"")</f>
        <v/>
      </c>
      <c r="K197" s="694" t="str">
        <f>IF(J197&lt;基本!$D$9,"非常勤","常勤")</f>
        <v>常勤</v>
      </c>
      <c r="L197" s="805">
        <f>IF(K197="非常勤",J197/基本!$D$9,1)</f>
        <v>1</v>
      </c>
      <c r="M197" s="693" t="e">
        <f>IF(DAYS360(O197,メイン!$N$3)&lt;500,"新"," ")</f>
        <v>#VALUE!</v>
      </c>
      <c r="N197" s="659"/>
      <c r="O197" s="809" t="str">
        <f>IF(COUNTA(外来!J195)&gt;=1,外来!J195,"")</f>
        <v/>
      </c>
      <c r="Q197" s="781">
        <f t="shared" si="38"/>
        <v>0</v>
      </c>
      <c r="R197" s="781">
        <f t="shared" si="39"/>
        <v>0</v>
      </c>
      <c r="S197" s="781">
        <f t="shared" si="40"/>
        <v>0</v>
      </c>
      <c r="T197" s="781">
        <f t="shared" si="41"/>
        <v>0</v>
      </c>
      <c r="U197" s="781">
        <f t="shared" si="42"/>
        <v>0</v>
      </c>
      <c r="V197" s="781">
        <f t="shared" si="43"/>
        <v>0</v>
      </c>
      <c r="W197" s="781">
        <f t="shared" si="44"/>
        <v>0</v>
      </c>
      <c r="X197" s="781">
        <f t="shared" si="45"/>
        <v>0</v>
      </c>
      <c r="Y197" s="781">
        <f t="shared" si="46"/>
        <v>0</v>
      </c>
      <c r="Z197" s="781">
        <f t="shared" si="47"/>
        <v>0</v>
      </c>
      <c r="AA197" s="781">
        <f t="shared" si="48"/>
        <v>0</v>
      </c>
      <c r="AB197" s="781">
        <f t="shared" si="49"/>
        <v>0</v>
      </c>
      <c r="AC197" s="781">
        <f t="shared" si="50"/>
        <v>0</v>
      </c>
      <c r="AD197" s="781">
        <f t="shared" si="51"/>
        <v>0</v>
      </c>
      <c r="AE197" s="781">
        <f t="shared" si="52"/>
        <v>0</v>
      </c>
      <c r="AG197" s="647" t="e">
        <f>#REF!</f>
        <v>#REF!</v>
      </c>
      <c r="AH197" s="647" t="str">
        <f t="shared" si="53"/>
        <v>助産師常勤</v>
      </c>
      <c r="AI197" s="647">
        <f t="shared" si="54"/>
        <v>1</v>
      </c>
      <c r="AJ197" s="647" t="str">
        <f t="shared" si="55"/>
        <v>助産師</v>
      </c>
      <c r="AK197" s="647" t="str">
        <f t="shared" si="56"/>
        <v>常勤</v>
      </c>
    </row>
    <row r="198" spans="1:51" ht="13.5" customHeight="1">
      <c r="A198" s="659" t="str">
        <f>IF(COUNTA(外来!A196)&gt;=1,外来!A196,"")</f>
        <v/>
      </c>
      <c r="B198" s="784" t="str">
        <f>IF(COUNTA(外来!B196)&gt;=1,外来!B196,"")</f>
        <v/>
      </c>
      <c r="C198" s="750" t="str">
        <f>IF(COUNTA(外来!C196)&gt;=1,外来!C196,"")</f>
        <v/>
      </c>
      <c r="D198" s="750" t="str">
        <f>IF(COUNTA(外来!D196)&gt;=1,外来!D196,"")</f>
        <v/>
      </c>
      <c r="E198" s="750" t="str">
        <f>IF(COUNTA(外来!E196)&gt;=1,外来!E196,"")</f>
        <v/>
      </c>
      <c r="F198" s="755" t="str">
        <f>IF(COUNTA(外来!F196)&gt;=1,外来!F196,"")</f>
        <v/>
      </c>
      <c r="G198" s="745" t="str">
        <f>IF(COUNTA(外来!G196)&gt;=1,外来!G196,"")</f>
        <v/>
      </c>
      <c r="H198" s="755" t="str">
        <f>IF(COUNTA(外来!H196)&gt;=1,外来!H196,"")</f>
        <v/>
      </c>
      <c r="I198" s="799" t="str">
        <f>IF(COUNTA(外来!I196)&gt;=1,外来!I196,"")</f>
        <v/>
      </c>
      <c r="J198" s="659" t="str">
        <f>IF(COUNTA(外来!K196)&gt;=1,外来!K196,"")</f>
        <v/>
      </c>
      <c r="K198" s="694" t="str">
        <f>IF(J198&lt;基本!$D$9,"非常勤","常勤")</f>
        <v>常勤</v>
      </c>
      <c r="L198" s="805">
        <f>IF(K198="非常勤",J198/基本!$D$9,1)</f>
        <v>1</v>
      </c>
      <c r="M198" s="693" t="e">
        <f>IF(DAYS360(O198,メイン!$N$3)&lt;500,"新"," ")</f>
        <v>#VALUE!</v>
      </c>
      <c r="N198" s="659"/>
      <c r="O198" s="809" t="str">
        <f>IF(COUNTA(外来!J196)&gt;=1,外来!J196,"")</f>
        <v/>
      </c>
      <c r="Q198" s="781">
        <f>IF(AND(COUNTBLANK($B198)=0,$K198="常勤"),1,0)</f>
        <v>0</v>
      </c>
      <c r="R198" s="781">
        <f>IF(S198&gt;0,1,0)</f>
        <v>0</v>
      </c>
      <c r="S198" s="781">
        <f>IF(AND(COUNTBLANK($B198)=0,$K198="非常勤"),F198,0)</f>
        <v>0</v>
      </c>
      <c r="T198" s="781">
        <f>IF(AND(COUNTBLANK($C198)=0,$K198="常勤"),1,0)</f>
        <v>0</v>
      </c>
      <c r="U198" s="781">
        <f>IF(V198&gt;0,1,0)</f>
        <v>0</v>
      </c>
      <c r="V198" s="781">
        <f>IF(AND(COUNTBLANK($C198)=0,$K198="非常勤"),L198,0)</f>
        <v>0</v>
      </c>
      <c r="W198" s="781">
        <f>IF(AND(COUNTBLANK($D198)=0,$K198="常勤"),1,0)</f>
        <v>0</v>
      </c>
      <c r="X198" s="781">
        <f>IF(Y198&gt;0,1,0)</f>
        <v>0</v>
      </c>
      <c r="Y198" s="781">
        <f>IF(AND(COUNTBLANK($D198)=0,$K198="非常勤"),L198,0)</f>
        <v>0</v>
      </c>
      <c r="Z198" s="781">
        <f>IF(AND(COUNTBLANK($E198)=0,$K198="常勤"),1,0)</f>
        <v>0</v>
      </c>
      <c r="AA198" s="781">
        <f>IF(AB198&gt;0,1,0)</f>
        <v>0</v>
      </c>
      <c r="AB198" s="781">
        <f>IF(AND(COUNTBLANK($E198)=0,$K198="非常勤"),L198,0)</f>
        <v>0</v>
      </c>
      <c r="AC198" s="781">
        <f>IF(AND(COUNTBLANK($F198)=0,$K198="常勤"),1,0)</f>
        <v>0</v>
      </c>
      <c r="AD198" s="781">
        <f>IF(AE198&gt;0,1,0)</f>
        <v>0</v>
      </c>
      <c r="AE198" s="781">
        <f>IF(AND(COUNTBLANK($F198)=0,$K198="非常勤"),L198,0)</f>
        <v>0</v>
      </c>
      <c r="AG198" s="647" t="e">
        <f>#REF!</f>
        <v>#REF!</v>
      </c>
      <c r="AH198" s="647" t="str">
        <f>CONCATENATE(AJ198,AK198)</f>
        <v>助産師常勤</v>
      </c>
      <c r="AI198" s="647">
        <f>L198</f>
        <v>1</v>
      </c>
      <c r="AJ198" s="647" t="str">
        <f>IF(COUNTA(B198)=1,"助産師",IF(COUNTA(D198)=1,"看護師",IF(COUNTA(E198)=1,"准看護師",IF(COUNTA(F198)=1,"看護補助者",""))))</f>
        <v>助産師</v>
      </c>
      <c r="AK198" s="647" t="str">
        <f>IF(K198="常勤","常勤",IF(L198&gt;0,"非常勤",""))</f>
        <v>常勤</v>
      </c>
    </row>
    <row r="199" spans="1:51" ht="13.5" customHeight="1">
      <c r="A199" s="659" t="str">
        <f>IF(COUNTA(外来!A197)&gt;=1,外来!A197,"")</f>
        <v/>
      </c>
      <c r="B199" s="784" t="str">
        <f>IF(COUNTA(外来!B197)&gt;=1,外来!B197,"")</f>
        <v/>
      </c>
      <c r="C199" s="750" t="str">
        <f>IF(COUNTA(外来!C197)&gt;=1,外来!C197,"")</f>
        <v/>
      </c>
      <c r="D199" s="750" t="str">
        <f>IF(COUNTA(外来!D197)&gt;=1,外来!D197,"")</f>
        <v/>
      </c>
      <c r="E199" s="750" t="str">
        <f>IF(COUNTA(外来!E197)&gt;=1,外来!E197,"")</f>
        <v/>
      </c>
      <c r="F199" s="755" t="str">
        <f>IF(COUNTA(外来!F197)&gt;=1,外来!F197,"")</f>
        <v/>
      </c>
      <c r="G199" s="745" t="str">
        <f>IF(COUNTA(外来!G197)&gt;=1,外来!G197,"")</f>
        <v/>
      </c>
      <c r="H199" s="755" t="str">
        <f>IF(COUNTA(外来!H197)&gt;=1,外来!H197,"")</f>
        <v/>
      </c>
      <c r="I199" s="799" t="str">
        <f>IF(COUNTA(外来!I197)&gt;=1,外来!I197,"")</f>
        <v/>
      </c>
      <c r="J199" s="659" t="str">
        <f>IF(COUNTA(外来!K197)&gt;=1,外来!K197,"")</f>
        <v/>
      </c>
      <c r="K199" s="694" t="str">
        <f>IF(J199&lt;基本!$D$9,"非常勤","常勤")</f>
        <v>常勤</v>
      </c>
      <c r="L199" s="805">
        <f>IF(K199="非常勤",J199/基本!$D$9,1)</f>
        <v>1</v>
      </c>
      <c r="M199" s="693" t="e">
        <f>IF(DAYS360(O199,メイン!$N$3)&lt;500,"新"," ")</f>
        <v>#VALUE!</v>
      </c>
      <c r="N199" s="659"/>
      <c r="O199" s="809" t="str">
        <f>IF(COUNTA(外来!J197)&gt;=1,外来!J197,"")</f>
        <v/>
      </c>
      <c r="Q199" s="781">
        <f>IF(AND(COUNTBLANK($B199)=0,$K199="常勤"),1,0)</f>
        <v>0</v>
      </c>
      <c r="R199" s="781">
        <f>IF(S199&gt;0,1,0)</f>
        <v>0</v>
      </c>
      <c r="S199" s="781">
        <f>IF(AND(COUNTBLANK($B199)=0,$K199="非常勤"),F199,0)</f>
        <v>0</v>
      </c>
      <c r="T199" s="781">
        <f>IF(AND(COUNTBLANK($C199)=0,$K199="常勤"),1,0)</f>
        <v>0</v>
      </c>
      <c r="U199" s="781">
        <f>IF(V199&gt;0,1,0)</f>
        <v>0</v>
      </c>
      <c r="V199" s="781">
        <f>IF(AND(COUNTBLANK($C199)=0,$K199="非常勤"),L199,0)</f>
        <v>0</v>
      </c>
      <c r="W199" s="781">
        <f>IF(AND(COUNTBLANK($D199)=0,$K199="常勤"),1,0)</f>
        <v>0</v>
      </c>
      <c r="X199" s="781">
        <f>IF(Y199&gt;0,1,0)</f>
        <v>0</v>
      </c>
      <c r="Y199" s="781">
        <f>IF(AND(COUNTBLANK($D199)=0,$K199="非常勤"),L199,0)</f>
        <v>0</v>
      </c>
      <c r="Z199" s="781">
        <f>IF(AND(COUNTBLANK($E199)=0,$K199="常勤"),1,0)</f>
        <v>0</v>
      </c>
      <c r="AA199" s="781">
        <f>IF(AB199&gt;0,1,0)</f>
        <v>0</v>
      </c>
      <c r="AB199" s="781">
        <f>IF(AND(COUNTBLANK($E199)=0,$K199="非常勤"),L199,0)</f>
        <v>0</v>
      </c>
      <c r="AC199" s="781">
        <f>IF(AND(COUNTBLANK($F199)=0,$K199="常勤"),1,0)</f>
        <v>0</v>
      </c>
      <c r="AD199" s="781">
        <f>IF(AE199&gt;0,1,0)</f>
        <v>0</v>
      </c>
      <c r="AE199" s="781">
        <f>IF(AND(COUNTBLANK($F199)=0,$K199="非常勤"),L199,0)</f>
        <v>0</v>
      </c>
      <c r="AG199" s="647" t="e">
        <f>#REF!</f>
        <v>#REF!</v>
      </c>
      <c r="AH199" s="647" t="str">
        <f>CONCATENATE(AJ199,AK199)</f>
        <v>助産師常勤</v>
      </c>
      <c r="AI199" s="647">
        <f>L199</f>
        <v>1</v>
      </c>
      <c r="AJ199" s="647" t="str">
        <f>IF(COUNTA(B199)=1,"助産師",IF(COUNTA(D199)=1,"看護師",IF(COUNTA(E199)=1,"准看護師",IF(COUNTA(F199)=1,"看護補助者",""))))</f>
        <v>助産師</v>
      </c>
      <c r="AK199" s="647" t="str">
        <f>IF(K199="常勤","常勤",IF(L199&gt;0,"非常勤",""))</f>
        <v>常勤</v>
      </c>
    </row>
    <row r="200" spans="1:51" ht="13.5" customHeight="1">
      <c r="A200" s="660" t="str">
        <f>IF(COUNTA(外来!A198)&gt;=1,外来!A198,"")</f>
        <v/>
      </c>
      <c r="B200" s="785" t="str">
        <f>IF(COUNTA(外来!B198)&gt;=1,外来!B198,"")</f>
        <v/>
      </c>
      <c r="C200" s="751" t="str">
        <f>IF(COUNTA(外来!C198)&gt;=1,外来!C198,"")</f>
        <v/>
      </c>
      <c r="D200" s="751" t="str">
        <f>IF(COUNTA(外来!D198)&gt;=1,外来!D198,"")</f>
        <v/>
      </c>
      <c r="E200" s="751" t="str">
        <f>IF(COUNTA(外来!E198)&gt;=1,外来!E198,"")</f>
        <v/>
      </c>
      <c r="F200" s="756" t="str">
        <f>IF(COUNTA(外来!F198)&gt;=1,外来!F198,"")</f>
        <v/>
      </c>
      <c r="G200" s="746" t="str">
        <f>IF(COUNTA(外来!G198)&gt;=1,外来!G198,"")</f>
        <v/>
      </c>
      <c r="H200" s="756" t="str">
        <f>IF(COUNTA(外来!H198)&gt;=1,外来!H198,"")</f>
        <v/>
      </c>
      <c r="I200" s="800" t="str">
        <f>IF(COUNTA(外来!I198)&gt;=1,外来!I198,"")</f>
        <v/>
      </c>
      <c r="J200" s="660" t="str">
        <f>IF(COUNTA(外来!K198)&gt;=1,外来!K198,"")</f>
        <v/>
      </c>
      <c r="K200" s="767" t="str">
        <f>IF(J200&lt;基本!$D$9,"非常勤","常勤")</f>
        <v>常勤</v>
      </c>
      <c r="L200" s="806">
        <f>IF(K200="非常勤",J200/基本!$D$9,1)</f>
        <v>1</v>
      </c>
      <c r="M200" s="725" t="e">
        <f>IF(DAYS360(O200,メイン!$N$3)&lt;500,"新"," ")</f>
        <v>#VALUE!</v>
      </c>
      <c r="N200" s="660"/>
      <c r="O200" s="809" t="str">
        <f>IF(COUNTA(外来!J198)&gt;=1,外来!J198,"")</f>
        <v/>
      </c>
      <c r="Q200" s="781">
        <f>IF(AND(COUNTBLANK($B200)=0,$K200="常勤"),1,0)</f>
        <v>0</v>
      </c>
      <c r="R200" s="781">
        <f>IF(S200&gt;0,1,0)</f>
        <v>0</v>
      </c>
      <c r="S200" s="781">
        <f>IF(AND(COUNTBLANK($B200)=0,$K200="非常勤"),F200,0)</f>
        <v>0</v>
      </c>
      <c r="T200" s="781">
        <f>IF(AND(COUNTBLANK($C200)=0,$K200="常勤"),1,0)</f>
        <v>0</v>
      </c>
      <c r="U200" s="781">
        <f>IF(V200&gt;0,1,0)</f>
        <v>0</v>
      </c>
      <c r="V200" s="781">
        <f>IF(AND(COUNTBLANK($C200)=0,$K200="非常勤"),L200,0)</f>
        <v>0</v>
      </c>
      <c r="W200" s="781">
        <f>IF(AND(COUNTBLANK($D200)=0,$K200="常勤"),1,0)</f>
        <v>0</v>
      </c>
      <c r="X200" s="781">
        <f>IF(Y200&gt;0,1,0)</f>
        <v>0</v>
      </c>
      <c r="Y200" s="781">
        <f>IF(AND(COUNTBLANK($D200)=0,$K200="非常勤"),L200,0)</f>
        <v>0</v>
      </c>
      <c r="Z200" s="781">
        <f>IF(AND(COUNTBLANK($E200)=0,$K200="常勤"),1,0)</f>
        <v>0</v>
      </c>
      <c r="AA200" s="781">
        <f>IF(AB200&gt;0,1,0)</f>
        <v>0</v>
      </c>
      <c r="AB200" s="781">
        <f>IF(AND(COUNTBLANK($E200)=0,$K200="非常勤"),L200,0)</f>
        <v>0</v>
      </c>
      <c r="AC200" s="781">
        <f>IF(AND(COUNTBLANK($F200)=0,$K200="常勤"),1,0)</f>
        <v>0</v>
      </c>
      <c r="AD200" s="781">
        <f>IF(AE200&gt;0,1,0)</f>
        <v>0</v>
      </c>
      <c r="AE200" s="781">
        <f>IF(AND(COUNTBLANK($F200)=0,$K200="非常勤"),L200,0)</f>
        <v>0</v>
      </c>
      <c r="AG200" s="647" t="e">
        <f>#REF!</f>
        <v>#REF!</v>
      </c>
      <c r="AH200" s="647" t="str">
        <f>CONCATENATE(AJ200,AK200)</f>
        <v>助産師常勤</v>
      </c>
      <c r="AI200" s="647">
        <f>L200</f>
        <v>1</v>
      </c>
      <c r="AJ200" s="647" t="str">
        <f>IF(COUNTA(B200)=1,"助産師",IF(COUNTA(D200)=1,"看護師",IF(COUNTA(E200)=1,"准看護師",IF(COUNTA(F200)=1,"看護補助者",""))))</f>
        <v>助産師</v>
      </c>
      <c r="AK200" s="647" t="str">
        <f>IF(K200="常勤","常勤",IF(L200&gt;0,"非常勤",""))</f>
        <v>常勤</v>
      </c>
    </row>
    <row r="201" spans="1:51" s="737" customFormat="1">
      <c r="G201" s="758"/>
      <c r="H201" s="758"/>
      <c r="I201" s="801"/>
      <c r="J201" s="758"/>
      <c r="L201" s="758"/>
      <c r="O201" s="810"/>
      <c r="Q201" s="812">
        <f t="shared" ref="Q201:AE201" si="57">SUM(Q6:Q200)</f>
        <v>0</v>
      </c>
      <c r="R201" s="812">
        <f t="shared" si="57"/>
        <v>0</v>
      </c>
      <c r="S201" s="812">
        <f t="shared" si="57"/>
        <v>0</v>
      </c>
      <c r="T201" s="812">
        <f t="shared" si="57"/>
        <v>0</v>
      </c>
      <c r="U201" s="812">
        <f t="shared" si="57"/>
        <v>0</v>
      </c>
      <c r="V201" s="812">
        <f t="shared" si="57"/>
        <v>0</v>
      </c>
      <c r="W201" s="812">
        <f t="shared" si="57"/>
        <v>0</v>
      </c>
      <c r="X201" s="812">
        <f t="shared" si="57"/>
        <v>0</v>
      </c>
      <c r="Y201" s="812">
        <f t="shared" si="57"/>
        <v>0</v>
      </c>
      <c r="Z201" s="812">
        <f t="shared" si="57"/>
        <v>0</v>
      </c>
      <c r="AA201" s="812">
        <f t="shared" si="57"/>
        <v>0</v>
      </c>
      <c r="AB201" s="812">
        <f t="shared" si="57"/>
        <v>0</v>
      </c>
      <c r="AC201" s="812">
        <f t="shared" si="57"/>
        <v>0</v>
      </c>
      <c r="AD201" s="812">
        <f t="shared" si="57"/>
        <v>0</v>
      </c>
      <c r="AE201" s="812">
        <f t="shared" si="57"/>
        <v>0</v>
      </c>
    </row>
    <row r="202" spans="1:51" s="738" customFormat="1">
      <c r="G202" s="759"/>
      <c r="H202" s="759"/>
      <c r="I202" s="802"/>
      <c r="O202" s="810"/>
      <c r="P202" s="708"/>
      <c r="Q202" s="812"/>
      <c r="R202" s="812"/>
      <c r="S202" s="812"/>
      <c r="T202" s="812"/>
      <c r="U202" s="812"/>
      <c r="V202" s="812"/>
      <c r="W202" s="812"/>
      <c r="X202" s="812"/>
      <c r="Y202" s="812"/>
      <c r="Z202" s="812"/>
      <c r="AA202" s="812"/>
      <c r="AB202" s="812"/>
      <c r="AC202" s="812"/>
      <c r="AD202" s="812"/>
      <c r="AE202" s="812"/>
      <c r="AF202" s="708"/>
      <c r="AG202" s="708"/>
      <c r="AH202" s="708"/>
      <c r="AI202" s="708"/>
      <c r="AJ202" s="708"/>
      <c r="AK202" s="708"/>
      <c r="AL202" s="708"/>
      <c r="AM202" s="708"/>
      <c r="AN202" s="708"/>
      <c r="AO202" s="708"/>
      <c r="AP202" s="708"/>
      <c r="AQ202" s="708"/>
      <c r="AR202" s="708"/>
      <c r="AS202" s="708"/>
      <c r="AT202" s="708"/>
      <c r="AU202" s="708"/>
      <c r="AV202" s="708"/>
      <c r="AW202" s="708"/>
      <c r="AX202" s="708"/>
      <c r="AY202" s="708"/>
    </row>
    <row r="203" spans="1:51" s="738" customFormat="1">
      <c r="G203" s="759"/>
      <c r="H203" s="759"/>
      <c r="I203" s="802"/>
      <c r="O203" s="810"/>
      <c r="P203" s="708"/>
      <c r="Q203" s="812">
        <f>SUM(Q6:Q201)</f>
        <v>0</v>
      </c>
      <c r="R203" s="812"/>
      <c r="S203" s="812"/>
      <c r="T203" s="812">
        <f>SUM(T6:T202)</f>
        <v>0</v>
      </c>
      <c r="U203" s="812"/>
      <c r="V203" s="812"/>
      <c r="W203" s="812"/>
      <c r="X203" s="812"/>
      <c r="Y203" s="812"/>
      <c r="Z203" s="812"/>
      <c r="AA203" s="812"/>
      <c r="AB203" s="812"/>
      <c r="AC203" s="812"/>
      <c r="AD203" s="812"/>
      <c r="AE203" s="812"/>
      <c r="AF203" s="708"/>
      <c r="AG203" s="708"/>
      <c r="AH203" s="708"/>
      <c r="AI203" s="708"/>
      <c r="AJ203" s="708"/>
      <c r="AK203" s="708"/>
      <c r="AL203" s="708"/>
      <c r="AM203" s="708"/>
      <c r="AN203" s="708"/>
      <c r="AO203" s="708"/>
      <c r="AP203" s="708"/>
      <c r="AQ203" s="708"/>
      <c r="AR203" s="708"/>
      <c r="AS203" s="708"/>
      <c r="AT203" s="708"/>
      <c r="AU203" s="708"/>
      <c r="AV203" s="708"/>
      <c r="AW203" s="708"/>
      <c r="AX203" s="708"/>
      <c r="AY203" s="708"/>
    </row>
    <row r="204" spans="1:51" s="738" customFormat="1">
      <c r="G204" s="759"/>
      <c r="H204" s="759"/>
      <c r="I204" s="802"/>
      <c r="J204" s="759"/>
      <c r="K204" s="759"/>
      <c r="O204" s="810"/>
      <c r="P204" s="708"/>
      <c r="Q204" s="812"/>
      <c r="R204" s="812"/>
      <c r="S204" s="812"/>
      <c r="T204" s="812"/>
      <c r="U204" s="812"/>
      <c r="V204" s="812"/>
      <c r="W204" s="812"/>
      <c r="X204" s="812"/>
      <c r="Y204" s="812"/>
      <c r="Z204" s="812"/>
      <c r="AA204" s="812"/>
      <c r="AB204" s="812"/>
      <c r="AC204" s="812"/>
      <c r="AD204" s="812"/>
      <c r="AE204" s="812"/>
      <c r="AF204" s="708"/>
      <c r="AG204" s="708"/>
      <c r="AH204" s="708"/>
      <c r="AI204" s="708"/>
      <c r="AJ204" s="708"/>
      <c r="AK204" s="708"/>
      <c r="AL204" s="708"/>
      <c r="AM204" s="708"/>
      <c r="AN204" s="708"/>
      <c r="AO204" s="708"/>
      <c r="AP204" s="708"/>
      <c r="AQ204" s="708"/>
      <c r="AR204" s="708"/>
      <c r="AS204" s="708"/>
      <c r="AT204" s="708"/>
      <c r="AU204" s="708"/>
      <c r="AV204" s="708"/>
      <c r="AW204" s="708"/>
      <c r="AX204" s="708"/>
      <c r="AY204" s="708"/>
    </row>
    <row r="205" spans="1:51" s="738" customFormat="1">
      <c r="G205" s="759"/>
      <c r="H205" s="759"/>
      <c r="I205" s="802"/>
      <c r="J205" s="759"/>
      <c r="K205" s="759"/>
      <c r="O205" s="810"/>
      <c r="P205" s="708"/>
      <c r="Q205" s="812"/>
      <c r="R205" s="812"/>
      <c r="S205" s="812"/>
      <c r="T205" s="812"/>
      <c r="U205" s="812"/>
      <c r="V205" s="812"/>
      <c r="W205" s="812"/>
      <c r="X205" s="812"/>
      <c r="Y205" s="812"/>
      <c r="Z205" s="812"/>
      <c r="AA205" s="812"/>
      <c r="AB205" s="812"/>
      <c r="AC205" s="812"/>
      <c r="AD205" s="812"/>
      <c r="AE205" s="812"/>
      <c r="AF205" s="708"/>
      <c r="AG205" s="708"/>
      <c r="AH205" s="708"/>
      <c r="AI205" s="708"/>
      <c r="AJ205" s="708"/>
      <c r="AK205" s="708"/>
      <c r="AL205" s="708"/>
      <c r="AM205" s="708"/>
      <c r="AN205" s="708"/>
      <c r="AO205" s="708"/>
      <c r="AP205" s="708"/>
      <c r="AQ205" s="708"/>
      <c r="AR205" s="708"/>
      <c r="AS205" s="708"/>
      <c r="AT205" s="708"/>
      <c r="AU205" s="708"/>
      <c r="AV205" s="708"/>
      <c r="AW205" s="708"/>
      <c r="AX205" s="708"/>
      <c r="AY205" s="708"/>
    </row>
    <row r="206" spans="1:51" s="738" customFormat="1">
      <c r="G206" s="759"/>
      <c r="H206" s="759"/>
      <c r="I206" s="802"/>
      <c r="J206" s="759"/>
      <c r="K206" s="759"/>
      <c r="O206" s="810"/>
      <c r="P206" s="708"/>
      <c r="Q206" s="812"/>
      <c r="R206" s="812"/>
      <c r="S206" s="812"/>
      <c r="T206" s="812"/>
      <c r="U206" s="812"/>
      <c r="V206" s="812"/>
      <c r="W206" s="812"/>
      <c r="X206" s="812"/>
      <c r="Y206" s="812"/>
      <c r="Z206" s="812"/>
      <c r="AA206" s="812"/>
      <c r="AB206" s="812"/>
      <c r="AC206" s="812"/>
      <c r="AD206" s="812"/>
      <c r="AE206" s="812"/>
      <c r="AF206" s="708"/>
      <c r="AG206" s="708"/>
      <c r="AH206" s="708"/>
      <c r="AI206" s="708"/>
      <c r="AJ206" s="708"/>
      <c r="AK206" s="708"/>
      <c r="AL206" s="708"/>
      <c r="AM206" s="708"/>
      <c r="AN206" s="708"/>
      <c r="AO206" s="708"/>
      <c r="AP206" s="708"/>
      <c r="AQ206" s="708"/>
      <c r="AR206" s="708"/>
      <c r="AS206" s="708"/>
      <c r="AT206" s="708"/>
      <c r="AU206" s="708"/>
      <c r="AV206" s="708"/>
      <c r="AW206" s="708"/>
      <c r="AX206" s="708"/>
      <c r="AY206" s="708"/>
    </row>
    <row r="207" spans="1:51" s="738" customFormat="1">
      <c r="G207" s="759"/>
      <c r="H207" s="759"/>
      <c r="I207" s="802"/>
      <c r="J207" s="759"/>
      <c r="K207" s="759"/>
      <c r="O207" s="810"/>
      <c r="P207" s="708"/>
      <c r="Q207" s="812"/>
      <c r="R207" s="812"/>
      <c r="S207" s="812"/>
      <c r="T207" s="812"/>
      <c r="U207" s="812"/>
      <c r="V207" s="812"/>
      <c r="W207" s="812"/>
      <c r="X207" s="812"/>
      <c r="Y207" s="812"/>
      <c r="Z207" s="812"/>
      <c r="AA207" s="812"/>
      <c r="AB207" s="812"/>
      <c r="AC207" s="812"/>
      <c r="AD207" s="812"/>
      <c r="AE207" s="812"/>
      <c r="AF207" s="708"/>
      <c r="AG207" s="708"/>
      <c r="AH207" s="708"/>
      <c r="AI207" s="708"/>
      <c r="AJ207" s="708"/>
      <c r="AK207" s="708"/>
      <c r="AL207" s="708"/>
      <c r="AM207" s="708"/>
      <c r="AN207" s="708"/>
      <c r="AO207" s="708"/>
      <c r="AP207" s="708"/>
      <c r="AQ207" s="708"/>
      <c r="AR207" s="708"/>
      <c r="AS207" s="708"/>
      <c r="AT207" s="708"/>
      <c r="AU207" s="708"/>
      <c r="AV207" s="708"/>
      <c r="AW207" s="708"/>
      <c r="AX207" s="708"/>
      <c r="AY207" s="708"/>
    </row>
    <row r="208" spans="1:51" s="738" customFormat="1">
      <c r="G208" s="759"/>
      <c r="H208" s="759"/>
      <c r="I208" s="802"/>
      <c r="J208" s="759"/>
      <c r="K208" s="759"/>
      <c r="O208" s="810"/>
      <c r="P208" s="708"/>
      <c r="Q208" s="812"/>
      <c r="R208" s="812"/>
      <c r="S208" s="812"/>
      <c r="T208" s="812"/>
      <c r="U208" s="812"/>
      <c r="V208" s="812"/>
      <c r="W208" s="812"/>
      <c r="X208" s="812"/>
      <c r="Y208" s="812"/>
      <c r="Z208" s="812"/>
      <c r="AA208" s="812"/>
      <c r="AB208" s="812"/>
      <c r="AC208" s="812"/>
      <c r="AD208" s="812"/>
      <c r="AE208" s="812"/>
      <c r="AF208" s="708"/>
      <c r="AG208" s="708"/>
      <c r="AH208" s="708"/>
      <c r="AI208" s="708"/>
      <c r="AJ208" s="708"/>
      <c r="AK208" s="708"/>
      <c r="AL208" s="708"/>
      <c r="AM208" s="708"/>
      <c r="AN208" s="708"/>
      <c r="AO208" s="708"/>
      <c r="AP208" s="708"/>
      <c r="AQ208" s="708"/>
      <c r="AR208" s="708"/>
      <c r="AS208" s="708"/>
      <c r="AT208" s="708"/>
      <c r="AU208" s="708"/>
      <c r="AV208" s="708"/>
      <c r="AW208" s="708"/>
      <c r="AX208" s="708"/>
      <c r="AY208" s="708"/>
    </row>
    <row r="209" spans="7:51" s="738" customFormat="1">
      <c r="G209" s="759"/>
      <c r="H209" s="759"/>
      <c r="I209" s="802"/>
      <c r="J209" s="759"/>
      <c r="K209" s="759"/>
      <c r="O209" s="810"/>
      <c r="P209" s="708"/>
      <c r="Q209" s="812"/>
      <c r="R209" s="812"/>
      <c r="S209" s="812"/>
      <c r="T209" s="812"/>
      <c r="U209" s="812"/>
      <c r="V209" s="812"/>
      <c r="W209" s="812"/>
      <c r="X209" s="812"/>
      <c r="Y209" s="812"/>
      <c r="Z209" s="812"/>
      <c r="AA209" s="812"/>
      <c r="AB209" s="812"/>
      <c r="AC209" s="812"/>
      <c r="AD209" s="812"/>
      <c r="AE209" s="812"/>
      <c r="AF209" s="708"/>
      <c r="AG209" s="708"/>
      <c r="AH209" s="708"/>
      <c r="AI209" s="708"/>
      <c r="AJ209" s="708"/>
      <c r="AK209" s="708"/>
      <c r="AL209" s="708"/>
      <c r="AM209" s="708"/>
      <c r="AN209" s="708"/>
      <c r="AO209" s="708"/>
      <c r="AP209" s="708"/>
      <c r="AQ209" s="708"/>
      <c r="AR209" s="708"/>
      <c r="AS209" s="708"/>
      <c r="AT209" s="708"/>
      <c r="AU209" s="708"/>
      <c r="AV209" s="708"/>
      <c r="AW209" s="708"/>
      <c r="AX209" s="708"/>
      <c r="AY209" s="708"/>
    </row>
    <row r="210" spans="7:51" s="738" customFormat="1">
      <c r="G210" s="759"/>
      <c r="H210" s="759"/>
      <c r="I210" s="802"/>
      <c r="J210" s="759"/>
      <c r="K210" s="759"/>
      <c r="O210" s="810"/>
      <c r="P210" s="708"/>
      <c r="Q210" s="812"/>
      <c r="R210" s="812"/>
      <c r="S210" s="812"/>
      <c r="T210" s="812"/>
      <c r="U210" s="812"/>
      <c r="V210" s="812"/>
      <c r="W210" s="812"/>
      <c r="X210" s="812"/>
      <c r="Y210" s="812"/>
      <c r="Z210" s="812"/>
      <c r="AA210" s="812"/>
      <c r="AB210" s="812"/>
      <c r="AC210" s="812"/>
      <c r="AD210" s="812"/>
      <c r="AE210" s="812"/>
      <c r="AF210" s="708"/>
      <c r="AG210" s="708"/>
      <c r="AH210" s="708"/>
      <c r="AI210" s="708"/>
      <c r="AJ210" s="708"/>
      <c r="AK210" s="708"/>
      <c r="AL210" s="708"/>
      <c r="AM210" s="708"/>
      <c r="AN210" s="708"/>
      <c r="AO210" s="708"/>
      <c r="AP210" s="708"/>
      <c r="AQ210" s="708"/>
      <c r="AR210" s="708"/>
      <c r="AS210" s="708"/>
      <c r="AT210" s="708"/>
      <c r="AU210" s="708"/>
      <c r="AV210" s="708"/>
      <c r="AW210" s="708"/>
      <c r="AX210" s="708"/>
      <c r="AY210" s="708"/>
    </row>
    <row r="211" spans="7:51" s="738" customFormat="1">
      <c r="G211" s="759"/>
      <c r="H211" s="759"/>
      <c r="I211" s="802"/>
      <c r="J211" s="759"/>
      <c r="K211" s="759"/>
      <c r="O211" s="810"/>
      <c r="P211" s="708"/>
      <c r="Q211" s="812"/>
      <c r="R211" s="812"/>
      <c r="S211" s="812"/>
      <c r="T211" s="812"/>
      <c r="U211" s="812"/>
      <c r="V211" s="812"/>
      <c r="W211" s="812"/>
      <c r="X211" s="812"/>
      <c r="Y211" s="812"/>
      <c r="Z211" s="812"/>
      <c r="AA211" s="812"/>
      <c r="AB211" s="812"/>
      <c r="AC211" s="812"/>
      <c r="AD211" s="812"/>
      <c r="AE211" s="812"/>
      <c r="AF211" s="708"/>
      <c r="AG211" s="708"/>
      <c r="AH211" s="708"/>
      <c r="AI211" s="708"/>
      <c r="AJ211" s="708"/>
      <c r="AK211" s="708"/>
      <c r="AL211" s="708"/>
      <c r="AM211" s="708"/>
      <c r="AN211" s="708"/>
      <c r="AO211" s="708"/>
      <c r="AP211" s="708"/>
      <c r="AQ211" s="708"/>
      <c r="AR211" s="708"/>
      <c r="AS211" s="708"/>
      <c r="AT211" s="708"/>
      <c r="AU211" s="708"/>
      <c r="AV211" s="708"/>
      <c r="AW211" s="708"/>
      <c r="AX211" s="708"/>
      <c r="AY211" s="708"/>
    </row>
    <row r="212" spans="7:51" s="738" customFormat="1">
      <c r="G212" s="759"/>
      <c r="H212" s="759"/>
      <c r="I212" s="802"/>
      <c r="J212" s="759"/>
      <c r="K212" s="759"/>
      <c r="O212" s="810"/>
      <c r="P212" s="708"/>
      <c r="Q212" s="812"/>
      <c r="R212" s="812"/>
      <c r="S212" s="812"/>
      <c r="T212" s="812"/>
      <c r="U212" s="812"/>
      <c r="V212" s="812"/>
      <c r="W212" s="812"/>
      <c r="X212" s="812"/>
      <c r="Y212" s="812"/>
      <c r="Z212" s="812"/>
      <c r="AA212" s="812"/>
      <c r="AB212" s="812"/>
      <c r="AC212" s="812"/>
      <c r="AD212" s="812"/>
      <c r="AE212" s="812"/>
      <c r="AF212" s="708"/>
      <c r="AG212" s="708"/>
      <c r="AH212" s="708"/>
      <c r="AI212" s="708"/>
      <c r="AJ212" s="708"/>
      <c r="AK212" s="708"/>
      <c r="AL212" s="708"/>
      <c r="AM212" s="708"/>
      <c r="AN212" s="708"/>
      <c r="AO212" s="708"/>
      <c r="AP212" s="708"/>
      <c r="AQ212" s="708"/>
      <c r="AR212" s="708"/>
      <c r="AS212" s="708"/>
      <c r="AT212" s="708"/>
      <c r="AU212" s="708"/>
      <c r="AV212" s="708"/>
      <c r="AW212" s="708"/>
      <c r="AX212" s="708"/>
      <c r="AY212" s="708"/>
    </row>
    <row r="213" spans="7:51" s="738" customFormat="1">
      <c r="G213" s="759"/>
      <c r="H213" s="759"/>
      <c r="I213" s="802"/>
      <c r="J213" s="759"/>
      <c r="K213" s="759"/>
      <c r="O213" s="810"/>
      <c r="P213" s="708"/>
      <c r="Q213" s="812"/>
      <c r="R213" s="812"/>
      <c r="S213" s="812"/>
      <c r="T213" s="812"/>
      <c r="U213" s="812"/>
      <c r="V213" s="812"/>
      <c r="W213" s="812"/>
      <c r="X213" s="812"/>
      <c r="Y213" s="812"/>
      <c r="Z213" s="812"/>
      <c r="AA213" s="812"/>
      <c r="AB213" s="812"/>
      <c r="AC213" s="812"/>
      <c r="AD213" s="812"/>
      <c r="AE213" s="812"/>
      <c r="AF213" s="708"/>
      <c r="AG213" s="708"/>
      <c r="AH213" s="708"/>
      <c r="AI213" s="708"/>
      <c r="AJ213" s="708"/>
      <c r="AK213" s="708"/>
      <c r="AL213" s="708"/>
      <c r="AM213" s="708"/>
      <c r="AN213" s="708"/>
      <c r="AO213" s="708"/>
      <c r="AP213" s="708"/>
      <c r="AQ213" s="708"/>
      <c r="AR213" s="708"/>
      <c r="AS213" s="708"/>
      <c r="AT213" s="708"/>
      <c r="AU213" s="708"/>
      <c r="AV213" s="708"/>
      <c r="AW213" s="708"/>
      <c r="AX213" s="708"/>
      <c r="AY213" s="708"/>
    </row>
    <row r="214" spans="7:51" s="738" customFormat="1">
      <c r="G214" s="759"/>
      <c r="H214" s="759"/>
      <c r="I214" s="802"/>
      <c r="J214" s="759"/>
      <c r="K214" s="759"/>
      <c r="O214" s="810"/>
      <c r="P214" s="708"/>
      <c r="Q214" s="812"/>
      <c r="R214" s="812"/>
      <c r="S214" s="812"/>
      <c r="T214" s="812"/>
      <c r="U214" s="812"/>
      <c r="V214" s="812"/>
      <c r="W214" s="812"/>
      <c r="X214" s="812"/>
      <c r="Y214" s="812"/>
      <c r="Z214" s="812"/>
      <c r="AA214" s="812"/>
      <c r="AB214" s="812"/>
      <c r="AC214" s="812"/>
      <c r="AD214" s="812"/>
      <c r="AE214" s="812"/>
      <c r="AF214" s="708"/>
      <c r="AG214" s="708"/>
      <c r="AH214" s="708"/>
      <c r="AI214" s="708"/>
      <c r="AJ214" s="708"/>
      <c r="AK214" s="708"/>
      <c r="AL214" s="708"/>
      <c r="AM214" s="708"/>
      <c r="AN214" s="708"/>
      <c r="AO214" s="708"/>
      <c r="AP214" s="708"/>
      <c r="AQ214" s="708"/>
      <c r="AR214" s="708"/>
      <c r="AS214" s="708"/>
      <c r="AT214" s="708"/>
      <c r="AU214" s="708"/>
      <c r="AV214" s="708"/>
      <c r="AW214" s="708"/>
      <c r="AX214" s="708"/>
      <c r="AY214" s="708"/>
    </row>
    <row r="215" spans="7:51" s="738" customFormat="1">
      <c r="G215" s="759"/>
      <c r="H215" s="759"/>
      <c r="I215" s="802"/>
      <c r="J215" s="759"/>
      <c r="K215" s="759"/>
      <c r="O215" s="810"/>
      <c r="P215" s="708"/>
      <c r="Q215" s="812"/>
      <c r="R215" s="812"/>
      <c r="S215" s="812"/>
      <c r="T215" s="812"/>
      <c r="U215" s="812"/>
      <c r="V215" s="812"/>
      <c r="W215" s="812"/>
      <c r="X215" s="812"/>
      <c r="Y215" s="812"/>
      <c r="Z215" s="812"/>
      <c r="AA215" s="812"/>
      <c r="AB215" s="812"/>
      <c r="AC215" s="812"/>
      <c r="AD215" s="812"/>
      <c r="AE215" s="812"/>
      <c r="AF215" s="708"/>
      <c r="AG215" s="708"/>
      <c r="AH215" s="708"/>
      <c r="AI215" s="708"/>
      <c r="AJ215" s="708"/>
      <c r="AK215" s="708"/>
      <c r="AL215" s="708"/>
      <c r="AM215" s="708"/>
      <c r="AN215" s="708"/>
      <c r="AO215" s="708"/>
      <c r="AP215" s="708"/>
      <c r="AQ215" s="708"/>
      <c r="AR215" s="708"/>
      <c r="AS215" s="708"/>
      <c r="AT215" s="708"/>
      <c r="AU215" s="708"/>
      <c r="AV215" s="708"/>
      <c r="AW215" s="708"/>
      <c r="AX215" s="708"/>
      <c r="AY215" s="708"/>
    </row>
    <row r="216" spans="7:51" s="738" customFormat="1">
      <c r="G216" s="759"/>
      <c r="H216" s="759"/>
      <c r="I216" s="802"/>
      <c r="J216" s="759"/>
      <c r="K216" s="759"/>
      <c r="O216" s="810"/>
      <c r="P216" s="708"/>
      <c r="Q216" s="812"/>
      <c r="R216" s="812"/>
      <c r="S216" s="812"/>
      <c r="T216" s="812"/>
      <c r="U216" s="812"/>
      <c r="V216" s="812"/>
      <c r="W216" s="812"/>
      <c r="X216" s="812"/>
      <c r="Y216" s="812"/>
      <c r="Z216" s="812"/>
      <c r="AA216" s="812"/>
      <c r="AB216" s="812"/>
      <c r="AC216" s="812"/>
      <c r="AD216" s="812"/>
      <c r="AE216" s="812"/>
      <c r="AF216" s="708"/>
      <c r="AG216" s="708"/>
      <c r="AH216" s="708"/>
      <c r="AI216" s="708"/>
      <c r="AJ216" s="708"/>
      <c r="AK216" s="708"/>
      <c r="AL216" s="708"/>
      <c r="AM216" s="708"/>
      <c r="AN216" s="708"/>
      <c r="AO216" s="708"/>
      <c r="AP216" s="708"/>
      <c r="AQ216" s="708"/>
      <c r="AR216" s="708"/>
      <c r="AS216" s="708"/>
      <c r="AT216" s="708"/>
      <c r="AU216" s="708"/>
      <c r="AV216" s="708"/>
      <c r="AW216" s="708"/>
      <c r="AX216" s="708"/>
      <c r="AY216" s="708"/>
    </row>
    <row r="217" spans="7:51" s="738" customFormat="1">
      <c r="G217" s="759"/>
      <c r="H217" s="759"/>
      <c r="I217" s="802"/>
      <c r="J217" s="759"/>
      <c r="K217" s="759"/>
      <c r="O217" s="810"/>
      <c r="P217" s="708"/>
      <c r="Q217" s="812"/>
      <c r="R217" s="812"/>
      <c r="S217" s="812"/>
      <c r="T217" s="812"/>
      <c r="U217" s="812"/>
      <c r="V217" s="812"/>
      <c r="W217" s="812"/>
      <c r="X217" s="812"/>
      <c r="Y217" s="812"/>
      <c r="Z217" s="812"/>
      <c r="AA217" s="812"/>
      <c r="AB217" s="812"/>
      <c r="AC217" s="812"/>
      <c r="AD217" s="812"/>
      <c r="AE217" s="812"/>
      <c r="AF217" s="708"/>
      <c r="AG217" s="708"/>
      <c r="AH217" s="708"/>
      <c r="AI217" s="708"/>
      <c r="AJ217" s="708"/>
      <c r="AK217" s="708"/>
      <c r="AL217" s="708"/>
      <c r="AM217" s="708"/>
      <c r="AN217" s="708"/>
      <c r="AO217" s="708"/>
      <c r="AP217" s="708"/>
      <c r="AQ217" s="708"/>
      <c r="AR217" s="708"/>
      <c r="AS217" s="708"/>
      <c r="AT217" s="708"/>
      <c r="AU217" s="708"/>
      <c r="AV217" s="708"/>
      <c r="AW217" s="708"/>
      <c r="AX217" s="708"/>
      <c r="AY217" s="708"/>
    </row>
    <row r="218" spans="7:51" s="738" customFormat="1">
      <c r="G218" s="759"/>
      <c r="H218" s="759"/>
      <c r="I218" s="802"/>
      <c r="J218" s="759"/>
      <c r="K218" s="759"/>
      <c r="O218" s="810"/>
      <c r="P218" s="708"/>
      <c r="Q218" s="812"/>
      <c r="R218" s="812"/>
      <c r="S218" s="812"/>
      <c r="T218" s="812"/>
      <c r="U218" s="812"/>
      <c r="V218" s="812"/>
      <c r="W218" s="812"/>
      <c r="X218" s="812"/>
      <c r="Y218" s="812"/>
      <c r="Z218" s="812"/>
      <c r="AA218" s="812"/>
      <c r="AB218" s="812"/>
      <c r="AC218" s="812"/>
      <c r="AD218" s="812"/>
      <c r="AE218" s="812"/>
      <c r="AF218" s="708"/>
      <c r="AG218" s="708"/>
      <c r="AH218" s="708"/>
      <c r="AI218" s="708"/>
      <c r="AJ218" s="708"/>
      <c r="AK218" s="708"/>
      <c r="AL218" s="708"/>
      <c r="AM218" s="708"/>
      <c r="AN218" s="708"/>
      <c r="AO218" s="708"/>
      <c r="AP218" s="708"/>
      <c r="AQ218" s="708"/>
      <c r="AR218" s="708"/>
      <c r="AS218" s="708"/>
      <c r="AT218" s="708"/>
      <c r="AU218" s="708"/>
      <c r="AV218" s="708"/>
      <c r="AW218" s="708"/>
      <c r="AX218" s="708"/>
      <c r="AY218" s="708"/>
    </row>
    <row r="219" spans="7:51" s="738" customFormat="1">
      <c r="G219" s="759"/>
      <c r="H219" s="759"/>
      <c r="I219" s="802"/>
      <c r="J219" s="759"/>
      <c r="K219" s="759"/>
      <c r="O219" s="810"/>
      <c r="P219" s="708"/>
      <c r="Q219" s="812"/>
      <c r="R219" s="812"/>
      <c r="S219" s="812"/>
      <c r="T219" s="812"/>
      <c r="U219" s="812"/>
      <c r="V219" s="812"/>
      <c r="W219" s="812"/>
      <c r="X219" s="812"/>
      <c r="Y219" s="812"/>
      <c r="Z219" s="812"/>
      <c r="AA219" s="812"/>
      <c r="AB219" s="812"/>
      <c r="AC219" s="812"/>
      <c r="AD219" s="812"/>
      <c r="AE219" s="812"/>
      <c r="AF219" s="708"/>
      <c r="AG219" s="708"/>
      <c r="AH219" s="708"/>
      <c r="AI219" s="708"/>
      <c r="AJ219" s="708"/>
      <c r="AK219" s="708"/>
      <c r="AL219" s="708"/>
      <c r="AM219" s="708"/>
      <c r="AN219" s="708"/>
      <c r="AO219" s="708"/>
      <c r="AP219" s="708"/>
      <c r="AQ219" s="708"/>
      <c r="AR219" s="708"/>
      <c r="AS219" s="708"/>
      <c r="AT219" s="708"/>
      <c r="AU219" s="708"/>
      <c r="AV219" s="708"/>
      <c r="AW219" s="708"/>
      <c r="AX219" s="708"/>
      <c r="AY219" s="708"/>
    </row>
    <row r="220" spans="7:51" s="738" customFormat="1">
      <c r="G220" s="759"/>
      <c r="H220" s="759"/>
      <c r="I220" s="802"/>
      <c r="J220" s="759"/>
      <c r="K220" s="759"/>
      <c r="O220" s="810"/>
      <c r="P220" s="708"/>
      <c r="Q220" s="812"/>
      <c r="R220" s="812"/>
      <c r="S220" s="812"/>
      <c r="T220" s="812"/>
      <c r="U220" s="812"/>
      <c r="V220" s="812"/>
      <c r="W220" s="812"/>
      <c r="X220" s="812"/>
      <c r="Y220" s="812"/>
      <c r="Z220" s="812"/>
      <c r="AA220" s="812"/>
      <c r="AB220" s="812"/>
      <c r="AC220" s="812"/>
      <c r="AD220" s="812"/>
      <c r="AE220" s="812"/>
      <c r="AF220" s="708"/>
      <c r="AG220" s="708"/>
      <c r="AH220" s="708"/>
      <c r="AI220" s="708"/>
      <c r="AJ220" s="708"/>
      <c r="AK220" s="708"/>
      <c r="AL220" s="708"/>
      <c r="AM220" s="708"/>
      <c r="AN220" s="708"/>
      <c r="AO220" s="708"/>
      <c r="AP220" s="708"/>
      <c r="AQ220" s="708"/>
      <c r="AR220" s="708"/>
      <c r="AS220" s="708"/>
      <c r="AT220" s="708"/>
      <c r="AU220" s="708"/>
      <c r="AV220" s="708"/>
      <c r="AW220" s="708"/>
      <c r="AX220" s="708"/>
      <c r="AY220" s="708"/>
    </row>
  </sheetData>
  <sheetProtection sheet="1" objects="1" scenarios="1"/>
  <mergeCells count="31">
    <mergeCell ref="B1:J1"/>
    <mergeCell ref="A2:N2"/>
    <mergeCell ref="Q3:S3"/>
    <mergeCell ref="T3:V3"/>
    <mergeCell ref="W3:Y3"/>
    <mergeCell ref="Z3:AB3"/>
    <mergeCell ref="AC3:AE3"/>
    <mergeCell ref="R4:S4"/>
    <mergeCell ref="U4:V4"/>
    <mergeCell ref="X4:Y4"/>
    <mergeCell ref="AA4:AB4"/>
    <mergeCell ref="AD4:AE4"/>
    <mergeCell ref="A4:A5"/>
    <mergeCell ref="B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M4:M5"/>
    <mergeCell ref="N4:N5"/>
    <mergeCell ref="O4:O5"/>
    <mergeCell ref="Q4:Q5"/>
    <mergeCell ref="T4:T5"/>
    <mergeCell ref="W4:W5"/>
    <mergeCell ref="Z4:Z5"/>
    <mergeCell ref="AC4:AC5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>
    <tabColor indexed="9"/>
  </sheetPr>
  <dimension ref="A1:BG220"/>
  <sheetViews>
    <sheetView workbookViewId="0">
      <selection activeCell="P21" sqref="P21"/>
    </sheetView>
  </sheetViews>
  <sheetFormatPr defaultRowHeight="13.5"/>
  <cols>
    <col min="1" max="1" width="11.25" style="814" customWidth="1"/>
    <col min="2" max="12" width="1.625" style="814" customWidth="1"/>
    <col min="13" max="13" width="13.25" style="815" customWidth="1"/>
    <col min="14" max="14" width="13.875" style="816" customWidth="1"/>
    <col min="15" max="15" width="4.5" style="817" customWidth="1"/>
    <col min="16" max="16" width="5.375" style="817" customWidth="1"/>
    <col min="17" max="17" width="3.75" style="814" customWidth="1"/>
    <col min="18" max="18" width="3.25" style="814" customWidth="1"/>
    <col min="19" max="19" width="16.75" style="814" customWidth="1"/>
    <col min="20" max="20" width="9" style="818" customWidth="1"/>
    <col min="21" max="21" width="5.75" style="819" customWidth="1"/>
    <col min="22" max="23" width="9" style="819" customWidth="1"/>
    <col min="24" max="59" width="3.125" style="820" customWidth="1"/>
    <col min="60" max="16384" width="9" style="819" customWidth="1"/>
  </cols>
  <sheetData>
    <row r="1" spans="1:59">
      <c r="A1" s="823" t="s">
        <v>89</v>
      </c>
      <c r="B1" s="828">
        <f>メイン!C3</f>
        <v>0</v>
      </c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8"/>
      <c r="S1" s="865" t="s">
        <v>173</v>
      </c>
    </row>
    <row r="2" spans="1:59" ht="22.5" customHeight="1">
      <c r="A2" s="824" t="s">
        <v>170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</row>
    <row r="3" spans="1:59" ht="22.5" customHeight="1">
      <c r="A3" s="824"/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35"/>
      <c r="N3" s="842"/>
      <c r="O3" s="824"/>
      <c r="P3" s="824"/>
      <c r="Q3" s="824"/>
      <c r="R3" s="824"/>
      <c r="S3" s="824"/>
      <c r="T3" s="870"/>
      <c r="U3" s="731"/>
      <c r="V3" s="731"/>
      <c r="W3" s="731"/>
      <c r="X3" s="774" t="s">
        <v>20</v>
      </c>
      <c r="Y3" s="774"/>
      <c r="Z3" s="774"/>
      <c r="AA3" s="774" t="s">
        <v>80</v>
      </c>
      <c r="AB3" s="774"/>
      <c r="AC3" s="774"/>
      <c r="AD3" s="774" t="s">
        <v>74</v>
      </c>
      <c r="AE3" s="774"/>
      <c r="AF3" s="774"/>
      <c r="AG3" s="774" t="s">
        <v>112</v>
      </c>
      <c r="AH3" s="774"/>
      <c r="AI3" s="774"/>
      <c r="AJ3" s="774" t="s">
        <v>114</v>
      </c>
      <c r="AK3" s="774"/>
      <c r="AL3" s="774"/>
      <c r="AM3" s="774" t="s">
        <v>85</v>
      </c>
      <c r="AN3" s="774"/>
      <c r="AO3" s="774"/>
      <c r="AP3" s="774" t="s">
        <v>115</v>
      </c>
      <c r="AQ3" s="774"/>
      <c r="AR3" s="774"/>
      <c r="AS3" s="774" t="s">
        <v>198</v>
      </c>
      <c r="AT3" s="774"/>
      <c r="AU3" s="774"/>
      <c r="AV3" s="774" t="s">
        <v>199</v>
      </c>
      <c r="AW3" s="774"/>
      <c r="AX3" s="774"/>
      <c r="AY3" s="774" t="s">
        <v>71</v>
      </c>
      <c r="AZ3" s="774"/>
      <c r="BA3" s="774"/>
      <c r="BB3" s="774" t="s">
        <v>47</v>
      </c>
      <c r="BC3" s="774"/>
      <c r="BD3" s="774"/>
      <c r="BE3" s="774"/>
      <c r="BF3" s="877"/>
      <c r="BG3" s="877"/>
    </row>
    <row r="4" spans="1:59" s="821" customFormat="1" ht="15.75" customHeight="1">
      <c r="A4" s="825" t="s">
        <v>90</v>
      </c>
      <c r="B4" s="829" t="s">
        <v>165</v>
      </c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36" t="s">
        <v>22</v>
      </c>
      <c r="N4" s="843" t="s">
        <v>25</v>
      </c>
      <c r="O4" s="849" t="s">
        <v>63</v>
      </c>
      <c r="P4" s="855" t="s">
        <v>81</v>
      </c>
      <c r="Q4" s="849" t="s">
        <v>46</v>
      </c>
      <c r="R4" s="863" t="s">
        <v>33</v>
      </c>
      <c r="S4" s="849" t="s">
        <v>84</v>
      </c>
      <c r="T4" s="699" t="s">
        <v>82</v>
      </c>
      <c r="U4" s="778"/>
      <c r="V4" s="778"/>
      <c r="W4" s="778"/>
      <c r="X4" s="774" t="s">
        <v>72</v>
      </c>
      <c r="Y4" s="774" t="s">
        <v>73</v>
      </c>
      <c r="Z4" s="774"/>
      <c r="AA4" s="774" t="s">
        <v>72</v>
      </c>
      <c r="AB4" s="774" t="s">
        <v>73</v>
      </c>
      <c r="AC4" s="774"/>
      <c r="AD4" s="774" t="s">
        <v>72</v>
      </c>
      <c r="AE4" s="774" t="s">
        <v>73</v>
      </c>
      <c r="AF4" s="774"/>
      <c r="AG4" s="774" t="s">
        <v>72</v>
      </c>
      <c r="AH4" s="774" t="s">
        <v>73</v>
      </c>
      <c r="AI4" s="774"/>
      <c r="AJ4" s="774" t="s">
        <v>72</v>
      </c>
      <c r="AK4" s="774" t="s">
        <v>73</v>
      </c>
      <c r="AL4" s="774"/>
      <c r="AM4" s="774" t="s">
        <v>72</v>
      </c>
      <c r="AN4" s="774" t="s">
        <v>73</v>
      </c>
      <c r="AO4" s="774"/>
      <c r="AP4" s="774" t="s">
        <v>72</v>
      </c>
      <c r="AQ4" s="774" t="s">
        <v>73</v>
      </c>
      <c r="AR4" s="774"/>
      <c r="AS4" s="774" t="s">
        <v>72</v>
      </c>
      <c r="AT4" s="774" t="s">
        <v>73</v>
      </c>
      <c r="AU4" s="774"/>
      <c r="AV4" s="774" t="s">
        <v>72</v>
      </c>
      <c r="AW4" s="774" t="s">
        <v>73</v>
      </c>
      <c r="AX4" s="774"/>
      <c r="AY4" s="774" t="s">
        <v>72</v>
      </c>
      <c r="AZ4" s="774" t="s">
        <v>73</v>
      </c>
      <c r="BA4" s="774"/>
      <c r="BB4" s="774" t="s">
        <v>72</v>
      </c>
      <c r="BC4" s="774" t="s">
        <v>73</v>
      </c>
      <c r="BD4" s="774"/>
      <c r="BE4" s="774"/>
      <c r="BF4" s="877"/>
      <c r="BG4" s="877"/>
    </row>
    <row r="5" spans="1:59" s="821" customFormat="1" ht="55.5" customHeight="1">
      <c r="A5" s="826"/>
      <c r="B5" s="830" t="s">
        <v>20</v>
      </c>
      <c r="C5" s="831" t="s">
        <v>80</v>
      </c>
      <c r="D5" s="831" t="s">
        <v>74</v>
      </c>
      <c r="E5" s="831" t="s">
        <v>112</v>
      </c>
      <c r="F5" s="831" t="s">
        <v>114</v>
      </c>
      <c r="G5" s="831" t="s">
        <v>116</v>
      </c>
      <c r="H5" s="832" t="s">
        <v>115</v>
      </c>
      <c r="I5" s="831" t="s">
        <v>26</v>
      </c>
      <c r="J5" s="831" t="s">
        <v>21</v>
      </c>
      <c r="K5" s="831" t="s">
        <v>0</v>
      </c>
      <c r="L5" s="833" t="s">
        <v>47</v>
      </c>
      <c r="M5" s="837"/>
      <c r="N5" s="844"/>
      <c r="O5" s="850"/>
      <c r="P5" s="856"/>
      <c r="Q5" s="850"/>
      <c r="R5" s="864"/>
      <c r="S5" s="866"/>
      <c r="T5" s="699"/>
      <c r="U5" s="702"/>
      <c r="V5" s="874"/>
      <c r="W5" s="778"/>
      <c r="X5" s="774"/>
      <c r="Y5" s="774" t="s">
        <v>56</v>
      </c>
      <c r="Z5" s="774" t="s">
        <v>88</v>
      </c>
      <c r="AA5" s="774"/>
      <c r="AB5" s="774" t="s">
        <v>56</v>
      </c>
      <c r="AC5" s="774" t="s">
        <v>88</v>
      </c>
      <c r="AD5" s="774"/>
      <c r="AE5" s="774" t="s">
        <v>56</v>
      </c>
      <c r="AF5" s="774" t="s">
        <v>88</v>
      </c>
      <c r="AG5" s="774"/>
      <c r="AH5" s="774" t="s">
        <v>56</v>
      </c>
      <c r="AI5" s="774" t="s">
        <v>88</v>
      </c>
      <c r="AJ5" s="774"/>
      <c r="AK5" s="774" t="s">
        <v>56</v>
      </c>
      <c r="AL5" s="774" t="s">
        <v>88</v>
      </c>
      <c r="AM5" s="774"/>
      <c r="AN5" s="774" t="s">
        <v>56</v>
      </c>
      <c r="AO5" s="774" t="s">
        <v>88</v>
      </c>
      <c r="AP5" s="774"/>
      <c r="AQ5" s="774" t="s">
        <v>56</v>
      </c>
      <c r="AR5" s="774" t="s">
        <v>88</v>
      </c>
      <c r="AS5" s="774"/>
      <c r="AT5" s="774" t="s">
        <v>56</v>
      </c>
      <c r="AU5" s="774" t="s">
        <v>88</v>
      </c>
      <c r="AV5" s="774"/>
      <c r="AW5" s="774" t="s">
        <v>56</v>
      </c>
      <c r="AX5" s="774" t="s">
        <v>88</v>
      </c>
      <c r="AY5" s="774"/>
      <c r="AZ5" s="774" t="s">
        <v>56</v>
      </c>
      <c r="BA5" s="774" t="s">
        <v>88</v>
      </c>
      <c r="BB5" s="774"/>
      <c r="BC5" s="774" t="s">
        <v>56</v>
      </c>
      <c r="BD5" s="774" t="s">
        <v>88</v>
      </c>
      <c r="BE5" s="774"/>
      <c r="BF5" s="877"/>
      <c r="BG5" s="877"/>
    </row>
    <row r="6" spans="1:59" ht="13.5" customHeight="1">
      <c r="A6" s="654" t="str">
        <f>IF(COUNTA(ｺﾒﾃﾞｨｶﾙ!A5)&gt;=1,ｺﾒﾃﾞｨｶﾙ!A5,"")</f>
        <v/>
      </c>
      <c r="B6" s="744" t="str">
        <f>IF(COUNTA(ｺﾒﾃﾞｨｶﾙ!B5)&gt;=1,ｺﾒﾃﾞｨｶﾙ!B5,"")</f>
        <v/>
      </c>
      <c r="C6" s="749" t="str">
        <f>IF(COUNTA(ｺﾒﾃﾞｨｶﾙ!C5)&gt;=1,ｺﾒﾃﾞｨｶﾙ!C5,"")</f>
        <v/>
      </c>
      <c r="D6" s="749" t="str">
        <f>IF(COUNTA(ｺﾒﾃﾞｨｶﾙ!D5)&gt;=1,ｺﾒﾃﾞｨｶﾙ!D5,"")</f>
        <v/>
      </c>
      <c r="E6" s="749" t="str">
        <f>IF(COUNTA(ｺﾒﾃﾞｨｶﾙ!E5)&gt;=1,ｺﾒﾃﾞｨｶﾙ!E5,"")</f>
        <v/>
      </c>
      <c r="F6" s="749" t="str">
        <f>IF(COUNTA(ｺﾒﾃﾞｨｶﾙ!F5)&gt;=1,ｺﾒﾃﾞｨｶﾙ!F5,"")</f>
        <v/>
      </c>
      <c r="G6" s="749" t="str">
        <f>IF(COUNTA(ｺﾒﾃﾞｨｶﾙ!G5)&gt;=1,ｺﾒﾃﾞｨｶﾙ!G5,"")</f>
        <v/>
      </c>
      <c r="H6" s="749" t="str">
        <f>IF(COUNTA(ｺﾒﾃﾞｨｶﾙ!H5)&gt;=1,ｺﾒﾃﾞｨｶﾙ!H5,"")</f>
        <v/>
      </c>
      <c r="I6" s="749" t="str">
        <f>IF(COUNTA(ｺﾒﾃﾞｨｶﾙ!I5)&gt;=1,ｺﾒﾃﾞｨｶﾙ!I5,"")</f>
        <v/>
      </c>
      <c r="J6" s="749" t="str">
        <f>IF(COUNTA(ｺﾒﾃﾞｨｶﾙ!J5)&gt;=1,ｺﾒﾃﾞｨｶﾙ!J5,"")</f>
        <v/>
      </c>
      <c r="K6" s="749" t="str">
        <f>IF(COUNTA(ｺﾒﾃﾞｨｶﾙ!K5)&gt;=1,ｺﾒﾃﾞｨｶﾙ!K5,"")</f>
        <v/>
      </c>
      <c r="L6" s="834" t="str">
        <f>IF(COUNTA(ｺﾒﾃﾞｨｶﾙ!L5)&gt;=1,ｺﾒﾃﾞｨｶﾙ!L5,"")</f>
        <v/>
      </c>
      <c r="M6" s="838" t="str">
        <f>IF(COUNTA(ｺﾒﾃﾞｨｶﾙ!M5)&gt;=1,ｺﾒﾃﾞｨｶﾙ!M5,"")</f>
        <v/>
      </c>
      <c r="N6" s="845" t="str">
        <f>IF(COUNTA(ｺﾒﾃﾞｨｶﾙ!N5)&gt;=1,ｺﾒﾃﾞｨｶﾙ!N5,"")</f>
        <v/>
      </c>
      <c r="O6" s="851">
        <f>SUM(ｺﾒﾃﾞｨｶﾙ!P5:V5)</f>
        <v>0</v>
      </c>
      <c r="P6" s="857" t="str">
        <f>IF(O6&lt;基本!$D$9,"非常勤","常勤")</f>
        <v>常勤</v>
      </c>
      <c r="Q6" s="860">
        <f>IF(P6="非常勤",O6/基本!$D$9,1)</f>
        <v>1</v>
      </c>
      <c r="R6" s="857" t="e">
        <f>IF(DAYS360(T6,メイン!$N$3)&lt;500,"新"," ")</f>
        <v>#VALUE!</v>
      </c>
      <c r="S6" s="867"/>
      <c r="T6" s="871" t="str">
        <f>IF(COUNTA(ｺﾒﾃﾞｨｶﾙ!O5)&gt;=1,ｺﾒﾃﾞｨｶﾙ!O5,"")</f>
        <v/>
      </c>
      <c r="U6" s="873"/>
      <c r="V6" s="875"/>
      <c r="W6" s="873"/>
      <c r="X6" s="875">
        <f t="shared" ref="X6:X69" si="0">IF(AND(COUNTBLANK($B6)=0,$P6="常勤"),1,0)</f>
        <v>0</v>
      </c>
      <c r="Y6" s="875">
        <f t="shared" ref="Y6:Y69" si="1">IF(Z6&gt;0,1,0)</f>
        <v>0</v>
      </c>
      <c r="Z6" s="875">
        <f t="shared" ref="Z6:Z69" si="2">IF(AND(COUNTBLANK($B6)=0,$P6="非常勤"),$Q6,0)</f>
        <v>0</v>
      </c>
      <c r="AA6" s="875">
        <f t="shared" ref="AA6:AA69" si="3">IF(AND(COUNTBLANK($C6)=0,$P6="常勤"),1,0)</f>
        <v>0</v>
      </c>
      <c r="AB6" s="875">
        <f t="shared" ref="AB6:AB69" si="4">IF(AC6&gt;0,1,0)</f>
        <v>0</v>
      </c>
      <c r="AC6" s="875">
        <f t="shared" ref="AC6:AC69" si="5">IF(AND(COUNTBLANK($C6)=0,$P6="非常勤"),$Q6,0)</f>
        <v>0</v>
      </c>
      <c r="AD6" s="875">
        <f t="shared" ref="AD6:AD69" si="6">IF(AND(COUNTBLANK($D6)=0,$P6="常勤"),1,0)</f>
        <v>0</v>
      </c>
      <c r="AE6" s="875">
        <f t="shared" ref="AE6:AE69" si="7">IF(AF6&gt;0,1,0)</f>
        <v>0</v>
      </c>
      <c r="AF6" s="875">
        <f t="shared" ref="AF6:AF69" si="8">IF(AND(COUNTBLANK($D6)=0,$P6="非常勤"),$Q6,0)</f>
        <v>0</v>
      </c>
      <c r="AG6" s="875">
        <f t="shared" ref="AG6:AG69" si="9">IF(AND(COUNTBLANK($E6)=0,$P6="常勤"),1,0)</f>
        <v>0</v>
      </c>
      <c r="AH6" s="875">
        <f t="shared" ref="AH6:AH69" si="10">IF(AI6&gt;0,1,0)</f>
        <v>0</v>
      </c>
      <c r="AI6" s="875">
        <f t="shared" ref="AI6:AI69" si="11">IF(AND(COUNTBLANK($E6)=0,$P6="非常勤"),$Q6,0)</f>
        <v>0</v>
      </c>
      <c r="AJ6" s="875">
        <f t="shared" ref="AJ6:AJ69" si="12">IF(AND(COUNTBLANK($F6)=0,$P6="常勤"),1,0)</f>
        <v>0</v>
      </c>
      <c r="AK6" s="875">
        <f t="shared" ref="AK6:AK69" si="13">IF(AL6&gt;0,1,0)</f>
        <v>0</v>
      </c>
      <c r="AL6" s="875">
        <f t="shared" ref="AL6:AL69" si="14">IF(AND(COUNTBLANK($F6)=0,$P6="非常勤"),$Q6,0)</f>
        <v>0</v>
      </c>
      <c r="AM6" s="875">
        <f t="shared" ref="AM6:AM69" si="15">IF(AND(COUNTBLANK($G6)=0,$P6="常勤"),1,0)</f>
        <v>0</v>
      </c>
      <c r="AN6" s="875">
        <f t="shared" ref="AN6:AN69" si="16">IF(AO6&gt;0,1,0)</f>
        <v>0</v>
      </c>
      <c r="AO6" s="875">
        <f t="shared" ref="AO6:AO69" si="17">IF(AND(COUNTBLANK($G6)=0,$P6="非常勤"),$Q6,0)</f>
        <v>0</v>
      </c>
      <c r="AP6" s="875">
        <f t="shared" ref="AP6:AP69" si="18">IF(AND(COUNTBLANK($H6)=0,$P6="常勤"),1,0)</f>
        <v>0</v>
      </c>
      <c r="AQ6" s="875">
        <f t="shared" ref="AQ6:AQ69" si="19">IF(AR6&gt;0,1,0)</f>
        <v>0</v>
      </c>
      <c r="AR6" s="875">
        <f t="shared" ref="AR6:AR69" si="20">IF(AND(COUNTBLANK($H6)=0,$P6="非常勤"),$Q6,0)</f>
        <v>0</v>
      </c>
      <c r="AS6" s="875">
        <f t="shared" ref="AS6:AS69" si="21">IF(AND(COUNTBLANK($I6)=0,$P6="常勤"),1,0)</f>
        <v>0</v>
      </c>
      <c r="AT6" s="875">
        <f t="shared" ref="AT6:AT69" si="22">IF(AU6&gt;0,1,0)</f>
        <v>0</v>
      </c>
      <c r="AU6" s="875">
        <f t="shared" ref="AU6:AU69" si="23">IF(AND(COUNTBLANK($I6)=0,$P6="非常勤"),$Q6,0)</f>
        <v>0</v>
      </c>
      <c r="AV6" s="875">
        <f t="shared" ref="AV6:AV69" si="24">IF(AND(COUNTBLANK($J6)=0,$P6="常勤"),1,0)</f>
        <v>0</v>
      </c>
      <c r="AW6" s="875">
        <f t="shared" ref="AW6:AW69" si="25">IF(AX6&gt;0,1,0)</f>
        <v>0</v>
      </c>
      <c r="AX6" s="875">
        <f t="shared" ref="AX6:AX69" si="26">IF(AND(COUNTBLANK($J6)=0,$P6="非常勤"),$Q6,0)</f>
        <v>0</v>
      </c>
      <c r="AY6" s="875">
        <f t="shared" ref="AY6:AY69" si="27">IF(AND(COUNTBLANK($K6)=0,$P6="常勤"),1,0)</f>
        <v>0</v>
      </c>
      <c r="AZ6" s="875">
        <f t="shared" ref="AZ6:AZ69" si="28">IF(BA6&gt;0,1,0)</f>
        <v>0</v>
      </c>
      <c r="BA6" s="875">
        <f t="shared" ref="BA6:BA69" si="29">IF(AND(COUNTBLANK($K6)=0,$P6="非常勤"),$Q6,0)</f>
        <v>0</v>
      </c>
      <c r="BB6" s="875">
        <f t="shared" ref="BB6:BB69" si="30">IF(AND(COUNTBLANK($L6)=0,$P6="常勤"),1,0)</f>
        <v>0</v>
      </c>
      <c r="BC6" s="875">
        <f t="shared" ref="BC6:BC69" si="31">IF(BD6&gt;0,1,0)</f>
        <v>0</v>
      </c>
      <c r="BD6" s="875">
        <f t="shared" ref="BD6:BD69" si="32">IF(AND(COUNTBLANK($L6)=0,$P6="非常勤"),$Q6,0)</f>
        <v>0</v>
      </c>
      <c r="BE6" s="875"/>
    </row>
    <row r="7" spans="1:59" ht="13.5" customHeight="1">
      <c r="A7" s="655" t="str">
        <f>IF(COUNTA(ｺﾒﾃﾞｨｶﾙ!A6)&gt;=1,ｺﾒﾃﾞｨｶﾙ!A6,"")</f>
        <v/>
      </c>
      <c r="B7" s="745" t="str">
        <f>IF(COUNTA(ｺﾒﾃﾞｨｶﾙ!B6)&gt;=1,ｺﾒﾃﾞｨｶﾙ!B6,"")</f>
        <v/>
      </c>
      <c r="C7" s="750" t="str">
        <f>IF(COUNTA(ｺﾒﾃﾞｨｶﾙ!C6)&gt;=1,ｺﾒﾃﾞｨｶﾙ!C6,"")</f>
        <v/>
      </c>
      <c r="D7" s="750" t="str">
        <f>IF(COUNTA(ｺﾒﾃﾞｨｶﾙ!D6)&gt;=1,ｺﾒﾃﾞｨｶﾙ!D6,"")</f>
        <v/>
      </c>
      <c r="E7" s="750" t="str">
        <f>IF(COUNTA(ｺﾒﾃﾞｨｶﾙ!E6)&gt;=1,ｺﾒﾃﾞｨｶﾙ!E6,"")</f>
        <v/>
      </c>
      <c r="F7" s="750" t="str">
        <f>IF(COUNTA(ｺﾒﾃﾞｨｶﾙ!F6)&gt;=1,ｺﾒﾃﾞｨｶﾙ!F6,"")</f>
        <v/>
      </c>
      <c r="G7" s="750" t="str">
        <f>IF(COUNTA(ｺﾒﾃﾞｨｶﾙ!G6)&gt;=1,ｺﾒﾃﾞｨｶﾙ!G6,"")</f>
        <v/>
      </c>
      <c r="H7" s="750" t="str">
        <f>IF(COUNTA(ｺﾒﾃﾞｨｶﾙ!H6)&gt;=1,ｺﾒﾃﾞｨｶﾙ!H6,"")</f>
        <v/>
      </c>
      <c r="I7" s="750" t="str">
        <f>IF(COUNTA(ｺﾒﾃﾞｨｶﾙ!I6)&gt;=1,ｺﾒﾃﾞｨｶﾙ!I6,"")</f>
        <v/>
      </c>
      <c r="J7" s="750" t="str">
        <f>IF(COUNTA(ｺﾒﾃﾞｨｶﾙ!J6)&gt;=1,ｺﾒﾃﾞｨｶﾙ!J6,"")</f>
        <v/>
      </c>
      <c r="K7" s="750" t="str">
        <f>IF(COUNTA(ｺﾒﾃﾞｨｶﾙ!K6)&gt;=1,ｺﾒﾃﾞｨｶﾙ!K6,"")</f>
        <v/>
      </c>
      <c r="L7" s="761" t="str">
        <f>IF(COUNTA(ｺﾒﾃﾞｨｶﾙ!L6)&gt;=1,ｺﾒﾃﾞｨｶﾙ!L6,"")</f>
        <v/>
      </c>
      <c r="M7" s="839" t="str">
        <f>IF(COUNTA(ｺﾒﾃﾞｨｶﾙ!M6)&gt;=1,ｺﾒﾃﾞｨｶﾙ!M6,"")</f>
        <v/>
      </c>
      <c r="N7" s="846" t="str">
        <f>IF(COUNTA(ｺﾒﾃﾞｨｶﾙ!N6)&gt;=1,ｺﾒﾃﾞｨｶﾙ!N6,"")</f>
        <v/>
      </c>
      <c r="O7" s="852">
        <f>SUM(ｺﾒﾃﾞｨｶﾙ!P6:V6)</f>
        <v>0</v>
      </c>
      <c r="P7" s="858" t="str">
        <f>IF(O7&lt;基本!$D$9,"非常勤","常勤")</f>
        <v>常勤</v>
      </c>
      <c r="Q7" s="861">
        <f>IF(P7="非常勤",O7/基本!$D$9,1)</f>
        <v>1</v>
      </c>
      <c r="R7" s="858" t="e">
        <f>IF(DAYS360(T7,メイン!$N$3)&lt;500,"新"," ")</f>
        <v>#VALUE!</v>
      </c>
      <c r="S7" s="868"/>
      <c r="T7" s="871" t="str">
        <f>IF(COUNTA(ｺﾒﾃﾞｨｶﾙ!O6)&gt;=1,ｺﾒﾃﾞｨｶﾙ!O6,"")</f>
        <v/>
      </c>
      <c r="U7" s="873"/>
      <c r="V7" s="875"/>
      <c r="W7" s="873"/>
      <c r="X7" s="875">
        <f t="shared" si="0"/>
        <v>0</v>
      </c>
      <c r="Y7" s="875">
        <f t="shared" si="1"/>
        <v>0</v>
      </c>
      <c r="Z7" s="875">
        <f t="shared" si="2"/>
        <v>0</v>
      </c>
      <c r="AA7" s="875">
        <f t="shared" si="3"/>
        <v>0</v>
      </c>
      <c r="AB7" s="875">
        <f t="shared" si="4"/>
        <v>0</v>
      </c>
      <c r="AC7" s="875">
        <f t="shared" si="5"/>
        <v>0</v>
      </c>
      <c r="AD7" s="875">
        <f t="shared" si="6"/>
        <v>0</v>
      </c>
      <c r="AE7" s="875">
        <f t="shared" si="7"/>
        <v>0</v>
      </c>
      <c r="AF7" s="875">
        <f t="shared" si="8"/>
        <v>0</v>
      </c>
      <c r="AG7" s="875">
        <f t="shared" si="9"/>
        <v>0</v>
      </c>
      <c r="AH7" s="875">
        <f t="shared" si="10"/>
        <v>0</v>
      </c>
      <c r="AI7" s="875">
        <f t="shared" si="11"/>
        <v>0</v>
      </c>
      <c r="AJ7" s="875">
        <f t="shared" si="12"/>
        <v>0</v>
      </c>
      <c r="AK7" s="875">
        <f t="shared" si="13"/>
        <v>0</v>
      </c>
      <c r="AL7" s="875">
        <f t="shared" si="14"/>
        <v>0</v>
      </c>
      <c r="AM7" s="875">
        <f t="shared" si="15"/>
        <v>0</v>
      </c>
      <c r="AN7" s="875">
        <f t="shared" si="16"/>
        <v>0</v>
      </c>
      <c r="AO7" s="875">
        <f t="shared" si="17"/>
        <v>0</v>
      </c>
      <c r="AP7" s="875">
        <f t="shared" si="18"/>
        <v>0</v>
      </c>
      <c r="AQ7" s="875">
        <f t="shared" si="19"/>
        <v>0</v>
      </c>
      <c r="AR7" s="875">
        <f t="shared" si="20"/>
        <v>0</v>
      </c>
      <c r="AS7" s="875">
        <f t="shared" si="21"/>
        <v>0</v>
      </c>
      <c r="AT7" s="875">
        <f t="shared" si="22"/>
        <v>0</v>
      </c>
      <c r="AU7" s="875">
        <f t="shared" si="23"/>
        <v>0</v>
      </c>
      <c r="AV7" s="875">
        <f t="shared" si="24"/>
        <v>0</v>
      </c>
      <c r="AW7" s="875">
        <f t="shared" si="25"/>
        <v>0</v>
      </c>
      <c r="AX7" s="875">
        <f t="shared" si="26"/>
        <v>0</v>
      </c>
      <c r="AY7" s="875">
        <f t="shared" si="27"/>
        <v>0</v>
      </c>
      <c r="AZ7" s="875">
        <f t="shared" si="28"/>
        <v>0</v>
      </c>
      <c r="BA7" s="875">
        <f t="shared" si="29"/>
        <v>0</v>
      </c>
      <c r="BB7" s="875">
        <f t="shared" si="30"/>
        <v>0</v>
      </c>
      <c r="BC7" s="875">
        <f t="shared" si="31"/>
        <v>0</v>
      </c>
      <c r="BD7" s="875">
        <f t="shared" si="32"/>
        <v>0</v>
      </c>
      <c r="BE7" s="875"/>
    </row>
    <row r="8" spans="1:59" ht="13.5" customHeight="1">
      <c r="A8" s="655" t="str">
        <f>IF(COUNTA(ｺﾒﾃﾞｨｶﾙ!A7)&gt;=1,ｺﾒﾃﾞｨｶﾙ!A7,"")</f>
        <v/>
      </c>
      <c r="B8" s="745" t="str">
        <f>IF(COUNTA(ｺﾒﾃﾞｨｶﾙ!B7)&gt;=1,ｺﾒﾃﾞｨｶﾙ!B7,"")</f>
        <v/>
      </c>
      <c r="C8" s="750" t="str">
        <f>IF(COUNTA(ｺﾒﾃﾞｨｶﾙ!C7)&gt;=1,ｺﾒﾃﾞｨｶﾙ!C7,"")</f>
        <v/>
      </c>
      <c r="D8" s="750" t="str">
        <f>IF(COUNTA(ｺﾒﾃﾞｨｶﾙ!D7)&gt;=1,ｺﾒﾃﾞｨｶﾙ!D7,"")</f>
        <v/>
      </c>
      <c r="E8" s="750" t="str">
        <f>IF(COUNTA(ｺﾒﾃﾞｨｶﾙ!E7)&gt;=1,ｺﾒﾃﾞｨｶﾙ!E7,"")</f>
        <v/>
      </c>
      <c r="F8" s="750" t="str">
        <f>IF(COUNTA(ｺﾒﾃﾞｨｶﾙ!F7)&gt;=1,ｺﾒﾃﾞｨｶﾙ!F7,"")</f>
        <v/>
      </c>
      <c r="G8" s="750" t="str">
        <f>IF(COUNTA(ｺﾒﾃﾞｨｶﾙ!G7)&gt;=1,ｺﾒﾃﾞｨｶﾙ!G7,"")</f>
        <v/>
      </c>
      <c r="H8" s="750" t="str">
        <f>IF(COUNTA(ｺﾒﾃﾞｨｶﾙ!H7)&gt;=1,ｺﾒﾃﾞｨｶﾙ!H7,"")</f>
        <v/>
      </c>
      <c r="I8" s="750" t="str">
        <f>IF(COUNTA(ｺﾒﾃﾞｨｶﾙ!I7)&gt;=1,ｺﾒﾃﾞｨｶﾙ!I7,"")</f>
        <v/>
      </c>
      <c r="J8" s="750" t="str">
        <f>IF(COUNTA(ｺﾒﾃﾞｨｶﾙ!J7)&gt;=1,ｺﾒﾃﾞｨｶﾙ!J7,"")</f>
        <v/>
      </c>
      <c r="K8" s="750" t="str">
        <f>IF(COUNTA(ｺﾒﾃﾞｨｶﾙ!K7)&gt;=1,ｺﾒﾃﾞｨｶﾙ!K7,"")</f>
        <v/>
      </c>
      <c r="L8" s="761" t="str">
        <f>IF(COUNTA(ｺﾒﾃﾞｨｶﾙ!L7)&gt;=1,ｺﾒﾃﾞｨｶﾙ!L7,"")</f>
        <v/>
      </c>
      <c r="M8" s="839" t="str">
        <f>IF(COUNTA(ｺﾒﾃﾞｨｶﾙ!M7)&gt;=1,ｺﾒﾃﾞｨｶﾙ!M7,"")</f>
        <v/>
      </c>
      <c r="N8" s="846" t="str">
        <f>IF(COUNTA(ｺﾒﾃﾞｨｶﾙ!N7)&gt;=1,ｺﾒﾃﾞｨｶﾙ!N7,"")</f>
        <v/>
      </c>
      <c r="O8" s="852">
        <f>SUM(ｺﾒﾃﾞｨｶﾙ!P7:V7)</f>
        <v>0</v>
      </c>
      <c r="P8" s="858" t="str">
        <f>IF(O8&lt;基本!$D$9,"非常勤","常勤")</f>
        <v>常勤</v>
      </c>
      <c r="Q8" s="861">
        <f>IF(P8="非常勤",O8/基本!$D$9,1)</f>
        <v>1</v>
      </c>
      <c r="R8" s="858" t="e">
        <f>IF(DAYS360(T8,メイン!$N$3)&lt;500,"新"," ")</f>
        <v>#VALUE!</v>
      </c>
      <c r="S8" s="868"/>
      <c r="T8" s="871" t="str">
        <f>IF(COUNTA(ｺﾒﾃﾞｨｶﾙ!O7)&gt;=1,ｺﾒﾃﾞｨｶﾙ!O7,"")</f>
        <v/>
      </c>
      <c r="U8" s="873"/>
      <c r="V8" s="875"/>
      <c r="W8" s="873"/>
      <c r="X8" s="875">
        <f t="shared" si="0"/>
        <v>0</v>
      </c>
      <c r="Y8" s="875">
        <f t="shared" si="1"/>
        <v>0</v>
      </c>
      <c r="Z8" s="875">
        <f t="shared" si="2"/>
        <v>0</v>
      </c>
      <c r="AA8" s="875">
        <f t="shared" si="3"/>
        <v>0</v>
      </c>
      <c r="AB8" s="875">
        <f t="shared" si="4"/>
        <v>0</v>
      </c>
      <c r="AC8" s="875">
        <f t="shared" si="5"/>
        <v>0</v>
      </c>
      <c r="AD8" s="875">
        <f t="shared" si="6"/>
        <v>0</v>
      </c>
      <c r="AE8" s="875">
        <f t="shared" si="7"/>
        <v>0</v>
      </c>
      <c r="AF8" s="875">
        <f t="shared" si="8"/>
        <v>0</v>
      </c>
      <c r="AG8" s="875">
        <f t="shared" si="9"/>
        <v>0</v>
      </c>
      <c r="AH8" s="875">
        <f t="shared" si="10"/>
        <v>0</v>
      </c>
      <c r="AI8" s="875">
        <f t="shared" si="11"/>
        <v>0</v>
      </c>
      <c r="AJ8" s="875">
        <f t="shared" si="12"/>
        <v>0</v>
      </c>
      <c r="AK8" s="875">
        <f t="shared" si="13"/>
        <v>0</v>
      </c>
      <c r="AL8" s="875">
        <f t="shared" si="14"/>
        <v>0</v>
      </c>
      <c r="AM8" s="875">
        <f t="shared" si="15"/>
        <v>0</v>
      </c>
      <c r="AN8" s="875">
        <f t="shared" si="16"/>
        <v>0</v>
      </c>
      <c r="AO8" s="875">
        <f t="shared" si="17"/>
        <v>0</v>
      </c>
      <c r="AP8" s="875">
        <f t="shared" si="18"/>
        <v>0</v>
      </c>
      <c r="AQ8" s="875">
        <f t="shared" si="19"/>
        <v>0</v>
      </c>
      <c r="AR8" s="875">
        <f t="shared" si="20"/>
        <v>0</v>
      </c>
      <c r="AS8" s="875">
        <f t="shared" si="21"/>
        <v>0</v>
      </c>
      <c r="AT8" s="875">
        <f t="shared" si="22"/>
        <v>0</v>
      </c>
      <c r="AU8" s="875">
        <f t="shared" si="23"/>
        <v>0</v>
      </c>
      <c r="AV8" s="875">
        <f t="shared" si="24"/>
        <v>0</v>
      </c>
      <c r="AW8" s="875">
        <f t="shared" si="25"/>
        <v>0</v>
      </c>
      <c r="AX8" s="875">
        <f t="shared" si="26"/>
        <v>0</v>
      </c>
      <c r="AY8" s="875">
        <f t="shared" si="27"/>
        <v>0</v>
      </c>
      <c r="AZ8" s="875">
        <f t="shared" si="28"/>
        <v>0</v>
      </c>
      <c r="BA8" s="875">
        <f t="shared" si="29"/>
        <v>0</v>
      </c>
      <c r="BB8" s="875">
        <f t="shared" si="30"/>
        <v>0</v>
      </c>
      <c r="BC8" s="875">
        <f t="shared" si="31"/>
        <v>0</v>
      </c>
      <c r="BD8" s="875">
        <f t="shared" si="32"/>
        <v>0</v>
      </c>
      <c r="BE8" s="875"/>
    </row>
    <row r="9" spans="1:59" ht="13.5" customHeight="1">
      <c r="A9" s="655" t="str">
        <f>IF(COUNTA(ｺﾒﾃﾞｨｶﾙ!A8)&gt;=1,ｺﾒﾃﾞｨｶﾙ!A8,"")</f>
        <v/>
      </c>
      <c r="B9" s="745" t="str">
        <f>IF(COUNTA(ｺﾒﾃﾞｨｶﾙ!B8)&gt;=1,ｺﾒﾃﾞｨｶﾙ!B8,"")</f>
        <v/>
      </c>
      <c r="C9" s="750" t="str">
        <f>IF(COUNTA(ｺﾒﾃﾞｨｶﾙ!C8)&gt;=1,ｺﾒﾃﾞｨｶﾙ!C8,"")</f>
        <v/>
      </c>
      <c r="D9" s="750" t="str">
        <f>IF(COUNTA(ｺﾒﾃﾞｨｶﾙ!D8)&gt;=1,ｺﾒﾃﾞｨｶﾙ!D8,"")</f>
        <v/>
      </c>
      <c r="E9" s="750" t="str">
        <f>IF(COUNTA(ｺﾒﾃﾞｨｶﾙ!E8)&gt;=1,ｺﾒﾃﾞｨｶﾙ!E8,"")</f>
        <v/>
      </c>
      <c r="F9" s="750" t="str">
        <f>IF(COUNTA(ｺﾒﾃﾞｨｶﾙ!F8)&gt;=1,ｺﾒﾃﾞｨｶﾙ!F8,"")</f>
        <v/>
      </c>
      <c r="G9" s="750" t="str">
        <f>IF(COUNTA(ｺﾒﾃﾞｨｶﾙ!G8)&gt;=1,ｺﾒﾃﾞｨｶﾙ!G8,"")</f>
        <v/>
      </c>
      <c r="H9" s="750" t="str">
        <f>IF(COUNTA(ｺﾒﾃﾞｨｶﾙ!H8)&gt;=1,ｺﾒﾃﾞｨｶﾙ!H8,"")</f>
        <v/>
      </c>
      <c r="I9" s="750" t="str">
        <f>IF(COUNTA(ｺﾒﾃﾞｨｶﾙ!I8)&gt;=1,ｺﾒﾃﾞｨｶﾙ!I8,"")</f>
        <v/>
      </c>
      <c r="J9" s="750" t="str">
        <f>IF(COUNTA(ｺﾒﾃﾞｨｶﾙ!J8)&gt;=1,ｺﾒﾃﾞｨｶﾙ!J8,"")</f>
        <v/>
      </c>
      <c r="K9" s="750" t="str">
        <f>IF(COUNTA(ｺﾒﾃﾞｨｶﾙ!K8)&gt;=1,ｺﾒﾃﾞｨｶﾙ!K8,"")</f>
        <v/>
      </c>
      <c r="L9" s="761" t="str">
        <f>IF(COUNTA(ｺﾒﾃﾞｨｶﾙ!L8)&gt;=1,ｺﾒﾃﾞｨｶﾙ!L8,"")</f>
        <v/>
      </c>
      <c r="M9" s="839" t="str">
        <f>IF(COUNTA(ｺﾒﾃﾞｨｶﾙ!M8)&gt;=1,ｺﾒﾃﾞｨｶﾙ!M8,"")</f>
        <v/>
      </c>
      <c r="N9" s="846" t="str">
        <f>IF(COUNTA(ｺﾒﾃﾞｨｶﾙ!N8)&gt;=1,ｺﾒﾃﾞｨｶﾙ!N8,"")</f>
        <v/>
      </c>
      <c r="O9" s="852">
        <f>SUM(ｺﾒﾃﾞｨｶﾙ!P8:V8)</f>
        <v>0</v>
      </c>
      <c r="P9" s="858" t="str">
        <f>IF(O9&lt;基本!$D$9,"非常勤","常勤")</f>
        <v>常勤</v>
      </c>
      <c r="Q9" s="861">
        <f>IF(P9="非常勤",O9/基本!$D$9,1)</f>
        <v>1</v>
      </c>
      <c r="R9" s="858" t="e">
        <f>IF(DAYS360(T9,メイン!$N$3)&lt;500,"新"," ")</f>
        <v>#VALUE!</v>
      </c>
      <c r="S9" s="868"/>
      <c r="T9" s="871" t="str">
        <f>IF(COUNTA(ｺﾒﾃﾞｨｶﾙ!O8)&gt;=1,ｺﾒﾃﾞｨｶﾙ!O8,"")</f>
        <v/>
      </c>
      <c r="U9" s="873"/>
      <c r="V9" s="875"/>
      <c r="W9" s="873"/>
      <c r="X9" s="875">
        <f t="shared" si="0"/>
        <v>0</v>
      </c>
      <c r="Y9" s="875">
        <f t="shared" si="1"/>
        <v>0</v>
      </c>
      <c r="Z9" s="875">
        <f t="shared" si="2"/>
        <v>0</v>
      </c>
      <c r="AA9" s="875">
        <f t="shared" si="3"/>
        <v>0</v>
      </c>
      <c r="AB9" s="875">
        <f t="shared" si="4"/>
        <v>0</v>
      </c>
      <c r="AC9" s="875">
        <f t="shared" si="5"/>
        <v>0</v>
      </c>
      <c r="AD9" s="875">
        <f t="shared" si="6"/>
        <v>0</v>
      </c>
      <c r="AE9" s="875">
        <f t="shared" si="7"/>
        <v>0</v>
      </c>
      <c r="AF9" s="875">
        <f t="shared" si="8"/>
        <v>0</v>
      </c>
      <c r="AG9" s="875">
        <f t="shared" si="9"/>
        <v>0</v>
      </c>
      <c r="AH9" s="875">
        <f t="shared" si="10"/>
        <v>0</v>
      </c>
      <c r="AI9" s="875">
        <f t="shared" si="11"/>
        <v>0</v>
      </c>
      <c r="AJ9" s="875">
        <f t="shared" si="12"/>
        <v>0</v>
      </c>
      <c r="AK9" s="875">
        <f t="shared" si="13"/>
        <v>0</v>
      </c>
      <c r="AL9" s="875">
        <f t="shared" si="14"/>
        <v>0</v>
      </c>
      <c r="AM9" s="875">
        <f t="shared" si="15"/>
        <v>0</v>
      </c>
      <c r="AN9" s="875">
        <f t="shared" si="16"/>
        <v>0</v>
      </c>
      <c r="AO9" s="875">
        <f t="shared" si="17"/>
        <v>0</v>
      </c>
      <c r="AP9" s="875">
        <f t="shared" si="18"/>
        <v>0</v>
      </c>
      <c r="AQ9" s="875">
        <f t="shared" si="19"/>
        <v>0</v>
      </c>
      <c r="AR9" s="875">
        <f t="shared" si="20"/>
        <v>0</v>
      </c>
      <c r="AS9" s="875">
        <f t="shared" si="21"/>
        <v>0</v>
      </c>
      <c r="AT9" s="875">
        <f t="shared" si="22"/>
        <v>0</v>
      </c>
      <c r="AU9" s="875">
        <f t="shared" si="23"/>
        <v>0</v>
      </c>
      <c r="AV9" s="875">
        <f t="shared" si="24"/>
        <v>0</v>
      </c>
      <c r="AW9" s="875">
        <f t="shared" si="25"/>
        <v>0</v>
      </c>
      <c r="AX9" s="875">
        <f t="shared" si="26"/>
        <v>0</v>
      </c>
      <c r="AY9" s="875">
        <f t="shared" si="27"/>
        <v>0</v>
      </c>
      <c r="AZ9" s="875">
        <f t="shared" si="28"/>
        <v>0</v>
      </c>
      <c r="BA9" s="875">
        <f t="shared" si="29"/>
        <v>0</v>
      </c>
      <c r="BB9" s="875">
        <f t="shared" si="30"/>
        <v>0</v>
      </c>
      <c r="BC9" s="875">
        <f t="shared" si="31"/>
        <v>0</v>
      </c>
      <c r="BD9" s="875">
        <f t="shared" si="32"/>
        <v>0</v>
      </c>
      <c r="BE9" s="875"/>
    </row>
    <row r="10" spans="1:59" ht="13.5" customHeight="1">
      <c r="A10" s="655" t="str">
        <f>IF(COUNTA(ｺﾒﾃﾞｨｶﾙ!A9)&gt;=1,ｺﾒﾃﾞｨｶﾙ!A9,"")</f>
        <v/>
      </c>
      <c r="B10" s="745" t="str">
        <f>IF(COUNTA(ｺﾒﾃﾞｨｶﾙ!B9)&gt;=1,ｺﾒﾃﾞｨｶﾙ!B9,"")</f>
        <v/>
      </c>
      <c r="C10" s="750" t="str">
        <f>IF(COUNTA(ｺﾒﾃﾞｨｶﾙ!C9)&gt;=1,ｺﾒﾃﾞｨｶﾙ!C9,"")</f>
        <v/>
      </c>
      <c r="D10" s="750" t="str">
        <f>IF(COUNTA(ｺﾒﾃﾞｨｶﾙ!D9)&gt;=1,ｺﾒﾃﾞｨｶﾙ!D9,"")</f>
        <v/>
      </c>
      <c r="E10" s="750" t="str">
        <f>IF(COUNTA(ｺﾒﾃﾞｨｶﾙ!E9)&gt;=1,ｺﾒﾃﾞｨｶﾙ!E9,"")</f>
        <v/>
      </c>
      <c r="F10" s="750" t="str">
        <f>IF(COUNTA(ｺﾒﾃﾞｨｶﾙ!F9)&gt;=1,ｺﾒﾃﾞｨｶﾙ!F9,"")</f>
        <v/>
      </c>
      <c r="G10" s="750" t="str">
        <f>IF(COUNTA(ｺﾒﾃﾞｨｶﾙ!G9)&gt;=1,ｺﾒﾃﾞｨｶﾙ!G9,"")</f>
        <v/>
      </c>
      <c r="H10" s="750" t="str">
        <f>IF(COUNTA(ｺﾒﾃﾞｨｶﾙ!H9)&gt;=1,ｺﾒﾃﾞｨｶﾙ!H9,"")</f>
        <v/>
      </c>
      <c r="I10" s="750" t="str">
        <f>IF(COUNTA(ｺﾒﾃﾞｨｶﾙ!I9)&gt;=1,ｺﾒﾃﾞｨｶﾙ!I9,"")</f>
        <v/>
      </c>
      <c r="J10" s="750" t="str">
        <f>IF(COUNTA(ｺﾒﾃﾞｨｶﾙ!J9)&gt;=1,ｺﾒﾃﾞｨｶﾙ!J9,"")</f>
        <v/>
      </c>
      <c r="K10" s="750" t="str">
        <f>IF(COUNTA(ｺﾒﾃﾞｨｶﾙ!K9)&gt;=1,ｺﾒﾃﾞｨｶﾙ!K9,"")</f>
        <v/>
      </c>
      <c r="L10" s="761" t="str">
        <f>IF(COUNTA(ｺﾒﾃﾞｨｶﾙ!L9)&gt;=1,ｺﾒﾃﾞｨｶﾙ!L9,"")</f>
        <v/>
      </c>
      <c r="M10" s="839" t="str">
        <f>IF(COUNTA(ｺﾒﾃﾞｨｶﾙ!M9)&gt;=1,ｺﾒﾃﾞｨｶﾙ!M9,"")</f>
        <v/>
      </c>
      <c r="N10" s="846" t="str">
        <f>IF(COUNTA(ｺﾒﾃﾞｨｶﾙ!N9)&gt;=1,ｺﾒﾃﾞｨｶﾙ!N9,"")</f>
        <v/>
      </c>
      <c r="O10" s="852">
        <f>SUM(ｺﾒﾃﾞｨｶﾙ!P9:V9)</f>
        <v>0</v>
      </c>
      <c r="P10" s="858" t="str">
        <f>IF(O10&lt;基本!$D$9,"非常勤","常勤")</f>
        <v>常勤</v>
      </c>
      <c r="Q10" s="861">
        <f>IF(P10="非常勤",O10/基本!$D$9,1)</f>
        <v>1</v>
      </c>
      <c r="R10" s="858" t="e">
        <f>IF(DAYS360(T10,メイン!$N$3)&lt;500,"新"," ")</f>
        <v>#VALUE!</v>
      </c>
      <c r="S10" s="868"/>
      <c r="T10" s="871" t="str">
        <f>IF(COUNTA(ｺﾒﾃﾞｨｶﾙ!O9)&gt;=1,ｺﾒﾃﾞｨｶﾙ!O9,"")</f>
        <v/>
      </c>
      <c r="U10" s="873"/>
      <c r="V10" s="875"/>
      <c r="W10" s="873"/>
      <c r="X10" s="875">
        <f t="shared" si="0"/>
        <v>0</v>
      </c>
      <c r="Y10" s="875">
        <f t="shared" si="1"/>
        <v>0</v>
      </c>
      <c r="Z10" s="875">
        <f t="shared" si="2"/>
        <v>0</v>
      </c>
      <c r="AA10" s="875">
        <f t="shared" si="3"/>
        <v>0</v>
      </c>
      <c r="AB10" s="875">
        <f t="shared" si="4"/>
        <v>0</v>
      </c>
      <c r="AC10" s="875">
        <f t="shared" si="5"/>
        <v>0</v>
      </c>
      <c r="AD10" s="875">
        <f t="shared" si="6"/>
        <v>0</v>
      </c>
      <c r="AE10" s="875">
        <f t="shared" si="7"/>
        <v>0</v>
      </c>
      <c r="AF10" s="875">
        <f t="shared" si="8"/>
        <v>0</v>
      </c>
      <c r="AG10" s="875">
        <f t="shared" si="9"/>
        <v>0</v>
      </c>
      <c r="AH10" s="875">
        <f t="shared" si="10"/>
        <v>0</v>
      </c>
      <c r="AI10" s="875">
        <f t="shared" si="11"/>
        <v>0</v>
      </c>
      <c r="AJ10" s="875">
        <f t="shared" si="12"/>
        <v>0</v>
      </c>
      <c r="AK10" s="875">
        <f t="shared" si="13"/>
        <v>0</v>
      </c>
      <c r="AL10" s="875">
        <f t="shared" si="14"/>
        <v>0</v>
      </c>
      <c r="AM10" s="875">
        <f t="shared" si="15"/>
        <v>0</v>
      </c>
      <c r="AN10" s="875">
        <f t="shared" si="16"/>
        <v>0</v>
      </c>
      <c r="AO10" s="875">
        <f t="shared" si="17"/>
        <v>0</v>
      </c>
      <c r="AP10" s="875">
        <f t="shared" si="18"/>
        <v>0</v>
      </c>
      <c r="AQ10" s="875">
        <f t="shared" si="19"/>
        <v>0</v>
      </c>
      <c r="AR10" s="875">
        <f t="shared" si="20"/>
        <v>0</v>
      </c>
      <c r="AS10" s="875">
        <f t="shared" si="21"/>
        <v>0</v>
      </c>
      <c r="AT10" s="875">
        <f t="shared" si="22"/>
        <v>0</v>
      </c>
      <c r="AU10" s="875">
        <f t="shared" si="23"/>
        <v>0</v>
      </c>
      <c r="AV10" s="875">
        <f t="shared" si="24"/>
        <v>0</v>
      </c>
      <c r="AW10" s="875">
        <f t="shared" si="25"/>
        <v>0</v>
      </c>
      <c r="AX10" s="875">
        <f t="shared" si="26"/>
        <v>0</v>
      </c>
      <c r="AY10" s="875">
        <f t="shared" si="27"/>
        <v>0</v>
      </c>
      <c r="AZ10" s="875">
        <f t="shared" si="28"/>
        <v>0</v>
      </c>
      <c r="BA10" s="875">
        <f t="shared" si="29"/>
        <v>0</v>
      </c>
      <c r="BB10" s="875">
        <f t="shared" si="30"/>
        <v>0</v>
      </c>
      <c r="BC10" s="875">
        <f t="shared" si="31"/>
        <v>0</v>
      </c>
      <c r="BD10" s="875">
        <f t="shared" si="32"/>
        <v>0</v>
      </c>
      <c r="BE10" s="875"/>
    </row>
    <row r="11" spans="1:59" ht="13.5" customHeight="1">
      <c r="A11" s="655" t="str">
        <f>IF(COUNTA(ｺﾒﾃﾞｨｶﾙ!A10)&gt;=1,ｺﾒﾃﾞｨｶﾙ!A10,"")</f>
        <v/>
      </c>
      <c r="B11" s="745" t="str">
        <f>IF(COUNTA(ｺﾒﾃﾞｨｶﾙ!B10)&gt;=1,ｺﾒﾃﾞｨｶﾙ!B10,"")</f>
        <v/>
      </c>
      <c r="C11" s="750" t="str">
        <f>IF(COUNTA(ｺﾒﾃﾞｨｶﾙ!C10)&gt;=1,ｺﾒﾃﾞｨｶﾙ!C10,"")</f>
        <v/>
      </c>
      <c r="D11" s="750" t="str">
        <f>IF(COUNTA(ｺﾒﾃﾞｨｶﾙ!D10)&gt;=1,ｺﾒﾃﾞｨｶﾙ!D10,"")</f>
        <v/>
      </c>
      <c r="E11" s="750" t="str">
        <f>IF(COUNTA(ｺﾒﾃﾞｨｶﾙ!E10)&gt;=1,ｺﾒﾃﾞｨｶﾙ!E10,"")</f>
        <v/>
      </c>
      <c r="F11" s="750" t="str">
        <f>IF(COUNTA(ｺﾒﾃﾞｨｶﾙ!F10)&gt;=1,ｺﾒﾃﾞｨｶﾙ!F10,"")</f>
        <v/>
      </c>
      <c r="G11" s="750" t="str">
        <f>IF(COUNTA(ｺﾒﾃﾞｨｶﾙ!G10)&gt;=1,ｺﾒﾃﾞｨｶﾙ!G10,"")</f>
        <v/>
      </c>
      <c r="H11" s="750" t="str">
        <f>IF(COUNTA(ｺﾒﾃﾞｨｶﾙ!H10)&gt;=1,ｺﾒﾃﾞｨｶﾙ!H10,"")</f>
        <v/>
      </c>
      <c r="I11" s="750" t="str">
        <f>IF(COUNTA(ｺﾒﾃﾞｨｶﾙ!I10)&gt;=1,ｺﾒﾃﾞｨｶﾙ!I10,"")</f>
        <v/>
      </c>
      <c r="J11" s="750" t="str">
        <f>IF(COUNTA(ｺﾒﾃﾞｨｶﾙ!J10)&gt;=1,ｺﾒﾃﾞｨｶﾙ!J10,"")</f>
        <v/>
      </c>
      <c r="K11" s="750" t="str">
        <f>IF(COUNTA(ｺﾒﾃﾞｨｶﾙ!K10)&gt;=1,ｺﾒﾃﾞｨｶﾙ!K10,"")</f>
        <v/>
      </c>
      <c r="L11" s="761" t="str">
        <f>IF(COUNTA(ｺﾒﾃﾞｨｶﾙ!L10)&gt;=1,ｺﾒﾃﾞｨｶﾙ!L10,"")</f>
        <v/>
      </c>
      <c r="M11" s="839" t="str">
        <f>IF(COUNTA(ｺﾒﾃﾞｨｶﾙ!M10)&gt;=1,ｺﾒﾃﾞｨｶﾙ!M10,"")</f>
        <v/>
      </c>
      <c r="N11" s="846" t="str">
        <f>IF(COUNTA(ｺﾒﾃﾞｨｶﾙ!N10)&gt;=1,ｺﾒﾃﾞｨｶﾙ!N10,"")</f>
        <v/>
      </c>
      <c r="O11" s="852">
        <f>SUM(ｺﾒﾃﾞｨｶﾙ!P10:V10)</f>
        <v>0</v>
      </c>
      <c r="P11" s="858" t="str">
        <f>IF(O11&lt;基本!$D$9,"非常勤","常勤")</f>
        <v>常勤</v>
      </c>
      <c r="Q11" s="861">
        <f>IF(P11="非常勤",O11/基本!$D$9,1)</f>
        <v>1</v>
      </c>
      <c r="R11" s="858" t="e">
        <f>IF(DAYS360(T11,メイン!$N$3)&lt;500,"新"," ")</f>
        <v>#VALUE!</v>
      </c>
      <c r="S11" s="868"/>
      <c r="T11" s="871" t="str">
        <f>IF(COUNTA(ｺﾒﾃﾞｨｶﾙ!O10)&gt;=1,ｺﾒﾃﾞｨｶﾙ!O10,"")</f>
        <v/>
      </c>
      <c r="U11" s="873"/>
      <c r="V11" s="875"/>
      <c r="W11" s="873"/>
      <c r="X11" s="875">
        <f t="shared" si="0"/>
        <v>0</v>
      </c>
      <c r="Y11" s="875">
        <f t="shared" si="1"/>
        <v>0</v>
      </c>
      <c r="Z11" s="875">
        <f t="shared" si="2"/>
        <v>0</v>
      </c>
      <c r="AA11" s="875">
        <f t="shared" si="3"/>
        <v>0</v>
      </c>
      <c r="AB11" s="875">
        <f t="shared" si="4"/>
        <v>0</v>
      </c>
      <c r="AC11" s="875">
        <f t="shared" si="5"/>
        <v>0</v>
      </c>
      <c r="AD11" s="875">
        <f t="shared" si="6"/>
        <v>0</v>
      </c>
      <c r="AE11" s="875">
        <f t="shared" si="7"/>
        <v>0</v>
      </c>
      <c r="AF11" s="875">
        <f t="shared" si="8"/>
        <v>0</v>
      </c>
      <c r="AG11" s="875">
        <f t="shared" si="9"/>
        <v>0</v>
      </c>
      <c r="AH11" s="875">
        <f t="shared" si="10"/>
        <v>0</v>
      </c>
      <c r="AI11" s="875">
        <f t="shared" si="11"/>
        <v>0</v>
      </c>
      <c r="AJ11" s="875">
        <f t="shared" si="12"/>
        <v>0</v>
      </c>
      <c r="AK11" s="875">
        <f t="shared" si="13"/>
        <v>0</v>
      </c>
      <c r="AL11" s="875">
        <f t="shared" si="14"/>
        <v>0</v>
      </c>
      <c r="AM11" s="875">
        <f t="shared" si="15"/>
        <v>0</v>
      </c>
      <c r="AN11" s="875">
        <f t="shared" si="16"/>
        <v>0</v>
      </c>
      <c r="AO11" s="875">
        <f t="shared" si="17"/>
        <v>0</v>
      </c>
      <c r="AP11" s="875">
        <f t="shared" si="18"/>
        <v>0</v>
      </c>
      <c r="AQ11" s="875">
        <f t="shared" si="19"/>
        <v>0</v>
      </c>
      <c r="AR11" s="875">
        <f t="shared" si="20"/>
        <v>0</v>
      </c>
      <c r="AS11" s="875">
        <f t="shared" si="21"/>
        <v>0</v>
      </c>
      <c r="AT11" s="875">
        <f t="shared" si="22"/>
        <v>0</v>
      </c>
      <c r="AU11" s="875">
        <f t="shared" si="23"/>
        <v>0</v>
      </c>
      <c r="AV11" s="875">
        <f t="shared" si="24"/>
        <v>0</v>
      </c>
      <c r="AW11" s="875">
        <f t="shared" si="25"/>
        <v>0</v>
      </c>
      <c r="AX11" s="875">
        <f t="shared" si="26"/>
        <v>0</v>
      </c>
      <c r="AY11" s="875">
        <f t="shared" si="27"/>
        <v>0</v>
      </c>
      <c r="AZ11" s="875">
        <f t="shared" si="28"/>
        <v>0</v>
      </c>
      <c r="BA11" s="875">
        <f t="shared" si="29"/>
        <v>0</v>
      </c>
      <c r="BB11" s="875">
        <f t="shared" si="30"/>
        <v>0</v>
      </c>
      <c r="BC11" s="875">
        <f t="shared" si="31"/>
        <v>0</v>
      </c>
      <c r="BD11" s="875">
        <f t="shared" si="32"/>
        <v>0</v>
      </c>
      <c r="BE11" s="875"/>
    </row>
    <row r="12" spans="1:59" ht="13.5" customHeight="1">
      <c r="A12" s="655" t="str">
        <f>IF(COUNTA(ｺﾒﾃﾞｨｶﾙ!A11)&gt;=1,ｺﾒﾃﾞｨｶﾙ!A11,"")</f>
        <v/>
      </c>
      <c r="B12" s="745" t="str">
        <f>IF(COUNTA(ｺﾒﾃﾞｨｶﾙ!B11)&gt;=1,ｺﾒﾃﾞｨｶﾙ!B11,"")</f>
        <v/>
      </c>
      <c r="C12" s="750" t="str">
        <f>IF(COUNTA(ｺﾒﾃﾞｨｶﾙ!C11)&gt;=1,ｺﾒﾃﾞｨｶﾙ!C11,"")</f>
        <v/>
      </c>
      <c r="D12" s="750" t="str">
        <f>IF(COUNTA(ｺﾒﾃﾞｨｶﾙ!D11)&gt;=1,ｺﾒﾃﾞｨｶﾙ!D11,"")</f>
        <v/>
      </c>
      <c r="E12" s="750" t="str">
        <f>IF(COUNTA(ｺﾒﾃﾞｨｶﾙ!E11)&gt;=1,ｺﾒﾃﾞｨｶﾙ!E11,"")</f>
        <v/>
      </c>
      <c r="F12" s="750" t="str">
        <f>IF(COUNTA(ｺﾒﾃﾞｨｶﾙ!F11)&gt;=1,ｺﾒﾃﾞｨｶﾙ!F11,"")</f>
        <v/>
      </c>
      <c r="G12" s="750" t="str">
        <f>IF(COUNTA(ｺﾒﾃﾞｨｶﾙ!G11)&gt;=1,ｺﾒﾃﾞｨｶﾙ!G11,"")</f>
        <v/>
      </c>
      <c r="H12" s="750" t="str">
        <f>IF(COUNTA(ｺﾒﾃﾞｨｶﾙ!H11)&gt;=1,ｺﾒﾃﾞｨｶﾙ!H11,"")</f>
        <v/>
      </c>
      <c r="I12" s="750" t="str">
        <f>IF(COUNTA(ｺﾒﾃﾞｨｶﾙ!I11)&gt;=1,ｺﾒﾃﾞｨｶﾙ!I11,"")</f>
        <v/>
      </c>
      <c r="J12" s="750" t="str">
        <f>IF(COUNTA(ｺﾒﾃﾞｨｶﾙ!J11)&gt;=1,ｺﾒﾃﾞｨｶﾙ!J11,"")</f>
        <v/>
      </c>
      <c r="K12" s="750" t="str">
        <f>IF(COUNTA(ｺﾒﾃﾞｨｶﾙ!K11)&gt;=1,ｺﾒﾃﾞｨｶﾙ!K11,"")</f>
        <v/>
      </c>
      <c r="L12" s="761" t="str">
        <f>IF(COUNTA(ｺﾒﾃﾞｨｶﾙ!L11)&gt;=1,ｺﾒﾃﾞｨｶﾙ!L11,"")</f>
        <v/>
      </c>
      <c r="M12" s="839" t="str">
        <f>IF(COUNTA(ｺﾒﾃﾞｨｶﾙ!M11)&gt;=1,ｺﾒﾃﾞｨｶﾙ!M11,"")</f>
        <v/>
      </c>
      <c r="N12" s="846" t="str">
        <f>IF(COUNTA(ｺﾒﾃﾞｨｶﾙ!N11)&gt;=1,ｺﾒﾃﾞｨｶﾙ!N11,"")</f>
        <v/>
      </c>
      <c r="O12" s="852">
        <f>SUM(ｺﾒﾃﾞｨｶﾙ!P11:V11)</f>
        <v>0</v>
      </c>
      <c r="P12" s="858" t="str">
        <f>IF(O12&lt;基本!$D$9,"非常勤","常勤")</f>
        <v>常勤</v>
      </c>
      <c r="Q12" s="861">
        <f>IF(P12="非常勤",O12/基本!$D$9,1)</f>
        <v>1</v>
      </c>
      <c r="R12" s="858" t="e">
        <f>IF(DAYS360(T12,メイン!$N$3)&lt;500,"新"," ")</f>
        <v>#VALUE!</v>
      </c>
      <c r="S12" s="868"/>
      <c r="T12" s="871" t="str">
        <f>IF(COUNTA(ｺﾒﾃﾞｨｶﾙ!O11)&gt;=1,ｺﾒﾃﾞｨｶﾙ!O11,"")</f>
        <v/>
      </c>
      <c r="U12" s="873"/>
      <c r="V12" s="875"/>
      <c r="W12" s="873"/>
      <c r="X12" s="875">
        <f t="shared" si="0"/>
        <v>0</v>
      </c>
      <c r="Y12" s="875">
        <f t="shared" si="1"/>
        <v>0</v>
      </c>
      <c r="Z12" s="875">
        <f t="shared" si="2"/>
        <v>0</v>
      </c>
      <c r="AA12" s="875">
        <f t="shared" si="3"/>
        <v>0</v>
      </c>
      <c r="AB12" s="875">
        <f t="shared" si="4"/>
        <v>0</v>
      </c>
      <c r="AC12" s="875">
        <f t="shared" si="5"/>
        <v>0</v>
      </c>
      <c r="AD12" s="875">
        <f t="shared" si="6"/>
        <v>0</v>
      </c>
      <c r="AE12" s="875">
        <f t="shared" si="7"/>
        <v>0</v>
      </c>
      <c r="AF12" s="875">
        <f t="shared" si="8"/>
        <v>0</v>
      </c>
      <c r="AG12" s="875">
        <f t="shared" si="9"/>
        <v>0</v>
      </c>
      <c r="AH12" s="875">
        <f t="shared" si="10"/>
        <v>0</v>
      </c>
      <c r="AI12" s="875">
        <f t="shared" si="11"/>
        <v>0</v>
      </c>
      <c r="AJ12" s="875">
        <f t="shared" si="12"/>
        <v>0</v>
      </c>
      <c r="AK12" s="875">
        <f t="shared" si="13"/>
        <v>0</v>
      </c>
      <c r="AL12" s="875">
        <f t="shared" si="14"/>
        <v>0</v>
      </c>
      <c r="AM12" s="875">
        <f t="shared" si="15"/>
        <v>0</v>
      </c>
      <c r="AN12" s="875">
        <f t="shared" si="16"/>
        <v>0</v>
      </c>
      <c r="AO12" s="875">
        <f t="shared" si="17"/>
        <v>0</v>
      </c>
      <c r="AP12" s="875">
        <f t="shared" si="18"/>
        <v>0</v>
      </c>
      <c r="AQ12" s="875">
        <f t="shared" si="19"/>
        <v>0</v>
      </c>
      <c r="AR12" s="875">
        <f t="shared" si="20"/>
        <v>0</v>
      </c>
      <c r="AS12" s="875">
        <f t="shared" si="21"/>
        <v>0</v>
      </c>
      <c r="AT12" s="875">
        <f t="shared" si="22"/>
        <v>0</v>
      </c>
      <c r="AU12" s="875">
        <f t="shared" si="23"/>
        <v>0</v>
      </c>
      <c r="AV12" s="875">
        <f t="shared" si="24"/>
        <v>0</v>
      </c>
      <c r="AW12" s="875">
        <f t="shared" si="25"/>
        <v>0</v>
      </c>
      <c r="AX12" s="875">
        <f t="shared" si="26"/>
        <v>0</v>
      </c>
      <c r="AY12" s="875">
        <f t="shared" si="27"/>
        <v>0</v>
      </c>
      <c r="AZ12" s="875">
        <f t="shared" si="28"/>
        <v>0</v>
      </c>
      <c r="BA12" s="875">
        <f t="shared" si="29"/>
        <v>0</v>
      </c>
      <c r="BB12" s="875">
        <f t="shared" si="30"/>
        <v>0</v>
      </c>
      <c r="BC12" s="875">
        <f t="shared" si="31"/>
        <v>0</v>
      </c>
      <c r="BD12" s="875">
        <f t="shared" si="32"/>
        <v>0</v>
      </c>
      <c r="BE12" s="875"/>
    </row>
    <row r="13" spans="1:59" ht="13.5" customHeight="1">
      <c r="A13" s="655" t="str">
        <f>IF(COUNTA(ｺﾒﾃﾞｨｶﾙ!A12)&gt;=1,ｺﾒﾃﾞｨｶﾙ!A12,"")</f>
        <v/>
      </c>
      <c r="B13" s="745" t="str">
        <f>IF(COUNTA(ｺﾒﾃﾞｨｶﾙ!B12)&gt;=1,ｺﾒﾃﾞｨｶﾙ!B12,"")</f>
        <v/>
      </c>
      <c r="C13" s="750" t="str">
        <f>IF(COUNTA(ｺﾒﾃﾞｨｶﾙ!C12)&gt;=1,ｺﾒﾃﾞｨｶﾙ!C12,"")</f>
        <v/>
      </c>
      <c r="D13" s="750" t="str">
        <f>IF(COUNTA(ｺﾒﾃﾞｨｶﾙ!D12)&gt;=1,ｺﾒﾃﾞｨｶﾙ!D12,"")</f>
        <v/>
      </c>
      <c r="E13" s="750" t="str">
        <f>IF(COUNTA(ｺﾒﾃﾞｨｶﾙ!E12)&gt;=1,ｺﾒﾃﾞｨｶﾙ!E12,"")</f>
        <v/>
      </c>
      <c r="F13" s="750" t="str">
        <f>IF(COUNTA(ｺﾒﾃﾞｨｶﾙ!F12)&gt;=1,ｺﾒﾃﾞｨｶﾙ!F12,"")</f>
        <v/>
      </c>
      <c r="G13" s="750" t="str">
        <f>IF(COUNTA(ｺﾒﾃﾞｨｶﾙ!G12)&gt;=1,ｺﾒﾃﾞｨｶﾙ!G12,"")</f>
        <v/>
      </c>
      <c r="H13" s="750" t="str">
        <f>IF(COUNTA(ｺﾒﾃﾞｨｶﾙ!H12)&gt;=1,ｺﾒﾃﾞｨｶﾙ!H12,"")</f>
        <v/>
      </c>
      <c r="I13" s="750" t="str">
        <f>IF(COUNTA(ｺﾒﾃﾞｨｶﾙ!I12)&gt;=1,ｺﾒﾃﾞｨｶﾙ!I12,"")</f>
        <v/>
      </c>
      <c r="J13" s="750" t="str">
        <f>IF(COUNTA(ｺﾒﾃﾞｨｶﾙ!J12)&gt;=1,ｺﾒﾃﾞｨｶﾙ!J12,"")</f>
        <v/>
      </c>
      <c r="K13" s="750" t="str">
        <f>IF(COUNTA(ｺﾒﾃﾞｨｶﾙ!K12)&gt;=1,ｺﾒﾃﾞｨｶﾙ!K12,"")</f>
        <v/>
      </c>
      <c r="L13" s="761" t="str">
        <f>IF(COUNTA(ｺﾒﾃﾞｨｶﾙ!L12)&gt;=1,ｺﾒﾃﾞｨｶﾙ!L12,"")</f>
        <v/>
      </c>
      <c r="M13" s="839" t="str">
        <f>IF(COUNTA(ｺﾒﾃﾞｨｶﾙ!M12)&gt;=1,ｺﾒﾃﾞｨｶﾙ!M12,"")</f>
        <v/>
      </c>
      <c r="N13" s="846" t="str">
        <f>IF(COUNTA(ｺﾒﾃﾞｨｶﾙ!N12)&gt;=1,ｺﾒﾃﾞｨｶﾙ!N12,"")</f>
        <v/>
      </c>
      <c r="O13" s="852">
        <f>SUM(ｺﾒﾃﾞｨｶﾙ!P12:V12)</f>
        <v>0</v>
      </c>
      <c r="P13" s="858" t="str">
        <f>IF(O13&lt;基本!$D$9,"非常勤","常勤")</f>
        <v>常勤</v>
      </c>
      <c r="Q13" s="861">
        <f>IF(P13="非常勤",O13/基本!$D$9,1)</f>
        <v>1</v>
      </c>
      <c r="R13" s="858" t="e">
        <f>IF(DAYS360(T13,メイン!$N$3)&lt;500,"新"," ")</f>
        <v>#VALUE!</v>
      </c>
      <c r="S13" s="868"/>
      <c r="T13" s="871" t="str">
        <f>IF(COUNTA(ｺﾒﾃﾞｨｶﾙ!O12)&gt;=1,ｺﾒﾃﾞｨｶﾙ!O12,"")</f>
        <v/>
      </c>
      <c r="U13" s="873"/>
      <c r="V13" s="875"/>
      <c r="W13" s="873"/>
      <c r="X13" s="875">
        <f t="shared" si="0"/>
        <v>0</v>
      </c>
      <c r="Y13" s="875">
        <f t="shared" si="1"/>
        <v>0</v>
      </c>
      <c r="Z13" s="875">
        <f t="shared" si="2"/>
        <v>0</v>
      </c>
      <c r="AA13" s="875">
        <f t="shared" si="3"/>
        <v>0</v>
      </c>
      <c r="AB13" s="875">
        <f t="shared" si="4"/>
        <v>0</v>
      </c>
      <c r="AC13" s="875">
        <f t="shared" si="5"/>
        <v>0</v>
      </c>
      <c r="AD13" s="875">
        <f t="shared" si="6"/>
        <v>0</v>
      </c>
      <c r="AE13" s="875">
        <f t="shared" si="7"/>
        <v>0</v>
      </c>
      <c r="AF13" s="875">
        <f t="shared" si="8"/>
        <v>0</v>
      </c>
      <c r="AG13" s="875">
        <f t="shared" si="9"/>
        <v>0</v>
      </c>
      <c r="AH13" s="875">
        <f t="shared" si="10"/>
        <v>0</v>
      </c>
      <c r="AI13" s="875">
        <f t="shared" si="11"/>
        <v>0</v>
      </c>
      <c r="AJ13" s="875">
        <f t="shared" si="12"/>
        <v>0</v>
      </c>
      <c r="AK13" s="875">
        <f t="shared" si="13"/>
        <v>0</v>
      </c>
      <c r="AL13" s="875">
        <f t="shared" si="14"/>
        <v>0</v>
      </c>
      <c r="AM13" s="875">
        <f t="shared" si="15"/>
        <v>0</v>
      </c>
      <c r="AN13" s="875">
        <f t="shared" si="16"/>
        <v>0</v>
      </c>
      <c r="AO13" s="875">
        <f t="shared" si="17"/>
        <v>0</v>
      </c>
      <c r="AP13" s="875">
        <f t="shared" si="18"/>
        <v>0</v>
      </c>
      <c r="AQ13" s="875">
        <f t="shared" si="19"/>
        <v>0</v>
      </c>
      <c r="AR13" s="875">
        <f t="shared" si="20"/>
        <v>0</v>
      </c>
      <c r="AS13" s="875">
        <f t="shared" si="21"/>
        <v>0</v>
      </c>
      <c r="AT13" s="875">
        <f t="shared" si="22"/>
        <v>0</v>
      </c>
      <c r="AU13" s="875">
        <f t="shared" si="23"/>
        <v>0</v>
      </c>
      <c r="AV13" s="875">
        <f t="shared" si="24"/>
        <v>0</v>
      </c>
      <c r="AW13" s="875">
        <f t="shared" si="25"/>
        <v>0</v>
      </c>
      <c r="AX13" s="875">
        <f t="shared" si="26"/>
        <v>0</v>
      </c>
      <c r="AY13" s="875">
        <f t="shared" si="27"/>
        <v>0</v>
      </c>
      <c r="AZ13" s="875">
        <f t="shared" si="28"/>
        <v>0</v>
      </c>
      <c r="BA13" s="875">
        <f t="shared" si="29"/>
        <v>0</v>
      </c>
      <c r="BB13" s="875">
        <f t="shared" si="30"/>
        <v>0</v>
      </c>
      <c r="BC13" s="875">
        <f t="shared" si="31"/>
        <v>0</v>
      </c>
      <c r="BD13" s="875">
        <f t="shared" si="32"/>
        <v>0</v>
      </c>
      <c r="BE13" s="875"/>
    </row>
    <row r="14" spans="1:59" ht="13.5" customHeight="1">
      <c r="A14" s="655" t="str">
        <f>IF(COUNTA(ｺﾒﾃﾞｨｶﾙ!A13)&gt;=1,ｺﾒﾃﾞｨｶﾙ!A13,"")</f>
        <v/>
      </c>
      <c r="B14" s="745" t="str">
        <f>IF(COUNTA(ｺﾒﾃﾞｨｶﾙ!B13)&gt;=1,ｺﾒﾃﾞｨｶﾙ!B13,"")</f>
        <v/>
      </c>
      <c r="C14" s="750" t="str">
        <f>IF(COUNTA(ｺﾒﾃﾞｨｶﾙ!C13)&gt;=1,ｺﾒﾃﾞｨｶﾙ!C13,"")</f>
        <v/>
      </c>
      <c r="D14" s="750" t="str">
        <f>IF(COUNTA(ｺﾒﾃﾞｨｶﾙ!D13)&gt;=1,ｺﾒﾃﾞｨｶﾙ!D13,"")</f>
        <v/>
      </c>
      <c r="E14" s="750" t="str">
        <f>IF(COUNTA(ｺﾒﾃﾞｨｶﾙ!E13)&gt;=1,ｺﾒﾃﾞｨｶﾙ!E13,"")</f>
        <v/>
      </c>
      <c r="F14" s="750" t="str">
        <f>IF(COUNTA(ｺﾒﾃﾞｨｶﾙ!F13)&gt;=1,ｺﾒﾃﾞｨｶﾙ!F13,"")</f>
        <v/>
      </c>
      <c r="G14" s="750" t="str">
        <f>IF(COUNTA(ｺﾒﾃﾞｨｶﾙ!G13)&gt;=1,ｺﾒﾃﾞｨｶﾙ!G13,"")</f>
        <v/>
      </c>
      <c r="H14" s="750" t="str">
        <f>IF(COUNTA(ｺﾒﾃﾞｨｶﾙ!H13)&gt;=1,ｺﾒﾃﾞｨｶﾙ!H13,"")</f>
        <v/>
      </c>
      <c r="I14" s="750" t="str">
        <f>IF(COUNTA(ｺﾒﾃﾞｨｶﾙ!I13)&gt;=1,ｺﾒﾃﾞｨｶﾙ!I13,"")</f>
        <v/>
      </c>
      <c r="J14" s="750" t="str">
        <f>IF(COUNTA(ｺﾒﾃﾞｨｶﾙ!J13)&gt;=1,ｺﾒﾃﾞｨｶﾙ!J13,"")</f>
        <v/>
      </c>
      <c r="K14" s="750" t="str">
        <f>IF(COUNTA(ｺﾒﾃﾞｨｶﾙ!K13)&gt;=1,ｺﾒﾃﾞｨｶﾙ!K13,"")</f>
        <v/>
      </c>
      <c r="L14" s="761" t="str">
        <f>IF(COUNTA(ｺﾒﾃﾞｨｶﾙ!L13)&gt;=1,ｺﾒﾃﾞｨｶﾙ!L13,"")</f>
        <v/>
      </c>
      <c r="M14" s="839" t="str">
        <f>IF(COUNTA(ｺﾒﾃﾞｨｶﾙ!M13)&gt;=1,ｺﾒﾃﾞｨｶﾙ!M13,"")</f>
        <v/>
      </c>
      <c r="N14" s="846" t="str">
        <f>IF(COUNTA(ｺﾒﾃﾞｨｶﾙ!N13)&gt;=1,ｺﾒﾃﾞｨｶﾙ!N13,"")</f>
        <v/>
      </c>
      <c r="O14" s="852">
        <f>SUM(ｺﾒﾃﾞｨｶﾙ!P13:V13)</f>
        <v>0</v>
      </c>
      <c r="P14" s="858" t="str">
        <f>IF(O14&lt;基本!$D$9,"非常勤","常勤")</f>
        <v>常勤</v>
      </c>
      <c r="Q14" s="861">
        <f>IF(P14="非常勤",O14/基本!$D$9,1)</f>
        <v>1</v>
      </c>
      <c r="R14" s="858" t="e">
        <f>IF(DAYS360(T14,メイン!$N$3)&lt;500,"新"," ")</f>
        <v>#VALUE!</v>
      </c>
      <c r="S14" s="868"/>
      <c r="T14" s="871" t="str">
        <f>IF(COUNTA(ｺﾒﾃﾞｨｶﾙ!O13)&gt;=1,ｺﾒﾃﾞｨｶﾙ!O13,"")</f>
        <v/>
      </c>
      <c r="U14" s="873"/>
      <c r="V14" s="875"/>
      <c r="W14" s="873"/>
      <c r="X14" s="875">
        <f t="shared" si="0"/>
        <v>0</v>
      </c>
      <c r="Y14" s="875">
        <f t="shared" si="1"/>
        <v>0</v>
      </c>
      <c r="Z14" s="875">
        <f t="shared" si="2"/>
        <v>0</v>
      </c>
      <c r="AA14" s="875">
        <f t="shared" si="3"/>
        <v>0</v>
      </c>
      <c r="AB14" s="875">
        <f t="shared" si="4"/>
        <v>0</v>
      </c>
      <c r="AC14" s="875">
        <f t="shared" si="5"/>
        <v>0</v>
      </c>
      <c r="AD14" s="875">
        <f t="shared" si="6"/>
        <v>0</v>
      </c>
      <c r="AE14" s="875">
        <f t="shared" si="7"/>
        <v>0</v>
      </c>
      <c r="AF14" s="875">
        <f t="shared" si="8"/>
        <v>0</v>
      </c>
      <c r="AG14" s="875">
        <f t="shared" si="9"/>
        <v>0</v>
      </c>
      <c r="AH14" s="875">
        <f t="shared" si="10"/>
        <v>0</v>
      </c>
      <c r="AI14" s="875">
        <f t="shared" si="11"/>
        <v>0</v>
      </c>
      <c r="AJ14" s="875">
        <f t="shared" si="12"/>
        <v>0</v>
      </c>
      <c r="AK14" s="875">
        <f t="shared" si="13"/>
        <v>0</v>
      </c>
      <c r="AL14" s="875">
        <f t="shared" si="14"/>
        <v>0</v>
      </c>
      <c r="AM14" s="875">
        <f t="shared" si="15"/>
        <v>0</v>
      </c>
      <c r="AN14" s="875">
        <f t="shared" si="16"/>
        <v>0</v>
      </c>
      <c r="AO14" s="875">
        <f t="shared" si="17"/>
        <v>0</v>
      </c>
      <c r="AP14" s="875">
        <f t="shared" si="18"/>
        <v>0</v>
      </c>
      <c r="AQ14" s="875">
        <f t="shared" si="19"/>
        <v>0</v>
      </c>
      <c r="AR14" s="875">
        <f t="shared" si="20"/>
        <v>0</v>
      </c>
      <c r="AS14" s="875">
        <f t="shared" si="21"/>
        <v>0</v>
      </c>
      <c r="AT14" s="875">
        <f t="shared" si="22"/>
        <v>0</v>
      </c>
      <c r="AU14" s="875">
        <f t="shared" si="23"/>
        <v>0</v>
      </c>
      <c r="AV14" s="875">
        <f t="shared" si="24"/>
        <v>0</v>
      </c>
      <c r="AW14" s="875">
        <f t="shared" si="25"/>
        <v>0</v>
      </c>
      <c r="AX14" s="875">
        <f t="shared" si="26"/>
        <v>0</v>
      </c>
      <c r="AY14" s="875">
        <f t="shared" si="27"/>
        <v>0</v>
      </c>
      <c r="AZ14" s="875">
        <f t="shared" si="28"/>
        <v>0</v>
      </c>
      <c r="BA14" s="875">
        <f t="shared" si="29"/>
        <v>0</v>
      </c>
      <c r="BB14" s="875">
        <f t="shared" si="30"/>
        <v>0</v>
      </c>
      <c r="BC14" s="875">
        <f t="shared" si="31"/>
        <v>0</v>
      </c>
      <c r="BD14" s="875">
        <f t="shared" si="32"/>
        <v>0</v>
      </c>
      <c r="BE14" s="875"/>
    </row>
    <row r="15" spans="1:59" ht="13.5" customHeight="1">
      <c r="A15" s="655" t="str">
        <f>IF(COUNTA(ｺﾒﾃﾞｨｶﾙ!A14)&gt;=1,ｺﾒﾃﾞｨｶﾙ!A14,"")</f>
        <v/>
      </c>
      <c r="B15" s="745" t="str">
        <f>IF(COUNTA(ｺﾒﾃﾞｨｶﾙ!B14)&gt;=1,ｺﾒﾃﾞｨｶﾙ!B14,"")</f>
        <v/>
      </c>
      <c r="C15" s="750" t="str">
        <f>IF(COUNTA(ｺﾒﾃﾞｨｶﾙ!C14)&gt;=1,ｺﾒﾃﾞｨｶﾙ!C14,"")</f>
        <v/>
      </c>
      <c r="D15" s="750" t="str">
        <f>IF(COUNTA(ｺﾒﾃﾞｨｶﾙ!D14)&gt;=1,ｺﾒﾃﾞｨｶﾙ!D14,"")</f>
        <v/>
      </c>
      <c r="E15" s="750" t="str">
        <f>IF(COUNTA(ｺﾒﾃﾞｨｶﾙ!E14)&gt;=1,ｺﾒﾃﾞｨｶﾙ!E14,"")</f>
        <v/>
      </c>
      <c r="F15" s="750" t="str">
        <f>IF(COUNTA(ｺﾒﾃﾞｨｶﾙ!F14)&gt;=1,ｺﾒﾃﾞｨｶﾙ!F14,"")</f>
        <v/>
      </c>
      <c r="G15" s="750" t="str">
        <f>IF(COUNTA(ｺﾒﾃﾞｨｶﾙ!G14)&gt;=1,ｺﾒﾃﾞｨｶﾙ!G14,"")</f>
        <v/>
      </c>
      <c r="H15" s="750" t="str">
        <f>IF(COUNTA(ｺﾒﾃﾞｨｶﾙ!H14)&gt;=1,ｺﾒﾃﾞｨｶﾙ!H14,"")</f>
        <v/>
      </c>
      <c r="I15" s="750" t="str">
        <f>IF(COUNTA(ｺﾒﾃﾞｨｶﾙ!I14)&gt;=1,ｺﾒﾃﾞｨｶﾙ!I14,"")</f>
        <v/>
      </c>
      <c r="J15" s="750" t="str">
        <f>IF(COUNTA(ｺﾒﾃﾞｨｶﾙ!J14)&gt;=1,ｺﾒﾃﾞｨｶﾙ!J14,"")</f>
        <v/>
      </c>
      <c r="K15" s="750" t="str">
        <f>IF(COUNTA(ｺﾒﾃﾞｨｶﾙ!K14)&gt;=1,ｺﾒﾃﾞｨｶﾙ!K14,"")</f>
        <v/>
      </c>
      <c r="L15" s="761" t="str">
        <f>IF(COUNTA(ｺﾒﾃﾞｨｶﾙ!L14)&gt;=1,ｺﾒﾃﾞｨｶﾙ!L14,"")</f>
        <v/>
      </c>
      <c r="M15" s="839" t="str">
        <f>IF(COUNTA(ｺﾒﾃﾞｨｶﾙ!M14)&gt;=1,ｺﾒﾃﾞｨｶﾙ!M14,"")</f>
        <v/>
      </c>
      <c r="N15" s="846" t="str">
        <f>IF(COUNTA(ｺﾒﾃﾞｨｶﾙ!N14)&gt;=1,ｺﾒﾃﾞｨｶﾙ!N14,"")</f>
        <v/>
      </c>
      <c r="O15" s="852">
        <f>SUM(ｺﾒﾃﾞｨｶﾙ!P14:V14)</f>
        <v>0</v>
      </c>
      <c r="P15" s="858" t="str">
        <f>IF(O15&lt;基本!$D$9,"非常勤","常勤")</f>
        <v>常勤</v>
      </c>
      <c r="Q15" s="861">
        <f>IF(P15="非常勤",O15/基本!$D$9,1)</f>
        <v>1</v>
      </c>
      <c r="R15" s="858" t="e">
        <f>IF(DAYS360(T15,メイン!$N$3)&lt;500,"新"," ")</f>
        <v>#VALUE!</v>
      </c>
      <c r="S15" s="868"/>
      <c r="T15" s="871" t="str">
        <f>IF(COUNTA(ｺﾒﾃﾞｨｶﾙ!O14)&gt;=1,ｺﾒﾃﾞｨｶﾙ!O14,"")</f>
        <v/>
      </c>
      <c r="U15" s="873"/>
      <c r="V15" s="875"/>
      <c r="W15" s="873"/>
      <c r="X15" s="875">
        <f t="shared" si="0"/>
        <v>0</v>
      </c>
      <c r="Y15" s="875">
        <f t="shared" si="1"/>
        <v>0</v>
      </c>
      <c r="Z15" s="875">
        <f t="shared" si="2"/>
        <v>0</v>
      </c>
      <c r="AA15" s="875">
        <f t="shared" si="3"/>
        <v>0</v>
      </c>
      <c r="AB15" s="875">
        <f t="shared" si="4"/>
        <v>0</v>
      </c>
      <c r="AC15" s="875">
        <f t="shared" si="5"/>
        <v>0</v>
      </c>
      <c r="AD15" s="875">
        <f t="shared" si="6"/>
        <v>0</v>
      </c>
      <c r="AE15" s="875">
        <f t="shared" si="7"/>
        <v>0</v>
      </c>
      <c r="AF15" s="875">
        <f t="shared" si="8"/>
        <v>0</v>
      </c>
      <c r="AG15" s="875">
        <f t="shared" si="9"/>
        <v>0</v>
      </c>
      <c r="AH15" s="875">
        <f t="shared" si="10"/>
        <v>0</v>
      </c>
      <c r="AI15" s="875">
        <f t="shared" si="11"/>
        <v>0</v>
      </c>
      <c r="AJ15" s="875">
        <f t="shared" si="12"/>
        <v>0</v>
      </c>
      <c r="AK15" s="875">
        <f t="shared" si="13"/>
        <v>0</v>
      </c>
      <c r="AL15" s="875">
        <f t="shared" si="14"/>
        <v>0</v>
      </c>
      <c r="AM15" s="875">
        <f t="shared" si="15"/>
        <v>0</v>
      </c>
      <c r="AN15" s="875">
        <f t="shared" si="16"/>
        <v>0</v>
      </c>
      <c r="AO15" s="875">
        <f t="shared" si="17"/>
        <v>0</v>
      </c>
      <c r="AP15" s="875">
        <f t="shared" si="18"/>
        <v>0</v>
      </c>
      <c r="AQ15" s="875">
        <f t="shared" si="19"/>
        <v>0</v>
      </c>
      <c r="AR15" s="875">
        <f t="shared" si="20"/>
        <v>0</v>
      </c>
      <c r="AS15" s="875">
        <f t="shared" si="21"/>
        <v>0</v>
      </c>
      <c r="AT15" s="875">
        <f t="shared" si="22"/>
        <v>0</v>
      </c>
      <c r="AU15" s="875">
        <f t="shared" si="23"/>
        <v>0</v>
      </c>
      <c r="AV15" s="875">
        <f t="shared" si="24"/>
        <v>0</v>
      </c>
      <c r="AW15" s="875">
        <f t="shared" si="25"/>
        <v>0</v>
      </c>
      <c r="AX15" s="875">
        <f t="shared" si="26"/>
        <v>0</v>
      </c>
      <c r="AY15" s="875">
        <f t="shared" si="27"/>
        <v>0</v>
      </c>
      <c r="AZ15" s="875">
        <f t="shared" si="28"/>
        <v>0</v>
      </c>
      <c r="BA15" s="875">
        <f t="shared" si="29"/>
        <v>0</v>
      </c>
      <c r="BB15" s="875">
        <f t="shared" si="30"/>
        <v>0</v>
      </c>
      <c r="BC15" s="875">
        <f t="shared" si="31"/>
        <v>0</v>
      </c>
      <c r="BD15" s="875">
        <f t="shared" si="32"/>
        <v>0</v>
      </c>
      <c r="BE15" s="875"/>
    </row>
    <row r="16" spans="1:59" ht="13.5" customHeight="1">
      <c r="A16" s="655" t="str">
        <f>IF(COUNTA(ｺﾒﾃﾞｨｶﾙ!A15)&gt;=1,ｺﾒﾃﾞｨｶﾙ!A15,"")</f>
        <v/>
      </c>
      <c r="B16" s="745" t="str">
        <f>IF(COUNTA(ｺﾒﾃﾞｨｶﾙ!B15)&gt;=1,ｺﾒﾃﾞｨｶﾙ!B15,"")</f>
        <v/>
      </c>
      <c r="C16" s="750" t="str">
        <f>IF(COUNTA(ｺﾒﾃﾞｨｶﾙ!C15)&gt;=1,ｺﾒﾃﾞｨｶﾙ!C15,"")</f>
        <v/>
      </c>
      <c r="D16" s="750" t="str">
        <f>IF(COUNTA(ｺﾒﾃﾞｨｶﾙ!D15)&gt;=1,ｺﾒﾃﾞｨｶﾙ!D15,"")</f>
        <v/>
      </c>
      <c r="E16" s="750" t="str">
        <f>IF(COUNTA(ｺﾒﾃﾞｨｶﾙ!E15)&gt;=1,ｺﾒﾃﾞｨｶﾙ!E15,"")</f>
        <v/>
      </c>
      <c r="F16" s="750" t="str">
        <f>IF(COUNTA(ｺﾒﾃﾞｨｶﾙ!F15)&gt;=1,ｺﾒﾃﾞｨｶﾙ!F15,"")</f>
        <v/>
      </c>
      <c r="G16" s="750" t="str">
        <f>IF(COUNTA(ｺﾒﾃﾞｨｶﾙ!G15)&gt;=1,ｺﾒﾃﾞｨｶﾙ!G15,"")</f>
        <v/>
      </c>
      <c r="H16" s="750" t="str">
        <f>IF(COUNTA(ｺﾒﾃﾞｨｶﾙ!H15)&gt;=1,ｺﾒﾃﾞｨｶﾙ!H15,"")</f>
        <v/>
      </c>
      <c r="I16" s="750" t="str">
        <f>IF(COUNTA(ｺﾒﾃﾞｨｶﾙ!I15)&gt;=1,ｺﾒﾃﾞｨｶﾙ!I15,"")</f>
        <v/>
      </c>
      <c r="J16" s="750" t="str">
        <f>IF(COUNTA(ｺﾒﾃﾞｨｶﾙ!J15)&gt;=1,ｺﾒﾃﾞｨｶﾙ!J15,"")</f>
        <v/>
      </c>
      <c r="K16" s="750" t="str">
        <f>IF(COUNTA(ｺﾒﾃﾞｨｶﾙ!K15)&gt;=1,ｺﾒﾃﾞｨｶﾙ!K15,"")</f>
        <v/>
      </c>
      <c r="L16" s="761" t="str">
        <f>IF(COUNTA(ｺﾒﾃﾞｨｶﾙ!L15)&gt;=1,ｺﾒﾃﾞｨｶﾙ!L15,"")</f>
        <v/>
      </c>
      <c r="M16" s="839" t="str">
        <f>IF(COUNTA(ｺﾒﾃﾞｨｶﾙ!M15)&gt;=1,ｺﾒﾃﾞｨｶﾙ!M15,"")</f>
        <v/>
      </c>
      <c r="N16" s="846" t="str">
        <f>IF(COUNTA(ｺﾒﾃﾞｨｶﾙ!N15)&gt;=1,ｺﾒﾃﾞｨｶﾙ!N15,"")</f>
        <v/>
      </c>
      <c r="O16" s="852">
        <f>SUM(ｺﾒﾃﾞｨｶﾙ!P15:V15)</f>
        <v>0</v>
      </c>
      <c r="P16" s="858" t="str">
        <f>IF(O16&lt;基本!$D$9,"非常勤","常勤")</f>
        <v>常勤</v>
      </c>
      <c r="Q16" s="861">
        <f>IF(P16="非常勤",O16/基本!$D$9,1)</f>
        <v>1</v>
      </c>
      <c r="R16" s="858" t="e">
        <f>IF(DAYS360(T16,メイン!$N$3)&lt;500,"新"," ")</f>
        <v>#VALUE!</v>
      </c>
      <c r="S16" s="868"/>
      <c r="T16" s="871" t="str">
        <f>IF(COUNTA(ｺﾒﾃﾞｨｶﾙ!O15)&gt;=1,ｺﾒﾃﾞｨｶﾙ!O15,"")</f>
        <v/>
      </c>
      <c r="U16" s="873"/>
      <c r="V16" s="875"/>
      <c r="W16" s="873"/>
      <c r="X16" s="875">
        <f t="shared" si="0"/>
        <v>0</v>
      </c>
      <c r="Y16" s="875">
        <f t="shared" si="1"/>
        <v>0</v>
      </c>
      <c r="Z16" s="875">
        <f t="shared" si="2"/>
        <v>0</v>
      </c>
      <c r="AA16" s="875">
        <f t="shared" si="3"/>
        <v>0</v>
      </c>
      <c r="AB16" s="875">
        <f t="shared" si="4"/>
        <v>0</v>
      </c>
      <c r="AC16" s="875">
        <f t="shared" si="5"/>
        <v>0</v>
      </c>
      <c r="AD16" s="875">
        <f t="shared" si="6"/>
        <v>0</v>
      </c>
      <c r="AE16" s="875">
        <f t="shared" si="7"/>
        <v>0</v>
      </c>
      <c r="AF16" s="875">
        <f t="shared" si="8"/>
        <v>0</v>
      </c>
      <c r="AG16" s="875">
        <f t="shared" si="9"/>
        <v>0</v>
      </c>
      <c r="AH16" s="875">
        <f t="shared" si="10"/>
        <v>0</v>
      </c>
      <c r="AI16" s="875">
        <f t="shared" si="11"/>
        <v>0</v>
      </c>
      <c r="AJ16" s="875">
        <f t="shared" si="12"/>
        <v>0</v>
      </c>
      <c r="AK16" s="875">
        <f t="shared" si="13"/>
        <v>0</v>
      </c>
      <c r="AL16" s="875">
        <f t="shared" si="14"/>
        <v>0</v>
      </c>
      <c r="AM16" s="875">
        <f t="shared" si="15"/>
        <v>0</v>
      </c>
      <c r="AN16" s="875">
        <f t="shared" si="16"/>
        <v>0</v>
      </c>
      <c r="AO16" s="875">
        <f t="shared" si="17"/>
        <v>0</v>
      </c>
      <c r="AP16" s="875">
        <f t="shared" si="18"/>
        <v>0</v>
      </c>
      <c r="AQ16" s="875">
        <f t="shared" si="19"/>
        <v>0</v>
      </c>
      <c r="AR16" s="875">
        <f t="shared" si="20"/>
        <v>0</v>
      </c>
      <c r="AS16" s="875">
        <f t="shared" si="21"/>
        <v>0</v>
      </c>
      <c r="AT16" s="875">
        <f t="shared" si="22"/>
        <v>0</v>
      </c>
      <c r="AU16" s="875">
        <f t="shared" si="23"/>
        <v>0</v>
      </c>
      <c r="AV16" s="875">
        <f t="shared" si="24"/>
        <v>0</v>
      </c>
      <c r="AW16" s="875">
        <f t="shared" si="25"/>
        <v>0</v>
      </c>
      <c r="AX16" s="875">
        <f t="shared" si="26"/>
        <v>0</v>
      </c>
      <c r="AY16" s="875">
        <f t="shared" si="27"/>
        <v>0</v>
      </c>
      <c r="AZ16" s="875">
        <f t="shared" si="28"/>
        <v>0</v>
      </c>
      <c r="BA16" s="875">
        <f t="shared" si="29"/>
        <v>0</v>
      </c>
      <c r="BB16" s="875">
        <f t="shared" si="30"/>
        <v>0</v>
      </c>
      <c r="BC16" s="875">
        <f t="shared" si="31"/>
        <v>0</v>
      </c>
      <c r="BD16" s="875">
        <f t="shared" si="32"/>
        <v>0</v>
      </c>
      <c r="BE16" s="875"/>
    </row>
    <row r="17" spans="1:57" ht="13.5" customHeight="1">
      <c r="A17" s="655" t="str">
        <f>IF(COUNTA(ｺﾒﾃﾞｨｶﾙ!A16)&gt;=1,ｺﾒﾃﾞｨｶﾙ!A16,"")</f>
        <v/>
      </c>
      <c r="B17" s="745" t="str">
        <f>IF(COUNTA(ｺﾒﾃﾞｨｶﾙ!B16)&gt;=1,ｺﾒﾃﾞｨｶﾙ!B16,"")</f>
        <v/>
      </c>
      <c r="C17" s="750" t="str">
        <f>IF(COUNTA(ｺﾒﾃﾞｨｶﾙ!C16)&gt;=1,ｺﾒﾃﾞｨｶﾙ!C16,"")</f>
        <v/>
      </c>
      <c r="D17" s="750" t="str">
        <f>IF(COUNTA(ｺﾒﾃﾞｨｶﾙ!D16)&gt;=1,ｺﾒﾃﾞｨｶﾙ!D16,"")</f>
        <v/>
      </c>
      <c r="E17" s="750" t="str">
        <f>IF(COUNTA(ｺﾒﾃﾞｨｶﾙ!E16)&gt;=1,ｺﾒﾃﾞｨｶﾙ!E16,"")</f>
        <v/>
      </c>
      <c r="F17" s="750" t="str">
        <f>IF(COUNTA(ｺﾒﾃﾞｨｶﾙ!F16)&gt;=1,ｺﾒﾃﾞｨｶﾙ!F16,"")</f>
        <v/>
      </c>
      <c r="G17" s="750" t="str">
        <f>IF(COUNTA(ｺﾒﾃﾞｨｶﾙ!G16)&gt;=1,ｺﾒﾃﾞｨｶﾙ!G16,"")</f>
        <v/>
      </c>
      <c r="H17" s="750" t="str">
        <f>IF(COUNTA(ｺﾒﾃﾞｨｶﾙ!H16)&gt;=1,ｺﾒﾃﾞｨｶﾙ!H16,"")</f>
        <v/>
      </c>
      <c r="I17" s="750" t="str">
        <f>IF(COUNTA(ｺﾒﾃﾞｨｶﾙ!I16)&gt;=1,ｺﾒﾃﾞｨｶﾙ!I16,"")</f>
        <v/>
      </c>
      <c r="J17" s="750" t="str">
        <f>IF(COUNTA(ｺﾒﾃﾞｨｶﾙ!J16)&gt;=1,ｺﾒﾃﾞｨｶﾙ!J16,"")</f>
        <v/>
      </c>
      <c r="K17" s="750" t="str">
        <f>IF(COUNTA(ｺﾒﾃﾞｨｶﾙ!K16)&gt;=1,ｺﾒﾃﾞｨｶﾙ!K16,"")</f>
        <v/>
      </c>
      <c r="L17" s="761" t="str">
        <f>IF(COUNTA(ｺﾒﾃﾞｨｶﾙ!L16)&gt;=1,ｺﾒﾃﾞｨｶﾙ!L16,"")</f>
        <v/>
      </c>
      <c r="M17" s="839" t="str">
        <f>IF(COUNTA(ｺﾒﾃﾞｨｶﾙ!M16)&gt;=1,ｺﾒﾃﾞｨｶﾙ!M16,"")</f>
        <v/>
      </c>
      <c r="N17" s="846" t="str">
        <f>IF(COUNTA(ｺﾒﾃﾞｨｶﾙ!N16)&gt;=1,ｺﾒﾃﾞｨｶﾙ!N16,"")</f>
        <v/>
      </c>
      <c r="O17" s="852">
        <f>SUM(ｺﾒﾃﾞｨｶﾙ!P16:V16)</f>
        <v>0</v>
      </c>
      <c r="P17" s="858" t="str">
        <f>IF(O17&lt;基本!$D$9,"非常勤","常勤")</f>
        <v>常勤</v>
      </c>
      <c r="Q17" s="861">
        <f>IF(P17="非常勤",O17/基本!$D$9,1)</f>
        <v>1</v>
      </c>
      <c r="R17" s="858" t="e">
        <f>IF(DAYS360(T17,メイン!$N$3)&lt;500,"新"," ")</f>
        <v>#VALUE!</v>
      </c>
      <c r="S17" s="868"/>
      <c r="T17" s="871" t="str">
        <f>IF(COUNTA(ｺﾒﾃﾞｨｶﾙ!O16)&gt;=1,ｺﾒﾃﾞｨｶﾙ!O16,"")</f>
        <v/>
      </c>
      <c r="U17" s="873"/>
      <c r="V17" s="875"/>
      <c r="W17" s="873"/>
      <c r="X17" s="875">
        <f t="shared" si="0"/>
        <v>0</v>
      </c>
      <c r="Y17" s="875">
        <f t="shared" si="1"/>
        <v>0</v>
      </c>
      <c r="Z17" s="875">
        <f t="shared" si="2"/>
        <v>0</v>
      </c>
      <c r="AA17" s="875">
        <f t="shared" si="3"/>
        <v>0</v>
      </c>
      <c r="AB17" s="875">
        <f t="shared" si="4"/>
        <v>0</v>
      </c>
      <c r="AC17" s="875">
        <f t="shared" si="5"/>
        <v>0</v>
      </c>
      <c r="AD17" s="875">
        <f t="shared" si="6"/>
        <v>0</v>
      </c>
      <c r="AE17" s="875">
        <f t="shared" si="7"/>
        <v>0</v>
      </c>
      <c r="AF17" s="875">
        <f t="shared" si="8"/>
        <v>0</v>
      </c>
      <c r="AG17" s="875">
        <f t="shared" si="9"/>
        <v>0</v>
      </c>
      <c r="AH17" s="875">
        <f t="shared" si="10"/>
        <v>0</v>
      </c>
      <c r="AI17" s="875">
        <f t="shared" si="11"/>
        <v>0</v>
      </c>
      <c r="AJ17" s="875">
        <f t="shared" si="12"/>
        <v>0</v>
      </c>
      <c r="AK17" s="875">
        <f t="shared" si="13"/>
        <v>0</v>
      </c>
      <c r="AL17" s="875">
        <f t="shared" si="14"/>
        <v>0</v>
      </c>
      <c r="AM17" s="875">
        <f t="shared" si="15"/>
        <v>0</v>
      </c>
      <c r="AN17" s="875">
        <f t="shared" si="16"/>
        <v>0</v>
      </c>
      <c r="AO17" s="875">
        <f t="shared" si="17"/>
        <v>0</v>
      </c>
      <c r="AP17" s="875">
        <f t="shared" si="18"/>
        <v>0</v>
      </c>
      <c r="AQ17" s="875">
        <f t="shared" si="19"/>
        <v>0</v>
      </c>
      <c r="AR17" s="875">
        <f t="shared" si="20"/>
        <v>0</v>
      </c>
      <c r="AS17" s="875">
        <f t="shared" si="21"/>
        <v>0</v>
      </c>
      <c r="AT17" s="875">
        <f t="shared" si="22"/>
        <v>0</v>
      </c>
      <c r="AU17" s="875">
        <f t="shared" si="23"/>
        <v>0</v>
      </c>
      <c r="AV17" s="875">
        <f t="shared" si="24"/>
        <v>0</v>
      </c>
      <c r="AW17" s="875">
        <f t="shared" si="25"/>
        <v>0</v>
      </c>
      <c r="AX17" s="875">
        <f t="shared" si="26"/>
        <v>0</v>
      </c>
      <c r="AY17" s="875">
        <f t="shared" si="27"/>
        <v>0</v>
      </c>
      <c r="AZ17" s="875">
        <f t="shared" si="28"/>
        <v>0</v>
      </c>
      <c r="BA17" s="875">
        <f t="shared" si="29"/>
        <v>0</v>
      </c>
      <c r="BB17" s="875">
        <f t="shared" si="30"/>
        <v>0</v>
      </c>
      <c r="BC17" s="875">
        <f t="shared" si="31"/>
        <v>0</v>
      </c>
      <c r="BD17" s="875">
        <f t="shared" si="32"/>
        <v>0</v>
      </c>
      <c r="BE17" s="875"/>
    </row>
    <row r="18" spans="1:57" ht="13.5" customHeight="1">
      <c r="A18" s="655" t="str">
        <f>IF(COUNTA(ｺﾒﾃﾞｨｶﾙ!A17)&gt;=1,ｺﾒﾃﾞｨｶﾙ!A17,"")</f>
        <v/>
      </c>
      <c r="B18" s="745" t="str">
        <f>IF(COUNTA(ｺﾒﾃﾞｨｶﾙ!B17)&gt;=1,ｺﾒﾃﾞｨｶﾙ!B17,"")</f>
        <v/>
      </c>
      <c r="C18" s="750" t="str">
        <f>IF(COUNTA(ｺﾒﾃﾞｨｶﾙ!C17)&gt;=1,ｺﾒﾃﾞｨｶﾙ!C17,"")</f>
        <v/>
      </c>
      <c r="D18" s="750" t="str">
        <f>IF(COUNTA(ｺﾒﾃﾞｨｶﾙ!D17)&gt;=1,ｺﾒﾃﾞｨｶﾙ!D17,"")</f>
        <v/>
      </c>
      <c r="E18" s="750" t="str">
        <f>IF(COUNTA(ｺﾒﾃﾞｨｶﾙ!E17)&gt;=1,ｺﾒﾃﾞｨｶﾙ!E17,"")</f>
        <v/>
      </c>
      <c r="F18" s="750" t="str">
        <f>IF(COUNTA(ｺﾒﾃﾞｨｶﾙ!F17)&gt;=1,ｺﾒﾃﾞｨｶﾙ!F17,"")</f>
        <v/>
      </c>
      <c r="G18" s="750" t="str">
        <f>IF(COUNTA(ｺﾒﾃﾞｨｶﾙ!G17)&gt;=1,ｺﾒﾃﾞｨｶﾙ!G17,"")</f>
        <v/>
      </c>
      <c r="H18" s="750" t="str">
        <f>IF(COUNTA(ｺﾒﾃﾞｨｶﾙ!H17)&gt;=1,ｺﾒﾃﾞｨｶﾙ!H17,"")</f>
        <v/>
      </c>
      <c r="I18" s="750" t="str">
        <f>IF(COUNTA(ｺﾒﾃﾞｨｶﾙ!I17)&gt;=1,ｺﾒﾃﾞｨｶﾙ!I17,"")</f>
        <v/>
      </c>
      <c r="J18" s="750" t="str">
        <f>IF(COUNTA(ｺﾒﾃﾞｨｶﾙ!J17)&gt;=1,ｺﾒﾃﾞｨｶﾙ!J17,"")</f>
        <v/>
      </c>
      <c r="K18" s="750" t="str">
        <f>IF(COUNTA(ｺﾒﾃﾞｨｶﾙ!K17)&gt;=1,ｺﾒﾃﾞｨｶﾙ!K17,"")</f>
        <v/>
      </c>
      <c r="L18" s="761" t="str">
        <f>IF(COUNTA(ｺﾒﾃﾞｨｶﾙ!L17)&gt;=1,ｺﾒﾃﾞｨｶﾙ!L17,"")</f>
        <v/>
      </c>
      <c r="M18" s="839" t="str">
        <f>IF(COUNTA(ｺﾒﾃﾞｨｶﾙ!M17)&gt;=1,ｺﾒﾃﾞｨｶﾙ!M17,"")</f>
        <v/>
      </c>
      <c r="N18" s="846" t="str">
        <f>IF(COUNTA(ｺﾒﾃﾞｨｶﾙ!N17)&gt;=1,ｺﾒﾃﾞｨｶﾙ!N17,"")</f>
        <v/>
      </c>
      <c r="O18" s="852">
        <f>SUM(ｺﾒﾃﾞｨｶﾙ!P17:V17)</f>
        <v>0</v>
      </c>
      <c r="P18" s="858" t="str">
        <f>IF(O18&lt;基本!$D$9,"非常勤","常勤")</f>
        <v>常勤</v>
      </c>
      <c r="Q18" s="861">
        <f>IF(P18="非常勤",O18/基本!$D$9,1)</f>
        <v>1</v>
      </c>
      <c r="R18" s="858" t="e">
        <f>IF(DAYS360(T18,メイン!$N$3)&lt;500,"新"," ")</f>
        <v>#VALUE!</v>
      </c>
      <c r="S18" s="868"/>
      <c r="T18" s="871" t="str">
        <f>IF(COUNTA(ｺﾒﾃﾞｨｶﾙ!O17)&gt;=1,ｺﾒﾃﾞｨｶﾙ!O17,"")</f>
        <v/>
      </c>
      <c r="U18" s="873"/>
      <c r="V18" s="875"/>
      <c r="W18" s="873"/>
      <c r="X18" s="875">
        <f t="shared" si="0"/>
        <v>0</v>
      </c>
      <c r="Y18" s="875">
        <f t="shared" si="1"/>
        <v>0</v>
      </c>
      <c r="Z18" s="875">
        <f t="shared" si="2"/>
        <v>0</v>
      </c>
      <c r="AA18" s="875">
        <f t="shared" si="3"/>
        <v>0</v>
      </c>
      <c r="AB18" s="875">
        <f t="shared" si="4"/>
        <v>0</v>
      </c>
      <c r="AC18" s="875">
        <f t="shared" si="5"/>
        <v>0</v>
      </c>
      <c r="AD18" s="875">
        <f t="shared" si="6"/>
        <v>0</v>
      </c>
      <c r="AE18" s="875">
        <f t="shared" si="7"/>
        <v>0</v>
      </c>
      <c r="AF18" s="875">
        <f t="shared" si="8"/>
        <v>0</v>
      </c>
      <c r="AG18" s="875">
        <f t="shared" si="9"/>
        <v>0</v>
      </c>
      <c r="AH18" s="875">
        <f t="shared" si="10"/>
        <v>0</v>
      </c>
      <c r="AI18" s="875">
        <f t="shared" si="11"/>
        <v>0</v>
      </c>
      <c r="AJ18" s="875">
        <f t="shared" si="12"/>
        <v>0</v>
      </c>
      <c r="AK18" s="875">
        <f t="shared" si="13"/>
        <v>0</v>
      </c>
      <c r="AL18" s="875">
        <f t="shared" si="14"/>
        <v>0</v>
      </c>
      <c r="AM18" s="875">
        <f t="shared" si="15"/>
        <v>0</v>
      </c>
      <c r="AN18" s="875">
        <f t="shared" si="16"/>
        <v>0</v>
      </c>
      <c r="AO18" s="875">
        <f t="shared" si="17"/>
        <v>0</v>
      </c>
      <c r="AP18" s="875">
        <f t="shared" si="18"/>
        <v>0</v>
      </c>
      <c r="AQ18" s="875">
        <f t="shared" si="19"/>
        <v>0</v>
      </c>
      <c r="AR18" s="875">
        <f t="shared" si="20"/>
        <v>0</v>
      </c>
      <c r="AS18" s="875">
        <f t="shared" si="21"/>
        <v>0</v>
      </c>
      <c r="AT18" s="875">
        <f t="shared" si="22"/>
        <v>0</v>
      </c>
      <c r="AU18" s="875">
        <f t="shared" si="23"/>
        <v>0</v>
      </c>
      <c r="AV18" s="875">
        <f t="shared" si="24"/>
        <v>0</v>
      </c>
      <c r="AW18" s="875">
        <f t="shared" si="25"/>
        <v>0</v>
      </c>
      <c r="AX18" s="875">
        <f t="shared" si="26"/>
        <v>0</v>
      </c>
      <c r="AY18" s="875">
        <f t="shared" si="27"/>
        <v>0</v>
      </c>
      <c r="AZ18" s="875">
        <f t="shared" si="28"/>
        <v>0</v>
      </c>
      <c r="BA18" s="875">
        <f t="shared" si="29"/>
        <v>0</v>
      </c>
      <c r="BB18" s="875">
        <f t="shared" si="30"/>
        <v>0</v>
      </c>
      <c r="BC18" s="875">
        <f t="shared" si="31"/>
        <v>0</v>
      </c>
      <c r="BD18" s="875">
        <f t="shared" si="32"/>
        <v>0</v>
      </c>
      <c r="BE18" s="875"/>
    </row>
    <row r="19" spans="1:57" ht="13.5" customHeight="1">
      <c r="A19" s="655" t="str">
        <f>IF(COUNTA(ｺﾒﾃﾞｨｶﾙ!A18)&gt;=1,ｺﾒﾃﾞｨｶﾙ!A18,"")</f>
        <v/>
      </c>
      <c r="B19" s="745" t="str">
        <f>IF(COUNTA(ｺﾒﾃﾞｨｶﾙ!B18)&gt;=1,ｺﾒﾃﾞｨｶﾙ!B18,"")</f>
        <v/>
      </c>
      <c r="C19" s="750" t="str">
        <f>IF(COUNTA(ｺﾒﾃﾞｨｶﾙ!C18)&gt;=1,ｺﾒﾃﾞｨｶﾙ!C18,"")</f>
        <v/>
      </c>
      <c r="D19" s="750" t="str">
        <f>IF(COUNTA(ｺﾒﾃﾞｨｶﾙ!D18)&gt;=1,ｺﾒﾃﾞｨｶﾙ!D18,"")</f>
        <v/>
      </c>
      <c r="E19" s="750" t="str">
        <f>IF(COUNTA(ｺﾒﾃﾞｨｶﾙ!E18)&gt;=1,ｺﾒﾃﾞｨｶﾙ!E18,"")</f>
        <v/>
      </c>
      <c r="F19" s="750" t="str">
        <f>IF(COUNTA(ｺﾒﾃﾞｨｶﾙ!F18)&gt;=1,ｺﾒﾃﾞｨｶﾙ!F18,"")</f>
        <v/>
      </c>
      <c r="G19" s="750" t="str">
        <f>IF(COUNTA(ｺﾒﾃﾞｨｶﾙ!G18)&gt;=1,ｺﾒﾃﾞｨｶﾙ!G18,"")</f>
        <v/>
      </c>
      <c r="H19" s="750" t="str">
        <f>IF(COUNTA(ｺﾒﾃﾞｨｶﾙ!H18)&gt;=1,ｺﾒﾃﾞｨｶﾙ!H18,"")</f>
        <v/>
      </c>
      <c r="I19" s="750" t="str">
        <f>IF(COUNTA(ｺﾒﾃﾞｨｶﾙ!I18)&gt;=1,ｺﾒﾃﾞｨｶﾙ!I18,"")</f>
        <v/>
      </c>
      <c r="J19" s="750" t="str">
        <f>IF(COUNTA(ｺﾒﾃﾞｨｶﾙ!J18)&gt;=1,ｺﾒﾃﾞｨｶﾙ!J18,"")</f>
        <v/>
      </c>
      <c r="K19" s="750" t="str">
        <f>IF(COUNTA(ｺﾒﾃﾞｨｶﾙ!K18)&gt;=1,ｺﾒﾃﾞｨｶﾙ!K18,"")</f>
        <v/>
      </c>
      <c r="L19" s="761" t="str">
        <f>IF(COUNTA(ｺﾒﾃﾞｨｶﾙ!L18)&gt;=1,ｺﾒﾃﾞｨｶﾙ!L18,"")</f>
        <v/>
      </c>
      <c r="M19" s="839" t="str">
        <f>IF(COUNTA(ｺﾒﾃﾞｨｶﾙ!M18)&gt;=1,ｺﾒﾃﾞｨｶﾙ!M18,"")</f>
        <v/>
      </c>
      <c r="N19" s="846" t="str">
        <f>IF(COUNTA(ｺﾒﾃﾞｨｶﾙ!N18)&gt;=1,ｺﾒﾃﾞｨｶﾙ!N18,"")</f>
        <v/>
      </c>
      <c r="O19" s="852">
        <f>SUM(ｺﾒﾃﾞｨｶﾙ!P18:V18)</f>
        <v>0</v>
      </c>
      <c r="P19" s="858" t="str">
        <f>IF(O19&lt;基本!$D$9,"非常勤","常勤")</f>
        <v>常勤</v>
      </c>
      <c r="Q19" s="861">
        <f>IF(P19="非常勤",O19/基本!$D$9,1)</f>
        <v>1</v>
      </c>
      <c r="R19" s="858" t="e">
        <f>IF(DAYS360(T19,メイン!$N$3)&lt;500,"新"," ")</f>
        <v>#VALUE!</v>
      </c>
      <c r="S19" s="868"/>
      <c r="T19" s="871" t="str">
        <f>IF(COUNTA(ｺﾒﾃﾞｨｶﾙ!O18)&gt;=1,ｺﾒﾃﾞｨｶﾙ!O18,"")</f>
        <v/>
      </c>
      <c r="U19" s="873"/>
      <c r="V19" s="875"/>
      <c r="W19" s="873"/>
      <c r="X19" s="875">
        <f t="shared" si="0"/>
        <v>0</v>
      </c>
      <c r="Y19" s="875">
        <f t="shared" si="1"/>
        <v>0</v>
      </c>
      <c r="Z19" s="875">
        <f t="shared" si="2"/>
        <v>0</v>
      </c>
      <c r="AA19" s="875">
        <f t="shared" si="3"/>
        <v>0</v>
      </c>
      <c r="AB19" s="875">
        <f t="shared" si="4"/>
        <v>0</v>
      </c>
      <c r="AC19" s="875">
        <f t="shared" si="5"/>
        <v>0</v>
      </c>
      <c r="AD19" s="875">
        <f t="shared" si="6"/>
        <v>0</v>
      </c>
      <c r="AE19" s="875">
        <f t="shared" si="7"/>
        <v>0</v>
      </c>
      <c r="AF19" s="875">
        <f t="shared" si="8"/>
        <v>0</v>
      </c>
      <c r="AG19" s="875">
        <f t="shared" si="9"/>
        <v>0</v>
      </c>
      <c r="AH19" s="875">
        <f t="shared" si="10"/>
        <v>0</v>
      </c>
      <c r="AI19" s="875">
        <f t="shared" si="11"/>
        <v>0</v>
      </c>
      <c r="AJ19" s="875">
        <f t="shared" si="12"/>
        <v>0</v>
      </c>
      <c r="AK19" s="875">
        <f t="shared" si="13"/>
        <v>0</v>
      </c>
      <c r="AL19" s="875">
        <f t="shared" si="14"/>
        <v>0</v>
      </c>
      <c r="AM19" s="875">
        <f t="shared" si="15"/>
        <v>0</v>
      </c>
      <c r="AN19" s="875">
        <f t="shared" si="16"/>
        <v>0</v>
      </c>
      <c r="AO19" s="875">
        <f t="shared" si="17"/>
        <v>0</v>
      </c>
      <c r="AP19" s="875">
        <f t="shared" si="18"/>
        <v>0</v>
      </c>
      <c r="AQ19" s="875">
        <f t="shared" si="19"/>
        <v>0</v>
      </c>
      <c r="AR19" s="875">
        <f t="shared" si="20"/>
        <v>0</v>
      </c>
      <c r="AS19" s="875">
        <f t="shared" si="21"/>
        <v>0</v>
      </c>
      <c r="AT19" s="875">
        <f t="shared" si="22"/>
        <v>0</v>
      </c>
      <c r="AU19" s="875">
        <f t="shared" si="23"/>
        <v>0</v>
      </c>
      <c r="AV19" s="875">
        <f t="shared" si="24"/>
        <v>0</v>
      </c>
      <c r="AW19" s="875">
        <f t="shared" si="25"/>
        <v>0</v>
      </c>
      <c r="AX19" s="875">
        <f t="shared" si="26"/>
        <v>0</v>
      </c>
      <c r="AY19" s="875">
        <f t="shared" si="27"/>
        <v>0</v>
      </c>
      <c r="AZ19" s="875">
        <f t="shared" si="28"/>
        <v>0</v>
      </c>
      <c r="BA19" s="875">
        <f t="shared" si="29"/>
        <v>0</v>
      </c>
      <c r="BB19" s="875">
        <f t="shared" si="30"/>
        <v>0</v>
      </c>
      <c r="BC19" s="875">
        <f t="shared" si="31"/>
        <v>0</v>
      </c>
      <c r="BD19" s="875">
        <f t="shared" si="32"/>
        <v>0</v>
      </c>
      <c r="BE19" s="875"/>
    </row>
    <row r="20" spans="1:57" ht="13.5" customHeight="1">
      <c r="A20" s="655" t="str">
        <f>IF(COUNTA(ｺﾒﾃﾞｨｶﾙ!A19)&gt;=1,ｺﾒﾃﾞｨｶﾙ!A19,"")</f>
        <v/>
      </c>
      <c r="B20" s="745" t="str">
        <f>IF(COUNTA(ｺﾒﾃﾞｨｶﾙ!B19)&gt;=1,ｺﾒﾃﾞｨｶﾙ!B19,"")</f>
        <v/>
      </c>
      <c r="C20" s="750" t="str">
        <f>IF(COUNTA(ｺﾒﾃﾞｨｶﾙ!C19)&gt;=1,ｺﾒﾃﾞｨｶﾙ!C19,"")</f>
        <v/>
      </c>
      <c r="D20" s="750" t="str">
        <f>IF(COUNTA(ｺﾒﾃﾞｨｶﾙ!D19)&gt;=1,ｺﾒﾃﾞｨｶﾙ!D19,"")</f>
        <v/>
      </c>
      <c r="E20" s="750" t="str">
        <f>IF(COUNTA(ｺﾒﾃﾞｨｶﾙ!E19)&gt;=1,ｺﾒﾃﾞｨｶﾙ!E19,"")</f>
        <v/>
      </c>
      <c r="F20" s="750" t="str">
        <f>IF(COUNTA(ｺﾒﾃﾞｨｶﾙ!F19)&gt;=1,ｺﾒﾃﾞｨｶﾙ!F19,"")</f>
        <v/>
      </c>
      <c r="G20" s="750" t="str">
        <f>IF(COUNTA(ｺﾒﾃﾞｨｶﾙ!G19)&gt;=1,ｺﾒﾃﾞｨｶﾙ!G19,"")</f>
        <v/>
      </c>
      <c r="H20" s="750" t="str">
        <f>IF(COUNTA(ｺﾒﾃﾞｨｶﾙ!H19)&gt;=1,ｺﾒﾃﾞｨｶﾙ!H19,"")</f>
        <v/>
      </c>
      <c r="I20" s="750" t="str">
        <f>IF(COUNTA(ｺﾒﾃﾞｨｶﾙ!I19)&gt;=1,ｺﾒﾃﾞｨｶﾙ!I19,"")</f>
        <v/>
      </c>
      <c r="J20" s="750" t="str">
        <f>IF(COUNTA(ｺﾒﾃﾞｨｶﾙ!J19)&gt;=1,ｺﾒﾃﾞｨｶﾙ!J19,"")</f>
        <v/>
      </c>
      <c r="K20" s="750" t="str">
        <f>IF(COUNTA(ｺﾒﾃﾞｨｶﾙ!K19)&gt;=1,ｺﾒﾃﾞｨｶﾙ!K19,"")</f>
        <v/>
      </c>
      <c r="L20" s="761" t="str">
        <f>IF(COUNTA(ｺﾒﾃﾞｨｶﾙ!L19)&gt;=1,ｺﾒﾃﾞｨｶﾙ!L19,"")</f>
        <v/>
      </c>
      <c r="M20" s="839" t="str">
        <f>IF(COUNTA(ｺﾒﾃﾞｨｶﾙ!M19)&gt;=1,ｺﾒﾃﾞｨｶﾙ!M19,"")</f>
        <v/>
      </c>
      <c r="N20" s="846" t="str">
        <f>IF(COUNTA(ｺﾒﾃﾞｨｶﾙ!N19)&gt;=1,ｺﾒﾃﾞｨｶﾙ!N19,"")</f>
        <v/>
      </c>
      <c r="O20" s="852">
        <f>SUM(ｺﾒﾃﾞｨｶﾙ!P19:V19)</f>
        <v>0</v>
      </c>
      <c r="P20" s="858" t="str">
        <f>IF(O20&lt;基本!$D$9,"非常勤","常勤")</f>
        <v>常勤</v>
      </c>
      <c r="Q20" s="861">
        <f>IF(P20="非常勤",O20/基本!$D$9,1)</f>
        <v>1</v>
      </c>
      <c r="R20" s="858" t="e">
        <f>IF(DAYS360(T20,メイン!$N$3)&lt;500,"新"," ")</f>
        <v>#VALUE!</v>
      </c>
      <c r="S20" s="868"/>
      <c r="T20" s="871" t="str">
        <f>IF(COUNTA(ｺﾒﾃﾞｨｶﾙ!O19)&gt;=1,ｺﾒﾃﾞｨｶﾙ!O19,"")</f>
        <v/>
      </c>
      <c r="U20" s="873"/>
      <c r="V20" s="875"/>
      <c r="W20" s="873"/>
      <c r="X20" s="875">
        <f t="shared" si="0"/>
        <v>0</v>
      </c>
      <c r="Y20" s="875">
        <f t="shared" si="1"/>
        <v>0</v>
      </c>
      <c r="Z20" s="875">
        <f t="shared" si="2"/>
        <v>0</v>
      </c>
      <c r="AA20" s="875">
        <f t="shared" si="3"/>
        <v>0</v>
      </c>
      <c r="AB20" s="875">
        <f t="shared" si="4"/>
        <v>0</v>
      </c>
      <c r="AC20" s="875">
        <f t="shared" si="5"/>
        <v>0</v>
      </c>
      <c r="AD20" s="875">
        <f t="shared" si="6"/>
        <v>0</v>
      </c>
      <c r="AE20" s="875">
        <f t="shared" si="7"/>
        <v>0</v>
      </c>
      <c r="AF20" s="875">
        <f t="shared" si="8"/>
        <v>0</v>
      </c>
      <c r="AG20" s="875">
        <f t="shared" si="9"/>
        <v>0</v>
      </c>
      <c r="AH20" s="875">
        <f t="shared" si="10"/>
        <v>0</v>
      </c>
      <c r="AI20" s="875">
        <f t="shared" si="11"/>
        <v>0</v>
      </c>
      <c r="AJ20" s="875">
        <f t="shared" si="12"/>
        <v>0</v>
      </c>
      <c r="AK20" s="875">
        <f t="shared" si="13"/>
        <v>0</v>
      </c>
      <c r="AL20" s="875">
        <f t="shared" si="14"/>
        <v>0</v>
      </c>
      <c r="AM20" s="875">
        <f t="shared" si="15"/>
        <v>0</v>
      </c>
      <c r="AN20" s="875">
        <f t="shared" si="16"/>
        <v>0</v>
      </c>
      <c r="AO20" s="875">
        <f t="shared" si="17"/>
        <v>0</v>
      </c>
      <c r="AP20" s="875">
        <f t="shared" si="18"/>
        <v>0</v>
      </c>
      <c r="AQ20" s="875">
        <f t="shared" si="19"/>
        <v>0</v>
      </c>
      <c r="AR20" s="875">
        <f t="shared" si="20"/>
        <v>0</v>
      </c>
      <c r="AS20" s="875">
        <f t="shared" si="21"/>
        <v>0</v>
      </c>
      <c r="AT20" s="875">
        <f t="shared" si="22"/>
        <v>0</v>
      </c>
      <c r="AU20" s="875">
        <f t="shared" si="23"/>
        <v>0</v>
      </c>
      <c r="AV20" s="875">
        <f t="shared" si="24"/>
        <v>0</v>
      </c>
      <c r="AW20" s="875">
        <f t="shared" si="25"/>
        <v>0</v>
      </c>
      <c r="AX20" s="875">
        <f t="shared" si="26"/>
        <v>0</v>
      </c>
      <c r="AY20" s="875">
        <f t="shared" si="27"/>
        <v>0</v>
      </c>
      <c r="AZ20" s="875">
        <f t="shared" si="28"/>
        <v>0</v>
      </c>
      <c r="BA20" s="875">
        <f t="shared" si="29"/>
        <v>0</v>
      </c>
      <c r="BB20" s="875">
        <f t="shared" si="30"/>
        <v>0</v>
      </c>
      <c r="BC20" s="875">
        <f t="shared" si="31"/>
        <v>0</v>
      </c>
      <c r="BD20" s="875">
        <f t="shared" si="32"/>
        <v>0</v>
      </c>
      <c r="BE20" s="875"/>
    </row>
    <row r="21" spans="1:57" ht="13.5" customHeight="1">
      <c r="A21" s="655" t="str">
        <f>IF(COUNTA(ｺﾒﾃﾞｨｶﾙ!A20)&gt;=1,ｺﾒﾃﾞｨｶﾙ!A20,"")</f>
        <v/>
      </c>
      <c r="B21" s="745" t="str">
        <f>IF(COUNTA(ｺﾒﾃﾞｨｶﾙ!B20)&gt;=1,ｺﾒﾃﾞｨｶﾙ!B20,"")</f>
        <v/>
      </c>
      <c r="C21" s="750" t="str">
        <f>IF(COUNTA(ｺﾒﾃﾞｨｶﾙ!C20)&gt;=1,ｺﾒﾃﾞｨｶﾙ!C20,"")</f>
        <v/>
      </c>
      <c r="D21" s="750" t="str">
        <f>IF(COUNTA(ｺﾒﾃﾞｨｶﾙ!D20)&gt;=1,ｺﾒﾃﾞｨｶﾙ!D20,"")</f>
        <v/>
      </c>
      <c r="E21" s="750" t="str">
        <f>IF(COUNTA(ｺﾒﾃﾞｨｶﾙ!E20)&gt;=1,ｺﾒﾃﾞｨｶﾙ!E20,"")</f>
        <v/>
      </c>
      <c r="F21" s="750" t="str">
        <f>IF(COUNTA(ｺﾒﾃﾞｨｶﾙ!F20)&gt;=1,ｺﾒﾃﾞｨｶﾙ!F20,"")</f>
        <v/>
      </c>
      <c r="G21" s="750" t="str">
        <f>IF(COUNTA(ｺﾒﾃﾞｨｶﾙ!G20)&gt;=1,ｺﾒﾃﾞｨｶﾙ!G20,"")</f>
        <v/>
      </c>
      <c r="H21" s="750" t="str">
        <f>IF(COUNTA(ｺﾒﾃﾞｨｶﾙ!H20)&gt;=1,ｺﾒﾃﾞｨｶﾙ!H20,"")</f>
        <v/>
      </c>
      <c r="I21" s="750" t="str">
        <f>IF(COUNTA(ｺﾒﾃﾞｨｶﾙ!I20)&gt;=1,ｺﾒﾃﾞｨｶﾙ!I20,"")</f>
        <v/>
      </c>
      <c r="J21" s="750" t="str">
        <f>IF(COUNTA(ｺﾒﾃﾞｨｶﾙ!J20)&gt;=1,ｺﾒﾃﾞｨｶﾙ!J20,"")</f>
        <v/>
      </c>
      <c r="K21" s="750" t="str">
        <f>IF(COUNTA(ｺﾒﾃﾞｨｶﾙ!K20)&gt;=1,ｺﾒﾃﾞｨｶﾙ!K20,"")</f>
        <v/>
      </c>
      <c r="L21" s="761" t="str">
        <f>IF(COUNTA(ｺﾒﾃﾞｨｶﾙ!L20)&gt;=1,ｺﾒﾃﾞｨｶﾙ!L20,"")</f>
        <v/>
      </c>
      <c r="M21" s="839" t="str">
        <f>IF(COUNTA(ｺﾒﾃﾞｨｶﾙ!M20)&gt;=1,ｺﾒﾃﾞｨｶﾙ!M20,"")</f>
        <v/>
      </c>
      <c r="N21" s="846" t="str">
        <f>IF(COUNTA(ｺﾒﾃﾞｨｶﾙ!N20)&gt;=1,ｺﾒﾃﾞｨｶﾙ!N20,"")</f>
        <v/>
      </c>
      <c r="O21" s="852">
        <f>SUM(ｺﾒﾃﾞｨｶﾙ!P20:V20)</f>
        <v>0</v>
      </c>
      <c r="P21" s="858" t="str">
        <f>IF(O21&lt;基本!$D$9,"非常勤","常勤")</f>
        <v>常勤</v>
      </c>
      <c r="Q21" s="861">
        <f>IF(P21="非常勤",O21/基本!$D$9,1)</f>
        <v>1</v>
      </c>
      <c r="R21" s="858" t="e">
        <f>IF(DAYS360(T21,メイン!$N$3)&lt;500,"新"," ")</f>
        <v>#VALUE!</v>
      </c>
      <c r="S21" s="868"/>
      <c r="T21" s="871" t="str">
        <f>IF(COUNTA(ｺﾒﾃﾞｨｶﾙ!O20)&gt;=1,ｺﾒﾃﾞｨｶﾙ!O20,"")</f>
        <v/>
      </c>
      <c r="U21" s="873"/>
      <c r="V21" s="875"/>
      <c r="W21" s="873"/>
      <c r="X21" s="875">
        <f t="shared" si="0"/>
        <v>0</v>
      </c>
      <c r="Y21" s="875">
        <f t="shared" si="1"/>
        <v>0</v>
      </c>
      <c r="Z21" s="875">
        <f t="shared" si="2"/>
        <v>0</v>
      </c>
      <c r="AA21" s="875">
        <f t="shared" si="3"/>
        <v>0</v>
      </c>
      <c r="AB21" s="875">
        <f t="shared" si="4"/>
        <v>0</v>
      </c>
      <c r="AC21" s="875">
        <f t="shared" si="5"/>
        <v>0</v>
      </c>
      <c r="AD21" s="875">
        <f t="shared" si="6"/>
        <v>0</v>
      </c>
      <c r="AE21" s="875">
        <f t="shared" si="7"/>
        <v>0</v>
      </c>
      <c r="AF21" s="875">
        <f t="shared" si="8"/>
        <v>0</v>
      </c>
      <c r="AG21" s="875">
        <f t="shared" si="9"/>
        <v>0</v>
      </c>
      <c r="AH21" s="875">
        <f t="shared" si="10"/>
        <v>0</v>
      </c>
      <c r="AI21" s="875">
        <f t="shared" si="11"/>
        <v>0</v>
      </c>
      <c r="AJ21" s="875">
        <f t="shared" si="12"/>
        <v>0</v>
      </c>
      <c r="AK21" s="875">
        <f t="shared" si="13"/>
        <v>0</v>
      </c>
      <c r="AL21" s="875">
        <f t="shared" si="14"/>
        <v>0</v>
      </c>
      <c r="AM21" s="875">
        <f t="shared" si="15"/>
        <v>0</v>
      </c>
      <c r="AN21" s="875">
        <f t="shared" si="16"/>
        <v>0</v>
      </c>
      <c r="AO21" s="875">
        <f t="shared" si="17"/>
        <v>0</v>
      </c>
      <c r="AP21" s="875">
        <f t="shared" si="18"/>
        <v>0</v>
      </c>
      <c r="AQ21" s="875">
        <f t="shared" si="19"/>
        <v>0</v>
      </c>
      <c r="AR21" s="875">
        <f t="shared" si="20"/>
        <v>0</v>
      </c>
      <c r="AS21" s="875">
        <f t="shared" si="21"/>
        <v>0</v>
      </c>
      <c r="AT21" s="875">
        <f t="shared" si="22"/>
        <v>0</v>
      </c>
      <c r="AU21" s="875">
        <f t="shared" si="23"/>
        <v>0</v>
      </c>
      <c r="AV21" s="875">
        <f t="shared" si="24"/>
        <v>0</v>
      </c>
      <c r="AW21" s="875">
        <f t="shared" si="25"/>
        <v>0</v>
      </c>
      <c r="AX21" s="875">
        <f t="shared" si="26"/>
        <v>0</v>
      </c>
      <c r="AY21" s="875">
        <f t="shared" si="27"/>
        <v>0</v>
      </c>
      <c r="AZ21" s="875">
        <f t="shared" si="28"/>
        <v>0</v>
      </c>
      <c r="BA21" s="875">
        <f t="shared" si="29"/>
        <v>0</v>
      </c>
      <c r="BB21" s="875">
        <f t="shared" si="30"/>
        <v>0</v>
      </c>
      <c r="BC21" s="875">
        <f t="shared" si="31"/>
        <v>0</v>
      </c>
      <c r="BD21" s="875">
        <f t="shared" si="32"/>
        <v>0</v>
      </c>
      <c r="BE21" s="875"/>
    </row>
    <row r="22" spans="1:57" ht="13.5" customHeight="1">
      <c r="A22" s="655" t="str">
        <f>IF(COUNTA(ｺﾒﾃﾞｨｶﾙ!A21)&gt;=1,ｺﾒﾃﾞｨｶﾙ!A21,"")</f>
        <v/>
      </c>
      <c r="B22" s="745" t="str">
        <f>IF(COUNTA(ｺﾒﾃﾞｨｶﾙ!B21)&gt;=1,ｺﾒﾃﾞｨｶﾙ!B21,"")</f>
        <v/>
      </c>
      <c r="C22" s="750" t="str">
        <f>IF(COUNTA(ｺﾒﾃﾞｨｶﾙ!C21)&gt;=1,ｺﾒﾃﾞｨｶﾙ!C21,"")</f>
        <v/>
      </c>
      <c r="D22" s="750" t="str">
        <f>IF(COUNTA(ｺﾒﾃﾞｨｶﾙ!D21)&gt;=1,ｺﾒﾃﾞｨｶﾙ!D21,"")</f>
        <v/>
      </c>
      <c r="E22" s="750" t="str">
        <f>IF(COUNTA(ｺﾒﾃﾞｨｶﾙ!E21)&gt;=1,ｺﾒﾃﾞｨｶﾙ!E21,"")</f>
        <v/>
      </c>
      <c r="F22" s="750" t="str">
        <f>IF(COUNTA(ｺﾒﾃﾞｨｶﾙ!F21)&gt;=1,ｺﾒﾃﾞｨｶﾙ!F21,"")</f>
        <v/>
      </c>
      <c r="G22" s="750" t="str">
        <f>IF(COUNTA(ｺﾒﾃﾞｨｶﾙ!G21)&gt;=1,ｺﾒﾃﾞｨｶﾙ!G21,"")</f>
        <v/>
      </c>
      <c r="H22" s="750" t="str">
        <f>IF(COUNTA(ｺﾒﾃﾞｨｶﾙ!H21)&gt;=1,ｺﾒﾃﾞｨｶﾙ!H21,"")</f>
        <v/>
      </c>
      <c r="I22" s="750" t="str">
        <f>IF(COUNTA(ｺﾒﾃﾞｨｶﾙ!I21)&gt;=1,ｺﾒﾃﾞｨｶﾙ!I21,"")</f>
        <v/>
      </c>
      <c r="J22" s="750" t="str">
        <f>IF(COUNTA(ｺﾒﾃﾞｨｶﾙ!J21)&gt;=1,ｺﾒﾃﾞｨｶﾙ!J21,"")</f>
        <v/>
      </c>
      <c r="K22" s="750" t="str">
        <f>IF(COUNTA(ｺﾒﾃﾞｨｶﾙ!K21)&gt;=1,ｺﾒﾃﾞｨｶﾙ!K21,"")</f>
        <v/>
      </c>
      <c r="L22" s="761" t="str">
        <f>IF(COUNTA(ｺﾒﾃﾞｨｶﾙ!L21)&gt;=1,ｺﾒﾃﾞｨｶﾙ!L21,"")</f>
        <v/>
      </c>
      <c r="M22" s="839" t="str">
        <f>IF(COUNTA(ｺﾒﾃﾞｨｶﾙ!M21)&gt;=1,ｺﾒﾃﾞｨｶﾙ!M21,"")</f>
        <v/>
      </c>
      <c r="N22" s="846" t="str">
        <f>IF(COUNTA(ｺﾒﾃﾞｨｶﾙ!N21)&gt;=1,ｺﾒﾃﾞｨｶﾙ!N21,"")</f>
        <v/>
      </c>
      <c r="O22" s="852">
        <f>SUM(ｺﾒﾃﾞｨｶﾙ!P21:V21)</f>
        <v>0</v>
      </c>
      <c r="P22" s="858" t="str">
        <f>IF(O22&lt;基本!$D$9,"非常勤","常勤")</f>
        <v>常勤</v>
      </c>
      <c r="Q22" s="861">
        <f>IF(P22="非常勤",O22/基本!$D$9,1)</f>
        <v>1</v>
      </c>
      <c r="R22" s="858" t="e">
        <f>IF(DAYS360(T22,メイン!$N$3)&lt;500,"新"," ")</f>
        <v>#VALUE!</v>
      </c>
      <c r="S22" s="868"/>
      <c r="T22" s="871" t="str">
        <f>IF(COUNTA(ｺﾒﾃﾞｨｶﾙ!O21)&gt;=1,ｺﾒﾃﾞｨｶﾙ!O21,"")</f>
        <v/>
      </c>
      <c r="U22" s="873"/>
      <c r="V22" s="875"/>
      <c r="W22" s="873"/>
      <c r="X22" s="875">
        <f t="shared" si="0"/>
        <v>0</v>
      </c>
      <c r="Y22" s="875">
        <f t="shared" si="1"/>
        <v>0</v>
      </c>
      <c r="Z22" s="875">
        <f t="shared" si="2"/>
        <v>0</v>
      </c>
      <c r="AA22" s="875">
        <f t="shared" si="3"/>
        <v>0</v>
      </c>
      <c r="AB22" s="875">
        <f t="shared" si="4"/>
        <v>0</v>
      </c>
      <c r="AC22" s="875">
        <f t="shared" si="5"/>
        <v>0</v>
      </c>
      <c r="AD22" s="875">
        <f t="shared" si="6"/>
        <v>0</v>
      </c>
      <c r="AE22" s="875">
        <f t="shared" si="7"/>
        <v>0</v>
      </c>
      <c r="AF22" s="875">
        <f t="shared" si="8"/>
        <v>0</v>
      </c>
      <c r="AG22" s="875">
        <f t="shared" si="9"/>
        <v>0</v>
      </c>
      <c r="AH22" s="875">
        <f t="shared" si="10"/>
        <v>0</v>
      </c>
      <c r="AI22" s="875">
        <f t="shared" si="11"/>
        <v>0</v>
      </c>
      <c r="AJ22" s="875">
        <f t="shared" si="12"/>
        <v>0</v>
      </c>
      <c r="AK22" s="875">
        <f t="shared" si="13"/>
        <v>0</v>
      </c>
      <c r="AL22" s="875">
        <f t="shared" si="14"/>
        <v>0</v>
      </c>
      <c r="AM22" s="875">
        <f t="shared" si="15"/>
        <v>0</v>
      </c>
      <c r="AN22" s="875">
        <f t="shared" si="16"/>
        <v>0</v>
      </c>
      <c r="AO22" s="875">
        <f t="shared" si="17"/>
        <v>0</v>
      </c>
      <c r="AP22" s="875">
        <f t="shared" si="18"/>
        <v>0</v>
      </c>
      <c r="AQ22" s="875">
        <f t="shared" si="19"/>
        <v>0</v>
      </c>
      <c r="AR22" s="875">
        <f t="shared" si="20"/>
        <v>0</v>
      </c>
      <c r="AS22" s="875">
        <f t="shared" si="21"/>
        <v>0</v>
      </c>
      <c r="AT22" s="875">
        <f t="shared" si="22"/>
        <v>0</v>
      </c>
      <c r="AU22" s="875">
        <f t="shared" si="23"/>
        <v>0</v>
      </c>
      <c r="AV22" s="875">
        <f t="shared" si="24"/>
        <v>0</v>
      </c>
      <c r="AW22" s="875">
        <f t="shared" si="25"/>
        <v>0</v>
      </c>
      <c r="AX22" s="875">
        <f t="shared" si="26"/>
        <v>0</v>
      </c>
      <c r="AY22" s="875">
        <f t="shared" si="27"/>
        <v>0</v>
      </c>
      <c r="AZ22" s="875">
        <f t="shared" si="28"/>
        <v>0</v>
      </c>
      <c r="BA22" s="875">
        <f t="shared" si="29"/>
        <v>0</v>
      </c>
      <c r="BB22" s="875">
        <f t="shared" si="30"/>
        <v>0</v>
      </c>
      <c r="BC22" s="875">
        <f t="shared" si="31"/>
        <v>0</v>
      </c>
      <c r="BD22" s="875">
        <f t="shared" si="32"/>
        <v>0</v>
      </c>
      <c r="BE22" s="875"/>
    </row>
    <row r="23" spans="1:57" ht="13.5" customHeight="1">
      <c r="A23" s="655" t="str">
        <f>IF(COUNTA(ｺﾒﾃﾞｨｶﾙ!A22)&gt;=1,ｺﾒﾃﾞｨｶﾙ!A22,"")</f>
        <v/>
      </c>
      <c r="B23" s="745" t="str">
        <f>IF(COUNTA(ｺﾒﾃﾞｨｶﾙ!B22)&gt;=1,ｺﾒﾃﾞｨｶﾙ!B22,"")</f>
        <v/>
      </c>
      <c r="C23" s="750" t="str">
        <f>IF(COUNTA(ｺﾒﾃﾞｨｶﾙ!C22)&gt;=1,ｺﾒﾃﾞｨｶﾙ!C22,"")</f>
        <v/>
      </c>
      <c r="D23" s="750" t="str">
        <f>IF(COUNTA(ｺﾒﾃﾞｨｶﾙ!D22)&gt;=1,ｺﾒﾃﾞｨｶﾙ!D22,"")</f>
        <v/>
      </c>
      <c r="E23" s="750" t="str">
        <f>IF(COUNTA(ｺﾒﾃﾞｨｶﾙ!E22)&gt;=1,ｺﾒﾃﾞｨｶﾙ!E22,"")</f>
        <v/>
      </c>
      <c r="F23" s="750" t="str">
        <f>IF(COUNTA(ｺﾒﾃﾞｨｶﾙ!F22)&gt;=1,ｺﾒﾃﾞｨｶﾙ!F22,"")</f>
        <v/>
      </c>
      <c r="G23" s="750" t="str">
        <f>IF(COUNTA(ｺﾒﾃﾞｨｶﾙ!G22)&gt;=1,ｺﾒﾃﾞｨｶﾙ!G22,"")</f>
        <v/>
      </c>
      <c r="H23" s="750" t="str">
        <f>IF(COUNTA(ｺﾒﾃﾞｨｶﾙ!H22)&gt;=1,ｺﾒﾃﾞｨｶﾙ!H22,"")</f>
        <v/>
      </c>
      <c r="I23" s="750" t="str">
        <f>IF(COUNTA(ｺﾒﾃﾞｨｶﾙ!I22)&gt;=1,ｺﾒﾃﾞｨｶﾙ!I22,"")</f>
        <v/>
      </c>
      <c r="J23" s="750" t="str">
        <f>IF(COUNTA(ｺﾒﾃﾞｨｶﾙ!J22)&gt;=1,ｺﾒﾃﾞｨｶﾙ!J22,"")</f>
        <v/>
      </c>
      <c r="K23" s="750" t="str">
        <f>IF(COUNTA(ｺﾒﾃﾞｨｶﾙ!K22)&gt;=1,ｺﾒﾃﾞｨｶﾙ!K22,"")</f>
        <v/>
      </c>
      <c r="L23" s="761" t="str">
        <f>IF(COUNTA(ｺﾒﾃﾞｨｶﾙ!L22)&gt;=1,ｺﾒﾃﾞｨｶﾙ!L22,"")</f>
        <v/>
      </c>
      <c r="M23" s="839" t="str">
        <f>IF(COUNTA(ｺﾒﾃﾞｨｶﾙ!M22)&gt;=1,ｺﾒﾃﾞｨｶﾙ!M22,"")</f>
        <v/>
      </c>
      <c r="N23" s="846" t="str">
        <f>IF(COUNTA(ｺﾒﾃﾞｨｶﾙ!N22)&gt;=1,ｺﾒﾃﾞｨｶﾙ!N22,"")</f>
        <v/>
      </c>
      <c r="O23" s="852">
        <f>SUM(ｺﾒﾃﾞｨｶﾙ!P22:V22)</f>
        <v>0</v>
      </c>
      <c r="P23" s="858" t="str">
        <f>IF(O23&lt;基本!$D$9,"非常勤","常勤")</f>
        <v>常勤</v>
      </c>
      <c r="Q23" s="861">
        <f>IF(P23="非常勤",O23/基本!$D$9,1)</f>
        <v>1</v>
      </c>
      <c r="R23" s="858" t="e">
        <f>IF(DAYS360(T23,メイン!$N$3)&lt;500,"新"," ")</f>
        <v>#VALUE!</v>
      </c>
      <c r="S23" s="868"/>
      <c r="T23" s="871" t="str">
        <f>IF(COUNTA(ｺﾒﾃﾞｨｶﾙ!O22)&gt;=1,ｺﾒﾃﾞｨｶﾙ!O22,"")</f>
        <v/>
      </c>
      <c r="U23" s="873"/>
      <c r="V23" s="875"/>
      <c r="W23" s="873"/>
      <c r="X23" s="875">
        <f t="shared" si="0"/>
        <v>0</v>
      </c>
      <c r="Y23" s="875">
        <f t="shared" si="1"/>
        <v>0</v>
      </c>
      <c r="Z23" s="875">
        <f t="shared" si="2"/>
        <v>0</v>
      </c>
      <c r="AA23" s="875">
        <f t="shared" si="3"/>
        <v>0</v>
      </c>
      <c r="AB23" s="875">
        <f t="shared" si="4"/>
        <v>0</v>
      </c>
      <c r="AC23" s="875">
        <f t="shared" si="5"/>
        <v>0</v>
      </c>
      <c r="AD23" s="875">
        <f t="shared" si="6"/>
        <v>0</v>
      </c>
      <c r="AE23" s="875">
        <f t="shared" si="7"/>
        <v>0</v>
      </c>
      <c r="AF23" s="875">
        <f t="shared" si="8"/>
        <v>0</v>
      </c>
      <c r="AG23" s="875">
        <f t="shared" si="9"/>
        <v>0</v>
      </c>
      <c r="AH23" s="875">
        <f t="shared" si="10"/>
        <v>0</v>
      </c>
      <c r="AI23" s="875">
        <f t="shared" si="11"/>
        <v>0</v>
      </c>
      <c r="AJ23" s="875">
        <f t="shared" si="12"/>
        <v>0</v>
      </c>
      <c r="AK23" s="875">
        <f t="shared" si="13"/>
        <v>0</v>
      </c>
      <c r="AL23" s="875">
        <f t="shared" si="14"/>
        <v>0</v>
      </c>
      <c r="AM23" s="875">
        <f t="shared" si="15"/>
        <v>0</v>
      </c>
      <c r="AN23" s="875">
        <f t="shared" si="16"/>
        <v>0</v>
      </c>
      <c r="AO23" s="875">
        <f t="shared" si="17"/>
        <v>0</v>
      </c>
      <c r="AP23" s="875">
        <f t="shared" si="18"/>
        <v>0</v>
      </c>
      <c r="AQ23" s="875">
        <f t="shared" si="19"/>
        <v>0</v>
      </c>
      <c r="AR23" s="875">
        <f t="shared" si="20"/>
        <v>0</v>
      </c>
      <c r="AS23" s="875">
        <f t="shared" si="21"/>
        <v>0</v>
      </c>
      <c r="AT23" s="875">
        <f t="shared" si="22"/>
        <v>0</v>
      </c>
      <c r="AU23" s="875">
        <f t="shared" si="23"/>
        <v>0</v>
      </c>
      <c r="AV23" s="875">
        <f t="shared" si="24"/>
        <v>0</v>
      </c>
      <c r="AW23" s="875">
        <f t="shared" si="25"/>
        <v>0</v>
      </c>
      <c r="AX23" s="875">
        <f t="shared" si="26"/>
        <v>0</v>
      </c>
      <c r="AY23" s="875">
        <f t="shared" si="27"/>
        <v>0</v>
      </c>
      <c r="AZ23" s="875">
        <f t="shared" si="28"/>
        <v>0</v>
      </c>
      <c r="BA23" s="875">
        <f t="shared" si="29"/>
        <v>0</v>
      </c>
      <c r="BB23" s="875">
        <f t="shared" si="30"/>
        <v>0</v>
      </c>
      <c r="BC23" s="875">
        <f t="shared" si="31"/>
        <v>0</v>
      </c>
      <c r="BD23" s="875">
        <f t="shared" si="32"/>
        <v>0</v>
      </c>
      <c r="BE23" s="875"/>
    </row>
    <row r="24" spans="1:57" ht="13.5" customHeight="1">
      <c r="A24" s="655" t="str">
        <f>IF(COUNTA(ｺﾒﾃﾞｨｶﾙ!A23)&gt;=1,ｺﾒﾃﾞｨｶﾙ!A23,"")</f>
        <v/>
      </c>
      <c r="B24" s="745" t="str">
        <f>IF(COUNTA(ｺﾒﾃﾞｨｶﾙ!B23)&gt;=1,ｺﾒﾃﾞｨｶﾙ!B23,"")</f>
        <v/>
      </c>
      <c r="C24" s="750" t="str">
        <f>IF(COUNTA(ｺﾒﾃﾞｨｶﾙ!C23)&gt;=1,ｺﾒﾃﾞｨｶﾙ!C23,"")</f>
        <v/>
      </c>
      <c r="D24" s="750" t="str">
        <f>IF(COUNTA(ｺﾒﾃﾞｨｶﾙ!D23)&gt;=1,ｺﾒﾃﾞｨｶﾙ!D23,"")</f>
        <v/>
      </c>
      <c r="E24" s="750" t="str">
        <f>IF(COUNTA(ｺﾒﾃﾞｨｶﾙ!E23)&gt;=1,ｺﾒﾃﾞｨｶﾙ!E23,"")</f>
        <v/>
      </c>
      <c r="F24" s="750" t="str">
        <f>IF(COUNTA(ｺﾒﾃﾞｨｶﾙ!F23)&gt;=1,ｺﾒﾃﾞｨｶﾙ!F23,"")</f>
        <v/>
      </c>
      <c r="G24" s="750" t="str">
        <f>IF(COUNTA(ｺﾒﾃﾞｨｶﾙ!G23)&gt;=1,ｺﾒﾃﾞｨｶﾙ!G23,"")</f>
        <v/>
      </c>
      <c r="H24" s="750" t="str">
        <f>IF(COUNTA(ｺﾒﾃﾞｨｶﾙ!H23)&gt;=1,ｺﾒﾃﾞｨｶﾙ!H23,"")</f>
        <v/>
      </c>
      <c r="I24" s="750" t="str">
        <f>IF(COUNTA(ｺﾒﾃﾞｨｶﾙ!I23)&gt;=1,ｺﾒﾃﾞｨｶﾙ!I23,"")</f>
        <v/>
      </c>
      <c r="J24" s="750" t="str">
        <f>IF(COUNTA(ｺﾒﾃﾞｨｶﾙ!J23)&gt;=1,ｺﾒﾃﾞｨｶﾙ!J23,"")</f>
        <v/>
      </c>
      <c r="K24" s="750" t="str">
        <f>IF(COUNTA(ｺﾒﾃﾞｨｶﾙ!K23)&gt;=1,ｺﾒﾃﾞｨｶﾙ!K23,"")</f>
        <v/>
      </c>
      <c r="L24" s="761" t="str">
        <f>IF(COUNTA(ｺﾒﾃﾞｨｶﾙ!L23)&gt;=1,ｺﾒﾃﾞｨｶﾙ!L23,"")</f>
        <v/>
      </c>
      <c r="M24" s="839" t="str">
        <f>IF(COUNTA(ｺﾒﾃﾞｨｶﾙ!M23)&gt;=1,ｺﾒﾃﾞｨｶﾙ!M23,"")</f>
        <v/>
      </c>
      <c r="N24" s="846" t="str">
        <f>IF(COUNTA(ｺﾒﾃﾞｨｶﾙ!N23)&gt;=1,ｺﾒﾃﾞｨｶﾙ!N23,"")</f>
        <v/>
      </c>
      <c r="O24" s="852">
        <f>SUM(ｺﾒﾃﾞｨｶﾙ!P23:V23)</f>
        <v>0</v>
      </c>
      <c r="P24" s="858" t="str">
        <f>IF(O24&lt;基本!$D$9,"非常勤","常勤")</f>
        <v>常勤</v>
      </c>
      <c r="Q24" s="861">
        <f>IF(P24="非常勤",O24/基本!$D$9,1)</f>
        <v>1</v>
      </c>
      <c r="R24" s="858" t="e">
        <f>IF(DAYS360(T24,メイン!$N$3)&lt;500,"新"," ")</f>
        <v>#VALUE!</v>
      </c>
      <c r="S24" s="868"/>
      <c r="T24" s="871" t="str">
        <f>IF(COUNTA(ｺﾒﾃﾞｨｶﾙ!O23)&gt;=1,ｺﾒﾃﾞｨｶﾙ!O23,"")</f>
        <v/>
      </c>
      <c r="U24" s="873"/>
      <c r="V24" s="875"/>
      <c r="W24" s="873"/>
      <c r="X24" s="875">
        <f t="shared" si="0"/>
        <v>0</v>
      </c>
      <c r="Y24" s="875">
        <f t="shared" si="1"/>
        <v>0</v>
      </c>
      <c r="Z24" s="875">
        <f t="shared" si="2"/>
        <v>0</v>
      </c>
      <c r="AA24" s="875">
        <f t="shared" si="3"/>
        <v>0</v>
      </c>
      <c r="AB24" s="875">
        <f t="shared" si="4"/>
        <v>0</v>
      </c>
      <c r="AC24" s="875">
        <f t="shared" si="5"/>
        <v>0</v>
      </c>
      <c r="AD24" s="875">
        <f t="shared" si="6"/>
        <v>0</v>
      </c>
      <c r="AE24" s="875">
        <f t="shared" si="7"/>
        <v>0</v>
      </c>
      <c r="AF24" s="875">
        <f t="shared" si="8"/>
        <v>0</v>
      </c>
      <c r="AG24" s="875">
        <f t="shared" si="9"/>
        <v>0</v>
      </c>
      <c r="AH24" s="875">
        <f t="shared" si="10"/>
        <v>0</v>
      </c>
      <c r="AI24" s="875">
        <f t="shared" si="11"/>
        <v>0</v>
      </c>
      <c r="AJ24" s="875">
        <f t="shared" si="12"/>
        <v>0</v>
      </c>
      <c r="AK24" s="875">
        <f t="shared" si="13"/>
        <v>0</v>
      </c>
      <c r="AL24" s="875">
        <f t="shared" si="14"/>
        <v>0</v>
      </c>
      <c r="AM24" s="875">
        <f t="shared" si="15"/>
        <v>0</v>
      </c>
      <c r="AN24" s="875">
        <f t="shared" si="16"/>
        <v>0</v>
      </c>
      <c r="AO24" s="875">
        <f t="shared" si="17"/>
        <v>0</v>
      </c>
      <c r="AP24" s="875">
        <f t="shared" si="18"/>
        <v>0</v>
      </c>
      <c r="AQ24" s="875">
        <f t="shared" si="19"/>
        <v>0</v>
      </c>
      <c r="AR24" s="875">
        <f t="shared" si="20"/>
        <v>0</v>
      </c>
      <c r="AS24" s="875">
        <f t="shared" si="21"/>
        <v>0</v>
      </c>
      <c r="AT24" s="875">
        <f t="shared" si="22"/>
        <v>0</v>
      </c>
      <c r="AU24" s="875">
        <f t="shared" si="23"/>
        <v>0</v>
      </c>
      <c r="AV24" s="875">
        <f t="shared" si="24"/>
        <v>0</v>
      </c>
      <c r="AW24" s="875">
        <f t="shared" si="25"/>
        <v>0</v>
      </c>
      <c r="AX24" s="875">
        <f t="shared" si="26"/>
        <v>0</v>
      </c>
      <c r="AY24" s="875">
        <f t="shared" si="27"/>
        <v>0</v>
      </c>
      <c r="AZ24" s="875">
        <f t="shared" si="28"/>
        <v>0</v>
      </c>
      <c r="BA24" s="875">
        <f t="shared" si="29"/>
        <v>0</v>
      </c>
      <c r="BB24" s="875">
        <f t="shared" si="30"/>
        <v>0</v>
      </c>
      <c r="BC24" s="875">
        <f t="shared" si="31"/>
        <v>0</v>
      </c>
      <c r="BD24" s="875">
        <f t="shared" si="32"/>
        <v>0</v>
      </c>
      <c r="BE24" s="875"/>
    </row>
    <row r="25" spans="1:57" ht="13.5" customHeight="1">
      <c r="A25" s="655" t="str">
        <f>IF(COUNTA(ｺﾒﾃﾞｨｶﾙ!A24)&gt;=1,ｺﾒﾃﾞｨｶﾙ!A24,"")</f>
        <v/>
      </c>
      <c r="B25" s="745" t="str">
        <f>IF(COUNTA(ｺﾒﾃﾞｨｶﾙ!B24)&gt;=1,ｺﾒﾃﾞｨｶﾙ!B24,"")</f>
        <v/>
      </c>
      <c r="C25" s="750" t="str">
        <f>IF(COUNTA(ｺﾒﾃﾞｨｶﾙ!C24)&gt;=1,ｺﾒﾃﾞｨｶﾙ!C24,"")</f>
        <v/>
      </c>
      <c r="D25" s="750" t="str">
        <f>IF(COUNTA(ｺﾒﾃﾞｨｶﾙ!D24)&gt;=1,ｺﾒﾃﾞｨｶﾙ!D24,"")</f>
        <v/>
      </c>
      <c r="E25" s="750" t="str">
        <f>IF(COUNTA(ｺﾒﾃﾞｨｶﾙ!E24)&gt;=1,ｺﾒﾃﾞｨｶﾙ!E24,"")</f>
        <v/>
      </c>
      <c r="F25" s="750" t="str">
        <f>IF(COUNTA(ｺﾒﾃﾞｨｶﾙ!F24)&gt;=1,ｺﾒﾃﾞｨｶﾙ!F24,"")</f>
        <v/>
      </c>
      <c r="G25" s="750" t="str">
        <f>IF(COUNTA(ｺﾒﾃﾞｨｶﾙ!G24)&gt;=1,ｺﾒﾃﾞｨｶﾙ!G24,"")</f>
        <v/>
      </c>
      <c r="H25" s="750" t="str">
        <f>IF(COUNTA(ｺﾒﾃﾞｨｶﾙ!H24)&gt;=1,ｺﾒﾃﾞｨｶﾙ!H24,"")</f>
        <v/>
      </c>
      <c r="I25" s="750" t="str">
        <f>IF(COUNTA(ｺﾒﾃﾞｨｶﾙ!I24)&gt;=1,ｺﾒﾃﾞｨｶﾙ!I24,"")</f>
        <v/>
      </c>
      <c r="J25" s="750" t="str">
        <f>IF(COUNTA(ｺﾒﾃﾞｨｶﾙ!J24)&gt;=1,ｺﾒﾃﾞｨｶﾙ!J24,"")</f>
        <v/>
      </c>
      <c r="K25" s="750" t="str">
        <f>IF(COUNTA(ｺﾒﾃﾞｨｶﾙ!K24)&gt;=1,ｺﾒﾃﾞｨｶﾙ!K24,"")</f>
        <v/>
      </c>
      <c r="L25" s="761" t="str">
        <f>IF(COUNTA(ｺﾒﾃﾞｨｶﾙ!L24)&gt;=1,ｺﾒﾃﾞｨｶﾙ!L24,"")</f>
        <v/>
      </c>
      <c r="M25" s="839" t="str">
        <f>IF(COUNTA(ｺﾒﾃﾞｨｶﾙ!M24)&gt;=1,ｺﾒﾃﾞｨｶﾙ!M24,"")</f>
        <v/>
      </c>
      <c r="N25" s="846" t="str">
        <f>IF(COUNTA(ｺﾒﾃﾞｨｶﾙ!N24)&gt;=1,ｺﾒﾃﾞｨｶﾙ!N24,"")</f>
        <v/>
      </c>
      <c r="O25" s="852">
        <f>SUM(ｺﾒﾃﾞｨｶﾙ!P24:V24)</f>
        <v>0</v>
      </c>
      <c r="P25" s="858" t="str">
        <f>IF(O25&lt;基本!$D$9,"非常勤","常勤")</f>
        <v>常勤</v>
      </c>
      <c r="Q25" s="861">
        <f>IF(P25="非常勤",O25/基本!$D$9,1)</f>
        <v>1</v>
      </c>
      <c r="R25" s="858" t="e">
        <f>IF(DAYS360(T25,メイン!$N$3)&lt;500,"新"," ")</f>
        <v>#VALUE!</v>
      </c>
      <c r="S25" s="868"/>
      <c r="T25" s="871" t="str">
        <f>IF(COUNTA(ｺﾒﾃﾞｨｶﾙ!O24)&gt;=1,ｺﾒﾃﾞｨｶﾙ!O24,"")</f>
        <v/>
      </c>
      <c r="U25" s="873"/>
      <c r="V25" s="875"/>
      <c r="W25" s="873"/>
      <c r="X25" s="875">
        <f t="shared" si="0"/>
        <v>0</v>
      </c>
      <c r="Y25" s="875">
        <f t="shared" si="1"/>
        <v>0</v>
      </c>
      <c r="Z25" s="875">
        <f t="shared" si="2"/>
        <v>0</v>
      </c>
      <c r="AA25" s="875">
        <f t="shared" si="3"/>
        <v>0</v>
      </c>
      <c r="AB25" s="875">
        <f t="shared" si="4"/>
        <v>0</v>
      </c>
      <c r="AC25" s="875">
        <f t="shared" si="5"/>
        <v>0</v>
      </c>
      <c r="AD25" s="875">
        <f t="shared" si="6"/>
        <v>0</v>
      </c>
      <c r="AE25" s="875">
        <f t="shared" si="7"/>
        <v>0</v>
      </c>
      <c r="AF25" s="875">
        <f t="shared" si="8"/>
        <v>0</v>
      </c>
      <c r="AG25" s="875">
        <f t="shared" si="9"/>
        <v>0</v>
      </c>
      <c r="AH25" s="875">
        <f t="shared" si="10"/>
        <v>0</v>
      </c>
      <c r="AI25" s="875">
        <f t="shared" si="11"/>
        <v>0</v>
      </c>
      <c r="AJ25" s="875">
        <f t="shared" si="12"/>
        <v>0</v>
      </c>
      <c r="AK25" s="875">
        <f t="shared" si="13"/>
        <v>0</v>
      </c>
      <c r="AL25" s="875">
        <f t="shared" si="14"/>
        <v>0</v>
      </c>
      <c r="AM25" s="875">
        <f t="shared" si="15"/>
        <v>0</v>
      </c>
      <c r="AN25" s="875">
        <f t="shared" si="16"/>
        <v>0</v>
      </c>
      <c r="AO25" s="875">
        <f t="shared" si="17"/>
        <v>0</v>
      </c>
      <c r="AP25" s="875">
        <f t="shared" si="18"/>
        <v>0</v>
      </c>
      <c r="AQ25" s="875">
        <f t="shared" si="19"/>
        <v>0</v>
      </c>
      <c r="AR25" s="875">
        <f t="shared" si="20"/>
        <v>0</v>
      </c>
      <c r="AS25" s="875">
        <f t="shared" si="21"/>
        <v>0</v>
      </c>
      <c r="AT25" s="875">
        <f t="shared" si="22"/>
        <v>0</v>
      </c>
      <c r="AU25" s="875">
        <f t="shared" si="23"/>
        <v>0</v>
      </c>
      <c r="AV25" s="875">
        <f t="shared" si="24"/>
        <v>0</v>
      </c>
      <c r="AW25" s="875">
        <f t="shared" si="25"/>
        <v>0</v>
      </c>
      <c r="AX25" s="875">
        <f t="shared" si="26"/>
        <v>0</v>
      </c>
      <c r="AY25" s="875">
        <f t="shared" si="27"/>
        <v>0</v>
      </c>
      <c r="AZ25" s="875">
        <f t="shared" si="28"/>
        <v>0</v>
      </c>
      <c r="BA25" s="875">
        <f t="shared" si="29"/>
        <v>0</v>
      </c>
      <c r="BB25" s="875">
        <f t="shared" si="30"/>
        <v>0</v>
      </c>
      <c r="BC25" s="875">
        <f t="shared" si="31"/>
        <v>0</v>
      </c>
      <c r="BD25" s="875">
        <f t="shared" si="32"/>
        <v>0</v>
      </c>
      <c r="BE25" s="875"/>
    </row>
    <row r="26" spans="1:57" ht="13.5" customHeight="1">
      <c r="A26" s="655" t="str">
        <f>IF(COUNTA(ｺﾒﾃﾞｨｶﾙ!A25)&gt;=1,ｺﾒﾃﾞｨｶﾙ!A25,"")</f>
        <v/>
      </c>
      <c r="B26" s="745" t="str">
        <f>IF(COUNTA(ｺﾒﾃﾞｨｶﾙ!B25)&gt;=1,ｺﾒﾃﾞｨｶﾙ!B25,"")</f>
        <v/>
      </c>
      <c r="C26" s="750" t="str">
        <f>IF(COUNTA(ｺﾒﾃﾞｨｶﾙ!C25)&gt;=1,ｺﾒﾃﾞｨｶﾙ!C25,"")</f>
        <v/>
      </c>
      <c r="D26" s="750" t="str">
        <f>IF(COUNTA(ｺﾒﾃﾞｨｶﾙ!D25)&gt;=1,ｺﾒﾃﾞｨｶﾙ!D25,"")</f>
        <v/>
      </c>
      <c r="E26" s="750" t="str">
        <f>IF(COUNTA(ｺﾒﾃﾞｨｶﾙ!E25)&gt;=1,ｺﾒﾃﾞｨｶﾙ!E25,"")</f>
        <v/>
      </c>
      <c r="F26" s="750" t="str">
        <f>IF(COUNTA(ｺﾒﾃﾞｨｶﾙ!F25)&gt;=1,ｺﾒﾃﾞｨｶﾙ!F25,"")</f>
        <v/>
      </c>
      <c r="G26" s="750" t="str">
        <f>IF(COUNTA(ｺﾒﾃﾞｨｶﾙ!G25)&gt;=1,ｺﾒﾃﾞｨｶﾙ!G25,"")</f>
        <v/>
      </c>
      <c r="H26" s="750" t="str">
        <f>IF(COUNTA(ｺﾒﾃﾞｨｶﾙ!H25)&gt;=1,ｺﾒﾃﾞｨｶﾙ!H25,"")</f>
        <v/>
      </c>
      <c r="I26" s="750" t="str">
        <f>IF(COUNTA(ｺﾒﾃﾞｨｶﾙ!I25)&gt;=1,ｺﾒﾃﾞｨｶﾙ!I25,"")</f>
        <v/>
      </c>
      <c r="J26" s="750" t="str">
        <f>IF(COUNTA(ｺﾒﾃﾞｨｶﾙ!J25)&gt;=1,ｺﾒﾃﾞｨｶﾙ!J25,"")</f>
        <v/>
      </c>
      <c r="K26" s="750" t="str">
        <f>IF(COUNTA(ｺﾒﾃﾞｨｶﾙ!K25)&gt;=1,ｺﾒﾃﾞｨｶﾙ!K25,"")</f>
        <v/>
      </c>
      <c r="L26" s="761" t="str">
        <f>IF(COUNTA(ｺﾒﾃﾞｨｶﾙ!L25)&gt;=1,ｺﾒﾃﾞｨｶﾙ!L25,"")</f>
        <v/>
      </c>
      <c r="M26" s="839" t="str">
        <f>IF(COUNTA(ｺﾒﾃﾞｨｶﾙ!M25)&gt;=1,ｺﾒﾃﾞｨｶﾙ!M25,"")</f>
        <v/>
      </c>
      <c r="N26" s="846" t="str">
        <f>IF(COUNTA(ｺﾒﾃﾞｨｶﾙ!N25)&gt;=1,ｺﾒﾃﾞｨｶﾙ!N25,"")</f>
        <v/>
      </c>
      <c r="O26" s="852">
        <f>SUM(ｺﾒﾃﾞｨｶﾙ!P25:V25)</f>
        <v>0</v>
      </c>
      <c r="P26" s="858" t="str">
        <f>IF(O26&lt;基本!$D$9,"非常勤","常勤")</f>
        <v>常勤</v>
      </c>
      <c r="Q26" s="861">
        <f>IF(P26="非常勤",O26/基本!$D$9,1)</f>
        <v>1</v>
      </c>
      <c r="R26" s="858" t="e">
        <f>IF(DAYS360(T26,メイン!$N$3)&lt;500,"新"," ")</f>
        <v>#VALUE!</v>
      </c>
      <c r="S26" s="868"/>
      <c r="T26" s="871" t="str">
        <f>IF(COUNTA(ｺﾒﾃﾞｨｶﾙ!O25)&gt;=1,ｺﾒﾃﾞｨｶﾙ!O25,"")</f>
        <v/>
      </c>
      <c r="U26" s="873"/>
      <c r="V26" s="875"/>
      <c r="W26" s="873"/>
      <c r="X26" s="875">
        <f t="shared" si="0"/>
        <v>0</v>
      </c>
      <c r="Y26" s="875">
        <f t="shared" si="1"/>
        <v>0</v>
      </c>
      <c r="Z26" s="875">
        <f t="shared" si="2"/>
        <v>0</v>
      </c>
      <c r="AA26" s="875">
        <f t="shared" si="3"/>
        <v>0</v>
      </c>
      <c r="AB26" s="875">
        <f t="shared" si="4"/>
        <v>0</v>
      </c>
      <c r="AC26" s="875">
        <f t="shared" si="5"/>
        <v>0</v>
      </c>
      <c r="AD26" s="875">
        <f t="shared" si="6"/>
        <v>0</v>
      </c>
      <c r="AE26" s="875">
        <f t="shared" si="7"/>
        <v>0</v>
      </c>
      <c r="AF26" s="875">
        <f t="shared" si="8"/>
        <v>0</v>
      </c>
      <c r="AG26" s="875">
        <f t="shared" si="9"/>
        <v>0</v>
      </c>
      <c r="AH26" s="875">
        <f t="shared" si="10"/>
        <v>0</v>
      </c>
      <c r="AI26" s="875">
        <f t="shared" si="11"/>
        <v>0</v>
      </c>
      <c r="AJ26" s="875">
        <f t="shared" si="12"/>
        <v>0</v>
      </c>
      <c r="AK26" s="875">
        <f t="shared" si="13"/>
        <v>0</v>
      </c>
      <c r="AL26" s="875">
        <f t="shared" si="14"/>
        <v>0</v>
      </c>
      <c r="AM26" s="875">
        <f t="shared" si="15"/>
        <v>0</v>
      </c>
      <c r="AN26" s="875">
        <f t="shared" si="16"/>
        <v>0</v>
      </c>
      <c r="AO26" s="875">
        <f t="shared" si="17"/>
        <v>0</v>
      </c>
      <c r="AP26" s="875">
        <f t="shared" si="18"/>
        <v>0</v>
      </c>
      <c r="AQ26" s="875">
        <f t="shared" si="19"/>
        <v>0</v>
      </c>
      <c r="AR26" s="875">
        <f t="shared" si="20"/>
        <v>0</v>
      </c>
      <c r="AS26" s="875">
        <f t="shared" si="21"/>
        <v>0</v>
      </c>
      <c r="AT26" s="875">
        <f t="shared" si="22"/>
        <v>0</v>
      </c>
      <c r="AU26" s="875">
        <f t="shared" si="23"/>
        <v>0</v>
      </c>
      <c r="AV26" s="875">
        <f t="shared" si="24"/>
        <v>0</v>
      </c>
      <c r="AW26" s="875">
        <f t="shared" si="25"/>
        <v>0</v>
      </c>
      <c r="AX26" s="875">
        <f t="shared" si="26"/>
        <v>0</v>
      </c>
      <c r="AY26" s="875">
        <f t="shared" si="27"/>
        <v>0</v>
      </c>
      <c r="AZ26" s="875">
        <f t="shared" si="28"/>
        <v>0</v>
      </c>
      <c r="BA26" s="875">
        <f t="shared" si="29"/>
        <v>0</v>
      </c>
      <c r="BB26" s="875">
        <f t="shared" si="30"/>
        <v>0</v>
      </c>
      <c r="BC26" s="875">
        <f t="shared" si="31"/>
        <v>0</v>
      </c>
      <c r="BD26" s="875">
        <f t="shared" si="32"/>
        <v>0</v>
      </c>
      <c r="BE26" s="875"/>
    </row>
    <row r="27" spans="1:57" ht="13.5" customHeight="1">
      <c r="A27" s="655" t="str">
        <f>IF(COUNTA(ｺﾒﾃﾞｨｶﾙ!A26)&gt;=1,ｺﾒﾃﾞｨｶﾙ!A26,"")</f>
        <v/>
      </c>
      <c r="B27" s="745" t="str">
        <f>IF(COUNTA(ｺﾒﾃﾞｨｶﾙ!B26)&gt;=1,ｺﾒﾃﾞｨｶﾙ!B26,"")</f>
        <v/>
      </c>
      <c r="C27" s="750" t="str">
        <f>IF(COUNTA(ｺﾒﾃﾞｨｶﾙ!C26)&gt;=1,ｺﾒﾃﾞｨｶﾙ!C26,"")</f>
        <v/>
      </c>
      <c r="D27" s="750" t="str">
        <f>IF(COUNTA(ｺﾒﾃﾞｨｶﾙ!D26)&gt;=1,ｺﾒﾃﾞｨｶﾙ!D26,"")</f>
        <v/>
      </c>
      <c r="E27" s="750" t="str">
        <f>IF(COUNTA(ｺﾒﾃﾞｨｶﾙ!E26)&gt;=1,ｺﾒﾃﾞｨｶﾙ!E26,"")</f>
        <v/>
      </c>
      <c r="F27" s="750" t="str">
        <f>IF(COUNTA(ｺﾒﾃﾞｨｶﾙ!F26)&gt;=1,ｺﾒﾃﾞｨｶﾙ!F26,"")</f>
        <v/>
      </c>
      <c r="G27" s="750" t="str">
        <f>IF(COUNTA(ｺﾒﾃﾞｨｶﾙ!G26)&gt;=1,ｺﾒﾃﾞｨｶﾙ!G26,"")</f>
        <v/>
      </c>
      <c r="H27" s="750" t="str">
        <f>IF(COUNTA(ｺﾒﾃﾞｨｶﾙ!H26)&gt;=1,ｺﾒﾃﾞｨｶﾙ!H26,"")</f>
        <v/>
      </c>
      <c r="I27" s="750" t="str">
        <f>IF(COUNTA(ｺﾒﾃﾞｨｶﾙ!I26)&gt;=1,ｺﾒﾃﾞｨｶﾙ!I26,"")</f>
        <v/>
      </c>
      <c r="J27" s="750" t="str">
        <f>IF(COUNTA(ｺﾒﾃﾞｨｶﾙ!J26)&gt;=1,ｺﾒﾃﾞｨｶﾙ!J26,"")</f>
        <v/>
      </c>
      <c r="K27" s="750" t="str">
        <f>IF(COUNTA(ｺﾒﾃﾞｨｶﾙ!K26)&gt;=1,ｺﾒﾃﾞｨｶﾙ!K26,"")</f>
        <v/>
      </c>
      <c r="L27" s="761" t="str">
        <f>IF(COUNTA(ｺﾒﾃﾞｨｶﾙ!L26)&gt;=1,ｺﾒﾃﾞｨｶﾙ!L26,"")</f>
        <v/>
      </c>
      <c r="M27" s="839" t="str">
        <f>IF(COUNTA(ｺﾒﾃﾞｨｶﾙ!M26)&gt;=1,ｺﾒﾃﾞｨｶﾙ!M26,"")</f>
        <v/>
      </c>
      <c r="N27" s="846" t="str">
        <f>IF(COUNTA(ｺﾒﾃﾞｨｶﾙ!N26)&gt;=1,ｺﾒﾃﾞｨｶﾙ!N26,"")</f>
        <v/>
      </c>
      <c r="O27" s="852">
        <f>SUM(ｺﾒﾃﾞｨｶﾙ!P26:V26)</f>
        <v>0</v>
      </c>
      <c r="P27" s="858" t="str">
        <f>IF(O27&lt;基本!$D$9,"非常勤","常勤")</f>
        <v>常勤</v>
      </c>
      <c r="Q27" s="861">
        <f>IF(P27="非常勤",O27/基本!$D$9,1)</f>
        <v>1</v>
      </c>
      <c r="R27" s="858" t="e">
        <f>IF(DAYS360(T27,メイン!$N$3)&lt;500,"新"," ")</f>
        <v>#VALUE!</v>
      </c>
      <c r="S27" s="868"/>
      <c r="T27" s="871" t="str">
        <f>IF(COUNTA(ｺﾒﾃﾞｨｶﾙ!O26)&gt;=1,ｺﾒﾃﾞｨｶﾙ!O26,"")</f>
        <v/>
      </c>
      <c r="U27" s="873"/>
      <c r="V27" s="875"/>
      <c r="W27" s="873"/>
      <c r="X27" s="875">
        <f t="shared" si="0"/>
        <v>0</v>
      </c>
      <c r="Y27" s="875">
        <f t="shared" si="1"/>
        <v>0</v>
      </c>
      <c r="Z27" s="875">
        <f t="shared" si="2"/>
        <v>0</v>
      </c>
      <c r="AA27" s="875">
        <f t="shared" si="3"/>
        <v>0</v>
      </c>
      <c r="AB27" s="875">
        <f t="shared" si="4"/>
        <v>0</v>
      </c>
      <c r="AC27" s="875">
        <f t="shared" si="5"/>
        <v>0</v>
      </c>
      <c r="AD27" s="875">
        <f t="shared" si="6"/>
        <v>0</v>
      </c>
      <c r="AE27" s="875">
        <f t="shared" si="7"/>
        <v>0</v>
      </c>
      <c r="AF27" s="875">
        <f t="shared" si="8"/>
        <v>0</v>
      </c>
      <c r="AG27" s="875">
        <f t="shared" si="9"/>
        <v>0</v>
      </c>
      <c r="AH27" s="875">
        <f t="shared" si="10"/>
        <v>0</v>
      </c>
      <c r="AI27" s="875">
        <f t="shared" si="11"/>
        <v>0</v>
      </c>
      <c r="AJ27" s="875">
        <f t="shared" si="12"/>
        <v>0</v>
      </c>
      <c r="AK27" s="875">
        <f t="shared" si="13"/>
        <v>0</v>
      </c>
      <c r="AL27" s="875">
        <f t="shared" si="14"/>
        <v>0</v>
      </c>
      <c r="AM27" s="875">
        <f t="shared" si="15"/>
        <v>0</v>
      </c>
      <c r="AN27" s="875">
        <f t="shared" si="16"/>
        <v>0</v>
      </c>
      <c r="AO27" s="875">
        <f t="shared" si="17"/>
        <v>0</v>
      </c>
      <c r="AP27" s="875">
        <f t="shared" si="18"/>
        <v>0</v>
      </c>
      <c r="AQ27" s="875">
        <f t="shared" si="19"/>
        <v>0</v>
      </c>
      <c r="AR27" s="875">
        <f t="shared" si="20"/>
        <v>0</v>
      </c>
      <c r="AS27" s="875">
        <f t="shared" si="21"/>
        <v>0</v>
      </c>
      <c r="AT27" s="875">
        <f t="shared" si="22"/>
        <v>0</v>
      </c>
      <c r="AU27" s="875">
        <f t="shared" si="23"/>
        <v>0</v>
      </c>
      <c r="AV27" s="875">
        <f t="shared" si="24"/>
        <v>0</v>
      </c>
      <c r="AW27" s="875">
        <f t="shared" si="25"/>
        <v>0</v>
      </c>
      <c r="AX27" s="875">
        <f t="shared" si="26"/>
        <v>0</v>
      </c>
      <c r="AY27" s="875">
        <f t="shared" si="27"/>
        <v>0</v>
      </c>
      <c r="AZ27" s="875">
        <f t="shared" si="28"/>
        <v>0</v>
      </c>
      <c r="BA27" s="875">
        <f t="shared" si="29"/>
        <v>0</v>
      </c>
      <c r="BB27" s="875">
        <f t="shared" si="30"/>
        <v>0</v>
      </c>
      <c r="BC27" s="875">
        <f t="shared" si="31"/>
        <v>0</v>
      </c>
      <c r="BD27" s="875">
        <f t="shared" si="32"/>
        <v>0</v>
      </c>
      <c r="BE27" s="875"/>
    </row>
    <row r="28" spans="1:57" ht="13.5" customHeight="1">
      <c r="A28" s="655" t="str">
        <f>IF(COUNTA(ｺﾒﾃﾞｨｶﾙ!A27)&gt;=1,ｺﾒﾃﾞｨｶﾙ!A27,"")</f>
        <v/>
      </c>
      <c r="B28" s="745" t="str">
        <f>IF(COUNTA(ｺﾒﾃﾞｨｶﾙ!B27)&gt;=1,ｺﾒﾃﾞｨｶﾙ!B27,"")</f>
        <v/>
      </c>
      <c r="C28" s="750" t="str">
        <f>IF(COUNTA(ｺﾒﾃﾞｨｶﾙ!C27)&gt;=1,ｺﾒﾃﾞｨｶﾙ!C27,"")</f>
        <v/>
      </c>
      <c r="D28" s="750" t="str">
        <f>IF(COUNTA(ｺﾒﾃﾞｨｶﾙ!D27)&gt;=1,ｺﾒﾃﾞｨｶﾙ!D27,"")</f>
        <v/>
      </c>
      <c r="E28" s="750" t="str">
        <f>IF(COUNTA(ｺﾒﾃﾞｨｶﾙ!E27)&gt;=1,ｺﾒﾃﾞｨｶﾙ!E27,"")</f>
        <v/>
      </c>
      <c r="F28" s="750" t="str">
        <f>IF(COUNTA(ｺﾒﾃﾞｨｶﾙ!F27)&gt;=1,ｺﾒﾃﾞｨｶﾙ!F27,"")</f>
        <v/>
      </c>
      <c r="G28" s="750" t="str">
        <f>IF(COUNTA(ｺﾒﾃﾞｨｶﾙ!G27)&gt;=1,ｺﾒﾃﾞｨｶﾙ!G27,"")</f>
        <v/>
      </c>
      <c r="H28" s="750" t="str">
        <f>IF(COUNTA(ｺﾒﾃﾞｨｶﾙ!H27)&gt;=1,ｺﾒﾃﾞｨｶﾙ!H27,"")</f>
        <v/>
      </c>
      <c r="I28" s="750" t="str">
        <f>IF(COUNTA(ｺﾒﾃﾞｨｶﾙ!I27)&gt;=1,ｺﾒﾃﾞｨｶﾙ!I27,"")</f>
        <v/>
      </c>
      <c r="J28" s="750" t="str">
        <f>IF(COUNTA(ｺﾒﾃﾞｨｶﾙ!J27)&gt;=1,ｺﾒﾃﾞｨｶﾙ!J27,"")</f>
        <v/>
      </c>
      <c r="K28" s="750" t="str">
        <f>IF(COUNTA(ｺﾒﾃﾞｨｶﾙ!K27)&gt;=1,ｺﾒﾃﾞｨｶﾙ!K27,"")</f>
        <v/>
      </c>
      <c r="L28" s="761" t="str">
        <f>IF(COUNTA(ｺﾒﾃﾞｨｶﾙ!L27)&gt;=1,ｺﾒﾃﾞｨｶﾙ!L27,"")</f>
        <v/>
      </c>
      <c r="M28" s="839" t="str">
        <f>IF(COUNTA(ｺﾒﾃﾞｨｶﾙ!M27)&gt;=1,ｺﾒﾃﾞｨｶﾙ!M27,"")</f>
        <v/>
      </c>
      <c r="N28" s="846" t="str">
        <f>IF(COUNTA(ｺﾒﾃﾞｨｶﾙ!N27)&gt;=1,ｺﾒﾃﾞｨｶﾙ!N27,"")</f>
        <v/>
      </c>
      <c r="O28" s="852">
        <f>SUM(ｺﾒﾃﾞｨｶﾙ!P27:V27)</f>
        <v>0</v>
      </c>
      <c r="P28" s="858" t="str">
        <f>IF(O28&lt;基本!$D$9,"非常勤","常勤")</f>
        <v>常勤</v>
      </c>
      <c r="Q28" s="861">
        <f>IF(P28="非常勤",O28/基本!$D$9,1)</f>
        <v>1</v>
      </c>
      <c r="R28" s="858" t="e">
        <f>IF(DAYS360(T28,メイン!$N$3)&lt;500,"新"," ")</f>
        <v>#VALUE!</v>
      </c>
      <c r="S28" s="868"/>
      <c r="T28" s="871" t="str">
        <f>IF(COUNTA(ｺﾒﾃﾞｨｶﾙ!O27)&gt;=1,ｺﾒﾃﾞｨｶﾙ!O27,"")</f>
        <v/>
      </c>
      <c r="U28" s="873"/>
      <c r="V28" s="875"/>
      <c r="W28" s="873"/>
      <c r="X28" s="875">
        <f t="shared" si="0"/>
        <v>0</v>
      </c>
      <c r="Y28" s="875">
        <f t="shared" si="1"/>
        <v>0</v>
      </c>
      <c r="Z28" s="875">
        <f t="shared" si="2"/>
        <v>0</v>
      </c>
      <c r="AA28" s="875">
        <f t="shared" si="3"/>
        <v>0</v>
      </c>
      <c r="AB28" s="875">
        <f t="shared" si="4"/>
        <v>0</v>
      </c>
      <c r="AC28" s="875">
        <f t="shared" si="5"/>
        <v>0</v>
      </c>
      <c r="AD28" s="875">
        <f t="shared" si="6"/>
        <v>0</v>
      </c>
      <c r="AE28" s="875">
        <f t="shared" si="7"/>
        <v>0</v>
      </c>
      <c r="AF28" s="875">
        <f t="shared" si="8"/>
        <v>0</v>
      </c>
      <c r="AG28" s="875">
        <f t="shared" si="9"/>
        <v>0</v>
      </c>
      <c r="AH28" s="875">
        <f t="shared" si="10"/>
        <v>0</v>
      </c>
      <c r="AI28" s="875">
        <f t="shared" si="11"/>
        <v>0</v>
      </c>
      <c r="AJ28" s="875">
        <f t="shared" si="12"/>
        <v>0</v>
      </c>
      <c r="AK28" s="875">
        <f t="shared" si="13"/>
        <v>0</v>
      </c>
      <c r="AL28" s="875">
        <f t="shared" si="14"/>
        <v>0</v>
      </c>
      <c r="AM28" s="875">
        <f t="shared" si="15"/>
        <v>0</v>
      </c>
      <c r="AN28" s="875">
        <f t="shared" si="16"/>
        <v>0</v>
      </c>
      <c r="AO28" s="875">
        <f t="shared" si="17"/>
        <v>0</v>
      </c>
      <c r="AP28" s="875">
        <f t="shared" si="18"/>
        <v>0</v>
      </c>
      <c r="AQ28" s="875">
        <f t="shared" si="19"/>
        <v>0</v>
      </c>
      <c r="AR28" s="875">
        <f t="shared" si="20"/>
        <v>0</v>
      </c>
      <c r="AS28" s="875">
        <f t="shared" si="21"/>
        <v>0</v>
      </c>
      <c r="AT28" s="875">
        <f t="shared" si="22"/>
        <v>0</v>
      </c>
      <c r="AU28" s="875">
        <f t="shared" si="23"/>
        <v>0</v>
      </c>
      <c r="AV28" s="875">
        <f t="shared" si="24"/>
        <v>0</v>
      </c>
      <c r="AW28" s="875">
        <f t="shared" si="25"/>
        <v>0</v>
      </c>
      <c r="AX28" s="875">
        <f t="shared" si="26"/>
        <v>0</v>
      </c>
      <c r="AY28" s="875">
        <f t="shared" si="27"/>
        <v>0</v>
      </c>
      <c r="AZ28" s="875">
        <f t="shared" si="28"/>
        <v>0</v>
      </c>
      <c r="BA28" s="875">
        <f t="shared" si="29"/>
        <v>0</v>
      </c>
      <c r="BB28" s="875">
        <f t="shared" si="30"/>
        <v>0</v>
      </c>
      <c r="BC28" s="875">
        <f t="shared" si="31"/>
        <v>0</v>
      </c>
      <c r="BD28" s="875">
        <f t="shared" si="32"/>
        <v>0</v>
      </c>
      <c r="BE28" s="875"/>
    </row>
    <row r="29" spans="1:57" ht="13.5" customHeight="1">
      <c r="A29" s="655" t="str">
        <f>IF(COUNTA(ｺﾒﾃﾞｨｶﾙ!A28)&gt;=1,ｺﾒﾃﾞｨｶﾙ!A28,"")</f>
        <v/>
      </c>
      <c r="B29" s="745" t="str">
        <f>IF(COUNTA(ｺﾒﾃﾞｨｶﾙ!B28)&gt;=1,ｺﾒﾃﾞｨｶﾙ!B28,"")</f>
        <v/>
      </c>
      <c r="C29" s="750" t="str">
        <f>IF(COUNTA(ｺﾒﾃﾞｨｶﾙ!C28)&gt;=1,ｺﾒﾃﾞｨｶﾙ!C28,"")</f>
        <v/>
      </c>
      <c r="D29" s="750" t="str">
        <f>IF(COUNTA(ｺﾒﾃﾞｨｶﾙ!D28)&gt;=1,ｺﾒﾃﾞｨｶﾙ!D28,"")</f>
        <v/>
      </c>
      <c r="E29" s="750" t="str">
        <f>IF(COUNTA(ｺﾒﾃﾞｨｶﾙ!E28)&gt;=1,ｺﾒﾃﾞｨｶﾙ!E28,"")</f>
        <v/>
      </c>
      <c r="F29" s="750" t="str">
        <f>IF(COUNTA(ｺﾒﾃﾞｨｶﾙ!F28)&gt;=1,ｺﾒﾃﾞｨｶﾙ!F28,"")</f>
        <v/>
      </c>
      <c r="G29" s="750" t="str">
        <f>IF(COUNTA(ｺﾒﾃﾞｨｶﾙ!G28)&gt;=1,ｺﾒﾃﾞｨｶﾙ!G28,"")</f>
        <v/>
      </c>
      <c r="H29" s="750" t="str">
        <f>IF(COUNTA(ｺﾒﾃﾞｨｶﾙ!H28)&gt;=1,ｺﾒﾃﾞｨｶﾙ!H28,"")</f>
        <v/>
      </c>
      <c r="I29" s="750" t="str">
        <f>IF(COUNTA(ｺﾒﾃﾞｨｶﾙ!I28)&gt;=1,ｺﾒﾃﾞｨｶﾙ!I28,"")</f>
        <v/>
      </c>
      <c r="J29" s="750" t="str">
        <f>IF(COUNTA(ｺﾒﾃﾞｨｶﾙ!J28)&gt;=1,ｺﾒﾃﾞｨｶﾙ!J28,"")</f>
        <v/>
      </c>
      <c r="K29" s="750" t="str">
        <f>IF(COUNTA(ｺﾒﾃﾞｨｶﾙ!K28)&gt;=1,ｺﾒﾃﾞｨｶﾙ!K28,"")</f>
        <v/>
      </c>
      <c r="L29" s="761" t="str">
        <f>IF(COUNTA(ｺﾒﾃﾞｨｶﾙ!L28)&gt;=1,ｺﾒﾃﾞｨｶﾙ!L28,"")</f>
        <v/>
      </c>
      <c r="M29" s="839" t="str">
        <f>IF(COUNTA(ｺﾒﾃﾞｨｶﾙ!M28)&gt;=1,ｺﾒﾃﾞｨｶﾙ!M28,"")</f>
        <v/>
      </c>
      <c r="N29" s="846" t="str">
        <f>IF(COUNTA(ｺﾒﾃﾞｨｶﾙ!N28)&gt;=1,ｺﾒﾃﾞｨｶﾙ!N28,"")</f>
        <v/>
      </c>
      <c r="O29" s="852">
        <f>SUM(ｺﾒﾃﾞｨｶﾙ!P28:V28)</f>
        <v>0</v>
      </c>
      <c r="P29" s="858" t="str">
        <f>IF(O29&lt;基本!$D$9,"非常勤","常勤")</f>
        <v>常勤</v>
      </c>
      <c r="Q29" s="861">
        <f>IF(P29="非常勤",O29/基本!$D$9,1)</f>
        <v>1</v>
      </c>
      <c r="R29" s="858" t="e">
        <f>IF(DAYS360(T29,メイン!$N$3)&lt;500,"新"," ")</f>
        <v>#VALUE!</v>
      </c>
      <c r="S29" s="868"/>
      <c r="T29" s="871" t="str">
        <f>IF(COUNTA(ｺﾒﾃﾞｨｶﾙ!O28)&gt;=1,ｺﾒﾃﾞｨｶﾙ!O28,"")</f>
        <v/>
      </c>
      <c r="U29" s="873"/>
      <c r="V29" s="875"/>
      <c r="W29" s="873"/>
      <c r="X29" s="875">
        <f t="shared" si="0"/>
        <v>0</v>
      </c>
      <c r="Y29" s="875">
        <f t="shared" si="1"/>
        <v>0</v>
      </c>
      <c r="Z29" s="875">
        <f t="shared" si="2"/>
        <v>0</v>
      </c>
      <c r="AA29" s="875">
        <f t="shared" si="3"/>
        <v>0</v>
      </c>
      <c r="AB29" s="875">
        <f t="shared" si="4"/>
        <v>0</v>
      </c>
      <c r="AC29" s="875">
        <f t="shared" si="5"/>
        <v>0</v>
      </c>
      <c r="AD29" s="875">
        <f t="shared" si="6"/>
        <v>0</v>
      </c>
      <c r="AE29" s="875">
        <f t="shared" si="7"/>
        <v>0</v>
      </c>
      <c r="AF29" s="875">
        <f t="shared" si="8"/>
        <v>0</v>
      </c>
      <c r="AG29" s="875">
        <f t="shared" si="9"/>
        <v>0</v>
      </c>
      <c r="AH29" s="875">
        <f t="shared" si="10"/>
        <v>0</v>
      </c>
      <c r="AI29" s="875">
        <f t="shared" si="11"/>
        <v>0</v>
      </c>
      <c r="AJ29" s="875">
        <f t="shared" si="12"/>
        <v>0</v>
      </c>
      <c r="AK29" s="875">
        <f t="shared" si="13"/>
        <v>0</v>
      </c>
      <c r="AL29" s="875">
        <f t="shared" si="14"/>
        <v>0</v>
      </c>
      <c r="AM29" s="875">
        <f t="shared" si="15"/>
        <v>0</v>
      </c>
      <c r="AN29" s="875">
        <f t="shared" si="16"/>
        <v>0</v>
      </c>
      <c r="AO29" s="875">
        <f t="shared" si="17"/>
        <v>0</v>
      </c>
      <c r="AP29" s="875">
        <f t="shared" si="18"/>
        <v>0</v>
      </c>
      <c r="AQ29" s="875">
        <f t="shared" si="19"/>
        <v>0</v>
      </c>
      <c r="AR29" s="875">
        <f t="shared" si="20"/>
        <v>0</v>
      </c>
      <c r="AS29" s="875">
        <f t="shared" si="21"/>
        <v>0</v>
      </c>
      <c r="AT29" s="875">
        <f t="shared" si="22"/>
        <v>0</v>
      </c>
      <c r="AU29" s="875">
        <f t="shared" si="23"/>
        <v>0</v>
      </c>
      <c r="AV29" s="875">
        <f t="shared" si="24"/>
        <v>0</v>
      </c>
      <c r="AW29" s="875">
        <f t="shared" si="25"/>
        <v>0</v>
      </c>
      <c r="AX29" s="875">
        <f t="shared" si="26"/>
        <v>0</v>
      </c>
      <c r="AY29" s="875">
        <f t="shared" si="27"/>
        <v>0</v>
      </c>
      <c r="AZ29" s="875">
        <f t="shared" si="28"/>
        <v>0</v>
      </c>
      <c r="BA29" s="875">
        <f t="shared" si="29"/>
        <v>0</v>
      </c>
      <c r="BB29" s="875">
        <f t="shared" si="30"/>
        <v>0</v>
      </c>
      <c r="BC29" s="875">
        <f t="shared" si="31"/>
        <v>0</v>
      </c>
      <c r="BD29" s="875">
        <f t="shared" si="32"/>
        <v>0</v>
      </c>
      <c r="BE29" s="875"/>
    </row>
    <row r="30" spans="1:57" ht="13.5" customHeight="1">
      <c r="A30" s="655" t="str">
        <f>IF(COUNTA(ｺﾒﾃﾞｨｶﾙ!A29)&gt;=1,ｺﾒﾃﾞｨｶﾙ!A29,"")</f>
        <v/>
      </c>
      <c r="B30" s="745" t="str">
        <f>IF(COUNTA(ｺﾒﾃﾞｨｶﾙ!B29)&gt;=1,ｺﾒﾃﾞｨｶﾙ!B29,"")</f>
        <v/>
      </c>
      <c r="C30" s="750" t="str">
        <f>IF(COUNTA(ｺﾒﾃﾞｨｶﾙ!C29)&gt;=1,ｺﾒﾃﾞｨｶﾙ!C29,"")</f>
        <v/>
      </c>
      <c r="D30" s="750" t="str">
        <f>IF(COUNTA(ｺﾒﾃﾞｨｶﾙ!D29)&gt;=1,ｺﾒﾃﾞｨｶﾙ!D29,"")</f>
        <v/>
      </c>
      <c r="E30" s="750" t="str">
        <f>IF(COUNTA(ｺﾒﾃﾞｨｶﾙ!E29)&gt;=1,ｺﾒﾃﾞｨｶﾙ!E29,"")</f>
        <v/>
      </c>
      <c r="F30" s="750" t="str">
        <f>IF(COUNTA(ｺﾒﾃﾞｨｶﾙ!F29)&gt;=1,ｺﾒﾃﾞｨｶﾙ!F29,"")</f>
        <v/>
      </c>
      <c r="G30" s="750" t="str">
        <f>IF(COUNTA(ｺﾒﾃﾞｨｶﾙ!G29)&gt;=1,ｺﾒﾃﾞｨｶﾙ!G29,"")</f>
        <v/>
      </c>
      <c r="H30" s="750" t="str">
        <f>IF(COUNTA(ｺﾒﾃﾞｨｶﾙ!H29)&gt;=1,ｺﾒﾃﾞｨｶﾙ!H29,"")</f>
        <v/>
      </c>
      <c r="I30" s="750" t="str">
        <f>IF(COUNTA(ｺﾒﾃﾞｨｶﾙ!I29)&gt;=1,ｺﾒﾃﾞｨｶﾙ!I29,"")</f>
        <v/>
      </c>
      <c r="J30" s="750" t="str">
        <f>IF(COUNTA(ｺﾒﾃﾞｨｶﾙ!J29)&gt;=1,ｺﾒﾃﾞｨｶﾙ!J29,"")</f>
        <v/>
      </c>
      <c r="K30" s="750" t="str">
        <f>IF(COUNTA(ｺﾒﾃﾞｨｶﾙ!K29)&gt;=1,ｺﾒﾃﾞｨｶﾙ!K29,"")</f>
        <v/>
      </c>
      <c r="L30" s="761" t="str">
        <f>IF(COUNTA(ｺﾒﾃﾞｨｶﾙ!L29)&gt;=1,ｺﾒﾃﾞｨｶﾙ!L29,"")</f>
        <v/>
      </c>
      <c r="M30" s="839" t="str">
        <f>IF(COUNTA(ｺﾒﾃﾞｨｶﾙ!M29)&gt;=1,ｺﾒﾃﾞｨｶﾙ!M29,"")</f>
        <v/>
      </c>
      <c r="N30" s="846" t="str">
        <f>IF(COUNTA(ｺﾒﾃﾞｨｶﾙ!N29)&gt;=1,ｺﾒﾃﾞｨｶﾙ!N29,"")</f>
        <v/>
      </c>
      <c r="O30" s="852">
        <f>SUM(ｺﾒﾃﾞｨｶﾙ!P29:V29)</f>
        <v>0</v>
      </c>
      <c r="P30" s="858" t="str">
        <f>IF(O30&lt;基本!$D$9,"非常勤","常勤")</f>
        <v>常勤</v>
      </c>
      <c r="Q30" s="861">
        <f>IF(P30="非常勤",O30/基本!$D$9,1)</f>
        <v>1</v>
      </c>
      <c r="R30" s="858" t="e">
        <f>IF(DAYS360(T30,メイン!$N$3)&lt;500,"新"," ")</f>
        <v>#VALUE!</v>
      </c>
      <c r="S30" s="868"/>
      <c r="T30" s="871" t="str">
        <f>IF(COUNTA(ｺﾒﾃﾞｨｶﾙ!O29)&gt;=1,ｺﾒﾃﾞｨｶﾙ!O29,"")</f>
        <v/>
      </c>
      <c r="U30" s="873"/>
      <c r="V30" s="875"/>
      <c r="W30" s="873"/>
      <c r="X30" s="875">
        <f t="shared" si="0"/>
        <v>0</v>
      </c>
      <c r="Y30" s="875">
        <f t="shared" si="1"/>
        <v>0</v>
      </c>
      <c r="Z30" s="875">
        <f t="shared" si="2"/>
        <v>0</v>
      </c>
      <c r="AA30" s="875">
        <f t="shared" si="3"/>
        <v>0</v>
      </c>
      <c r="AB30" s="875">
        <f t="shared" si="4"/>
        <v>0</v>
      </c>
      <c r="AC30" s="875">
        <f t="shared" si="5"/>
        <v>0</v>
      </c>
      <c r="AD30" s="875">
        <f t="shared" si="6"/>
        <v>0</v>
      </c>
      <c r="AE30" s="875">
        <f t="shared" si="7"/>
        <v>0</v>
      </c>
      <c r="AF30" s="875">
        <f t="shared" si="8"/>
        <v>0</v>
      </c>
      <c r="AG30" s="875">
        <f t="shared" si="9"/>
        <v>0</v>
      </c>
      <c r="AH30" s="875">
        <f t="shared" si="10"/>
        <v>0</v>
      </c>
      <c r="AI30" s="875">
        <f t="shared" si="11"/>
        <v>0</v>
      </c>
      <c r="AJ30" s="875">
        <f t="shared" si="12"/>
        <v>0</v>
      </c>
      <c r="AK30" s="875">
        <f t="shared" si="13"/>
        <v>0</v>
      </c>
      <c r="AL30" s="875">
        <f t="shared" si="14"/>
        <v>0</v>
      </c>
      <c r="AM30" s="875">
        <f t="shared" si="15"/>
        <v>0</v>
      </c>
      <c r="AN30" s="875">
        <f t="shared" si="16"/>
        <v>0</v>
      </c>
      <c r="AO30" s="875">
        <f t="shared" si="17"/>
        <v>0</v>
      </c>
      <c r="AP30" s="875">
        <f t="shared" si="18"/>
        <v>0</v>
      </c>
      <c r="AQ30" s="875">
        <f t="shared" si="19"/>
        <v>0</v>
      </c>
      <c r="AR30" s="875">
        <f t="shared" si="20"/>
        <v>0</v>
      </c>
      <c r="AS30" s="875">
        <f t="shared" si="21"/>
        <v>0</v>
      </c>
      <c r="AT30" s="875">
        <f t="shared" si="22"/>
        <v>0</v>
      </c>
      <c r="AU30" s="875">
        <f t="shared" si="23"/>
        <v>0</v>
      </c>
      <c r="AV30" s="875">
        <f t="shared" si="24"/>
        <v>0</v>
      </c>
      <c r="AW30" s="875">
        <f t="shared" si="25"/>
        <v>0</v>
      </c>
      <c r="AX30" s="875">
        <f t="shared" si="26"/>
        <v>0</v>
      </c>
      <c r="AY30" s="875">
        <f t="shared" si="27"/>
        <v>0</v>
      </c>
      <c r="AZ30" s="875">
        <f t="shared" si="28"/>
        <v>0</v>
      </c>
      <c r="BA30" s="875">
        <f t="shared" si="29"/>
        <v>0</v>
      </c>
      <c r="BB30" s="875">
        <f t="shared" si="30"/>
        <v>0</v>
      </c>
      <c r="BC30" s="875">
        <f t="shared" si="31"/>
        <v>0</v>
      </c>
      <c r="BD30" s="875">
        <f t="shared" si="32"/>
        <v>0</v>
      </c>
      <c r="BE30" s="875"/>
    </row>
    <row r="31" spans="1:57" ht="13.5" customHeight="1">
      <c r="A31" s="655" t="str">
        <f>IF(COUNTA(ｺﾒﾃﾞｨｶﾙ!A30)&gt;=1,ｺﾒﾃﾞｨｶﾙ!A30,"")</f>
        <v/>
      </c>
      <c r="B31" s="745" t="str">
        <f>IF(COUNTA(ｺﾒﾃﾞｨｶﾙ!B30)&gt;=1,ｺﾒﾃﾞｨｶﾙ!B30,"")</f>
        <v/>
      </c>
      <c r="C31" s="750" t="str">
        <f>IF(COUNTA(ｺﾒﾃﾞｨｶﾙ!C30)&gt;=1,ｺﾒﾃﾞｨｶﾙ!C30,"")</f>
        <v/>
      </c>
      <c r="D31" s="750" t="str">
        <f>IF(COUNTA(ｺﾒﾃﾞｨｶﾙ!D30)&gt;=1,ｺﾒﾃﾞｨｶﾙ!D30,"")</f>
        <v/>
      </c>
      <c r="E31" s="750" t="str">
        <f>IF(COUNTA(ｺﾒﾃﾞｨｶﾙ!E30)&gt;=1,ｺﾒﾃﾞｨｶﾙ!E30,"")</f>
        <v/>
      </c>
      <c r="F31" s="750" t="str">
        <f>IF(COUNTA(ｺﾒﾃﾞｨｶﾙ!F30)&gt;=1,ｺﾒﾃﾞｨｶﾙ!F30,"")</f>
        <v/>
      </c>
      <c r="G31" s="750" t="str">
        <f>IF(COUNTA(ｺﾒﾃﾞｨｶﾙ!G30)&gt;=1,ｺﾒﾃﾞｨｶﾙ!G30,"")</f>
        <v/>
      </c>
      <c r="H31" s="750" t="str">
        <f>IF(COUNTA(ｺﾒﾃﾞｨｶﾙ!H30)&gt;=1,ｺﾒﾃﾞｨｶﾙ!H30,"")</f>
        <v/>
      </c>
      <c r="I31" s="750" t="str">
        <f>IF(COUNTA(ｺﾒﾃﾞｨｶﾙ!I30)&gt;=1,ｺﾒﾃﾞｨｶﾙ!I30,"")</f>
        <v/>
      </c>
      <c r="J31" s="750" t="str">
        <f>IF(COUNTA(ｺﾒﾃﾞｨｶﾙ!J30)&gt;=1,ｺﾒﾃﾞｨｶﾙ!J30,"")</f>
        <v/>
      </c>
      <c r="K31" s="750" t="str">
        <f>IF(COUNTA(ｺﾒﾃﾞｨｶﾙ!K30)&gt;=1,ｺﾒﾃﾞｨｶﾙ!K30,"")</f>
        <v/>
      </c>
      <c r="L31" s="761" t="str">
        <f>IF(COUNTA(ｺﾒﾃﾞｨｶﾙ!L30)&gt;=1,ｺﾒﾃﾞｨｶﾙ!L30,"")</f>
        <v/>
      </c>
      <c r="M31" s="839" t="str">
        <f>IF(COUNTA(ｺﾒﾃﾞｨｶﾙ!M30)&gt;=1,ｺﾒﾃﾞｨｶﾙ!M30,"")</f>
        <v/>
      </c>
      <c r="N31" s="846" t="str">
        <f>IF(COUNTA(ｺﾒﾃﾞｨｶﾙ!N30)&gt;=1,ｺﾒﾃﾞｨｶﾙ!N30,"")</f>
        <v/>
      </c>
      <c r="O31" s="852">
        <f>SUM(ｺﾒﾃﾞｨｶﾙ!P30:V30)</f>
        <v>0</v>
      </c>
      <c r="P31" s="858" t="str">
        <f>IF(O31&lt;基本!$D$9,"非常勤","常勤")</f>
        <v>常勤</v>
      </c>
      <c r="Q31" s="861">
        <f>IF(P31="非常勤",O31/基本!$D$9,1)</f>
        <v>1</v>
      </c>
      <c r="R31" s="858" t="e">
        <f>IF(DAYS360(T31,メイン!$N$3)&lt;500,"新"," ")</f>
        <v>#VALUE!</v>
      </c>
      <c r="S31" s="868"/>
      <c r="T31" s="871" t="str">
        <f>IF(COUNTA(ｺﾒﾃﾞｨｶﾙ!O30)&gt;=1,ｺﾒﾃﾞｨｶﾙ!O30,"")</f>
        <v/>
      </c>
      <c r="U31" s="873"/>
      <c r="V31" s="875"/>
      <c r="W31" s="873"/>
      <c r="X31" s="875">
        <f t="shared" si="0"/>
        <v>0</v>
      </c>
      <c r="Y31" s="875">
        <f t="shared" si="1"/>
        <v>0</v>
      </c>
      <c r="Z31" s="875">
        <f t="shared" si="2"/>
        <v>0</v>
      </c>
      <c r="AA31" s="875">
        <f t="shared" si="3"/>
        <v>0</v>
      </c>
      <c r="AB31" s="875">
        <f t="shared" si="4"/>
        <v>0</v>
      </c>
      <c r="AC31" s="875">
        <f t="shared" si="5"/>
        <v>0</v>
      </c>
      <c r="AD31" s="875">
        <f t="shared" si="6"/>
        <v>0</v>
      </c>
      <c r="AE31" s="875">
        <f t="shared" si="7"/>
        <v>0</v>
      </c>
      <c r="AF31" s="875">
        <f t="shared" si="8"/>
        <v>0</v>
      </c>
      <c r="AG31" s="875">
        <f t="shared" si="9"/>
        <v>0</v>
      </c>
      <c r="AH31" s="875">
        <f t="shared" si="10"/>
        <v>0</v>
      </c>
      <c r="AI31" s="875">
        <f t="shared" si="11"/>
        <v>0</v>
      </c>
      <c r="AJ31" s="875">
        <f t="shared" si="12"/>
        <v>0</v>
      </c>
      <c r="AK31" s="875">
        <f t="shared" si="13"/>
        <v>0</v>
      </c>
      <c r="AL31" s="875">
        <f t="shared" si="14"/>
        <v>0</v>
      </c>
      <c r="AM31" s="875">
        <f t="shared" si="15"/>
        <v>0</v>
      </c>
      <c r="AN31" s="875">
        <f t="shared" si="16"/>
        <v>0</v>
      </c>
      <c r="AO31" s="875">
        <f t="shared" si="17"/>
        <v>0</v>
      </c>
      <c r="AP31" s="875">
        <f t="shared" si="18"/>
        <v>0</v>
      </c>
      <c r="AQ31" s="875">
        <f t="shared" si="19"/>
        <v>0</v>
      </c>
      <c r="AR31" s="875">
        <f t="shared" si="20"/>
        <v>0</v>
      </c>
      <c r="AS31" s="875">
        <f t="shared" si="21"/>
        <v>0</v>
      </c>
      <c r="AT31" s="875">
        <f t="shared" si="22"/>
        <v>0</v>
      </c>
      <c r="AU31" s="875">
        <f t="shared" si="23"/>
        <v>0</v>
      </c>
      <c r="AV31" s="875">
        <f t="shared" si="24"/>
        <v>0</v>
      </c>
      <c r="AW31" s="875">
        <f t="shared" si="25"/>
        <v>0</v>
      </c>
      <c r="AX31" s="875">
        <f t="shared" si="26"/>
        <v>0</v>
      </c>
      <c r="AY31" s="875">
        <f t="shared" si="27"/>
        <v>0</v>
      </c>
      <c r="AZ31" s="875">
        <f t="shared" si="28"/>
        <v>0</v>
      </c>
      <c r="BA31" s="875">
        <f t="shared" si="29"/>
        <v>0</v>
      </c>
      <c r="BB31" s="875">
        <f t="shared" si="30"/>
        <v>0</v>
      </c>
      <c r="BC31" s="875">
        <f t="shared" si="31"/>
        <v>0</v>
      </c>
      <c r="BD31" s="875">
        <f t="shared" si="32"/>
        <v>0</v>
      </c>
      <c r="BE31" s="875"/>
    </row>
    <row r="32" spans="1:57" ht="13.5" customHeight="1">
      <c r="A32" s="655" t="str">
        <f>IF(COUNTA(ｺﾒﾃﾞｨｶﾙ!A31)&gt;=1,ｺﾒﾃﾞｨｶﾙ!A31,"")</f>
        <v/>
      </c>
      <c r="B32" s="745" t="str">
        <f>IF(COUNTA(ｺﾒﾃﾞｨｶﾙ!B31)&gt;=1,ｺﾒﾃﾞｨｶﾙ!B31,"")</f>
        <v/>
      </c>
      <c r="C32" s="750" t="str">
        <f>IF(COUNTA(ｺﾒﾃﾞｨｶﾙ!C31)&gt;=1,ｺﾒﾃﾞｨｶﾙ!C31,"")</f>
        <v/>
      </c>
      <c r="D32" s="750" t="str">
        <f>IF(COUNTA(ｺﾒﾃﾞｨｶﾙ!D31)&gt;=1,ｺﾒﾃﾞｨｶﾙ!D31,"")</f>
        <v/>
      </c>
      <c r="E32" s="750" t="str">
        <f>IF(COUNTA(ｺﾒﾃﾞｨｶﾙ!E31)&gt;=1,ｺﾒﾃﾞｨｶﾙ!E31,"")</f>
        <v/>
      </c>
      <c r="F32" s="750" t="str">
        <f>IF(COUNTA(ｺﾒﾃﾞｨｶﾙ!F31)&gt;=1,ｺﾒﾃﾞｨｶﾙ!F31,"")</f>
        <v/>
      </c>
      <c r="G32" s="750" t="str">
        <f>IF(COUNTA(ｺﾒﾃﾞｨｶﾙ!G31)&gt;=1,ｺﾒﾃﾞｨｶﾙ!G31,"")</f>
        <v/>
      </c>
      <c r="H32" s="750" t="str">
        <f>IF(COUNTA(ｺﾒﾃﾞｨｶﾙ!H31)&gt;=1,ｺﾒﾃﾞｨｶﾙ!H31,"")</f>
        <v/>
      </c>
      <c r="I32" s="750" t="str">
        <f>IF(COUNTA(ｺﾒﾃﾞｨｶﾙ!I31)&gt;=1,ｺﾒﾃﾞｨｶﾙ!I31,"")</f>
        <v/>
      </c>
      <c r="J32" s="750" t="str">
        <f>IF(COUNTA(ｺﾒﾃﾞｨｶﾙ!J31)&gt;=1,ｺﾒﾃﾞｨｶﾙ!J31,"")</f>
        <v/>
      </c>
      <c r="K32" s="750" t="str">
        <f>IF(COUNTA(ｺﾒﾃﾞｨｶﾙ!K31)&gt;=1,ｺﾒﾃﾞｨｶﾙ!K31,"")</f>
        <v/>
      </c>
      <c r="L32" s="761" t="str">
        <f>IF(COUNTA(ｺﾒﾃﾞｨｶﾙ!L31)&gt;=1,ｺﾒﾃﾞｨｶﾙ!L31,"")</f>
        <v/>
      </c>
      <c r="M32" s="839" t="str">
        <f>IF(COUNTA(ｺﾒﾃﾞｨｶﾙ!M31)&gt;=1,ｺﾒﾃﾞｨｶﾙ!M31,"")</f>
        <v/>
      </c>
      <c r="N32" s="846" t="str">
        <f>IF(COUNTA(ｺﾒﾃﾞｨｶﾙ!N31)&gt;=1,ｺﾒﾃﾞｨｶﾙ!N31,"")</f>
        <v/>
      </c>
      <c r="O32" s="852">
        <f>SUM(ｺﾒﾃﾞｨｶﾙ!P31:V31)</f>
        <v>0</v>
      </c>
      <c r="P32" s="858" t="str">
        <f>IF(O32&lt;基本!$D$9,"非常勤","常勤")</f>
        <v>常勤</v>
      </c>
      <c r="Q32" s="861">
        <f>IF(P32="非常勤",O32/基本!$D$9,1)</f>
        <v>1</v>
      </c>
      <c r="R32" s="858" t="e">
        <f>IF(DAYS360(T32,メイン!$N$3)&lt;500,"新"," ")</f>
        <v>#VALUE!</v>
      </c>
      <c r="S32" s="868"/>
      <c r="T32" s="871" t="str">
        <f>IF(COUNTA(ｺﾒﾃﾞｨｶﾙ!O31)&gt;=1,ｺﾒﾃﾞｨｶﾙ!O31,"")</f>
        <v/>
      </c>
      <c r="U32" s="873"/>
      <c r="V32" s="875"/>
      <c r="W32" s="873"/>
      <c r="X32" s="875">
        <f t="shared" si="0"/>
        <v>0</v>
      </c>
      <c r="Y32" s="875">
        <f t="shared" si="1"/>
        <v>0</v>
      </c>
      <c r="Z32" s="875">
        <f t="shared" si="2"/>
        <v>0</v>
      </c>
      <c r="AA32" s="875">
        <f t="shared" si="3"/>
        <v>0</v>
      </c>
      <c r="AB32" s="875">
        <f t="shared" si="4"/>
        <v>0</v>
      </c>
      <c r="AC32" s="875">
        <f t="shared" si="5"/>
        <v>0</v>
      </c>
      <c r="AD32" s="875">
        <f t="shared" si="6"/>
        <v>0</v>
      </c>
      <c r="AE32" s="875">
        <f t="shared" si="7"/>
        <v>0</v>
      </c>
      <c r="AF32" s="875">
        <f t="shared" si="8"/>
        <v>0</v>
      </c>
      <c r="AG32" s="875">
        <f t="shared" si="9"/>
        <v>0</v>
      </c>
      <c r="AH32" s="875">
        <f t="shared" si="10"/>
        <v>0</v>
      </c>
      <c r="AI32" s="875">
        <f t="shared" si="11"/>
        <v>0</v>
      </c>
      <c r="AJ32" s="875">
        <f t="shared" si="12"/>
        <v>0</v>
      </c>
      <c r="AK32" s="875">
        <f t="shared" si="13"/>
        <v>0</v>
      </c>
      <c r="AL32" s="875">
        <f t="shared" si="14"/>
        <v>0</v>
      </c>
      <c r="AM32" s="875">
        <f t="shared" si="15"/>
        <v>0</v>
      </c>
      <c r="AN32" s="875">
        <f t="shared" si="16"/>
        <v>0</v>
      </c>
      <c r="AO32" s="875">
        <f t="shared" si="17"/>
        <v>0</v>
      </c>
      <c r="AP32" s="875">
        <f t="shared" si="18"/>
        <v>0</v>
      </c>
      <c r="AQ32" s="875">
        <f t="shared" si="19"/>
        <v>0</v>
      </c>
      <c r="AR32" s="875">
        <f t="shared" si="20"/>
        <v>0</v>
      </c>
      <c r="AS32" s="875">
        <f t="shared" si="21"/>
        <v>0</v>
      </c>
      <c r="AT32" s="875">
        <f t="shared" si="22"/>
        <v>0</v>
      </c>
      <c r="AU32" s="875">
        <f t="shared" si="23"/>
        <v>0</v>
      </c>
      <c r="AV32" s="875">
        <f t="shared" si="24"/>
        <v>0</v>
      </c>
      <c r="AW32" s="875">
        <f t="shared" si="25"/>
        <v>0</v>
      </c>
      <c r="AX32" s="875">
        <f t="shared" si="26"/>
        <v>0</v>
      </c>
      <c r="AY32" s="875">
        <f t="shared" si="27"/>
        <v>0</v>
      </c>
      <c r="AZ32" s="875">
        <f t="shared" si="28"/>
        <v>0</v>
      </c>
      <c r="BA32" s="875">
        <f t="shared" si="29"/>
        <v>0</v>
      </c>
      <c r="BB32" s="875">
        <f t="shared" si="30"/>
        <v>0</v>
      </c>
      <c r="BC32" s="875">
        <f t="shared" si="31"/>
        <v>0</v>
      </c>
      <c r="BD32" s="875">
        <f t="shared" si="32"/>
        <v>0</v>
      </c>
      <c r="BE32" s="875"/>
    </row>
    <row r="33" spans="1:57" ht="13.5" customHeight="1">
      <c r="A33" s="655" t="str">
        <f>IF(COUNTA(ｺﾒﾃﾞｨｶﾙ!A32)&gt;=1,ｺﾒﾃﾞｨｶﾙ!A32,"")</f>
        <v/>
      </c>
      <c r="B33" s="745" t="str">
        <f>IF(COUNTA(ｺﾒﾃﾞｨｶﾙ!B32)&gt;=1,ｺﾒﾃﾞｨｶﾙ!B32,"")</f>
        <v/>
      </c>
      <c r="C33" s="750" t="str">
        <f>IF(COUNTA(ｺﾒﾃﾞｨｶﾙ!C32)&gt;=1,ｺﾒﾃﾞｨｶﾙ!C32,"")</f>
        <v/>
      </c>
      <c r="D33" s="750" t="str">
        <f>IF(COUNTA(ｺﾒﾃﾞｨｶﾙ!D32)&gt;=1,ｺﾒﾃﾞｨｶﾙ!D32,"")</f>
        <v/>
      </c>
      <c r="E33" s="750" t="str">
        <f>IF(COUNTA(ｺﾒﾃﾞｨｶﾙ!E32)&gt;=1,ｺﾒﾃﾞｨｶﾙ!E32,"")</f>
        <v/>
      </c>
      <c r="F33" s="750" t="str">
        <f>IF(COUNTA(ｺﾒﾃﾞｨｶﾙ!F32)&gt;=1,ｺﾒﾃﾞｨｶﾙ!F32,"")</f>
        <v/>
      </c>
      <c r="G33" s="750" t="str">
        <f>IF(COUNTA(ｺﾒﾃﾞｨｶﾙ!G32)&gt;=1,ｺﾒﾃﾞｨｶﾙ!G32,"")</f>
        <v/>
      </c>
      <c r="H33" s="750" t="str">
        <f>IF(COUNTA(ｺﾒﾃﾞｨｶﾙ!H32)&gt;=1,ｺﾒﾃﾞｨｶﾙ!H32,"")</f>
        <v/>
      </c>
      <c r="I33" s="750" t="str">
        <f>IF(COUNTA(ｺﾒﾃﾞｨｶﾙ!I32)&gt;=1,ｺﾒﾃﾞｨｶﾙ!I32,"")</f>
        <v/>
      </c>
      <c r="J33" s="750" t="str">
        <f>IF(COUNTA(ｺﾒﾃﾞｨｶﾙ!J32)&gt;=1,ｺﾒﾃﾞｨｶﾙ!J32,"")</f>
        <v/>
      </c>
      <c r="K33" s="750" t="str">
        <f>IF(COUNTA(ｺﾒﾃﾞｨｶﾙ!K32)&gt;=1,ｺﾒﾃﾞｨｶﾙ!K32,"")</f>
        <v/>
      </c>
      <c r="L33" s="761" t="str">
        <f>IF(COUNTA(ｺﾒﾃﾞｨｶﾙ!L32)&gt;=1,ｺﾒﾃﾞｨｶﾙ!L32,"")</f>
        <v/>
      </c>
      <c r="M33" s="839" t="str">
        <f>IF(COUNTA(ｺﾒﾃﾞｨｶﾙ!M32)&gt;=1,ｺﾒﾃﾞｨｶﾙ!M32,"")</f>
        <v/>
      </c>
      <c r="N33" s="846" t="str">
        <f>IF(COUNTA(ｺﾒﾃﾞｨｶﾙ!N32)&gt;=1,ｺﾒﾃﾞｨｶﾙ!N32,"")</f>
        <v/>
      </c>
      <c r="O33" s="852">
        <f>SUM(ｺﾒﾃﾞｨｶﾙ!P32:V32)</f>
        <v>0</v>
      </c>
      <c r="P33" s="858" t="str">
        <f>IF(O33&lt;基本!$D$9,"非常勤","常勤")</f>
        <v>常勤</v>
      </c>
      <c r="Q33" s="861">
        <f>IF(P33="非常勤",O33/基本!$D$9,1)</f>
        <v>1</v>
      </c>
      <c r="R33" s="858" t="e">
        <f>IF(DAYS360(T33,メイン!$N$3)&lt;500,"新"," ")</f>
        <v>#VALUE!</v>
      </c>
      <c r="S33" s="868"/>
      <c r="T33" s="871" t="str">
        <f>IF(COUNTA(ｺﾒﾃﾞｨｶﾙ!O32)&gt;=1,ｺﾒﾃﾞｨｶﾙ!O32,"")</f>
        <v/>
      </c>
      <c r="U33" s="873"/>
      <c r="V33" s="875"/>
      <c r="W33" s="873"/>
      <c r="X33" s="875">
        <f t="shared" si="0"/>
        <v>0</v>
      </c>
      <c r="Y33" s="875">
        <f t="shared" si="1"/>
        <v>0</v>
      </c>
      <c r="Z33" s="875">
        <f t="shared" si="2"/>
        <v>0</v>
      </c>
      <c r="AA33" s="875">
        <f t="shared" si="3"/>
        <v>0</v>
      </c>
      <c r="AB33" s="875">
        <f t="shared" si="4"/>
        <v>0</v>
      </c>
      <c r="AC33" s="875">
        <f t="shared" si="5"/>
        <v>0</v>
      </c>
      <c r="AD33" s="875">
        <f t="shared" si="6"/>
        <v>0</v>
      </c>
      <c r="AE33" s="875">
        <f t="shared" si="7"/>
        <v>0</v>
      </c>
      <c r="AF33" s="875">
        <f t="shared" si="8"/>
        <v>0</v>
      </c>
      <c r="AG33" s="875">
        <f t="shared" si="9"/>
        <v>0</v>
      </c>
      <c r="AH33" s="875">
        <f t="shared" si="10"/>
        <v>0</v>
      </c>
      <c r="AI33" s="875">
        <f t="shared" si="11"/>
        <v>0</v>
      </c>
      <c r="AJ33" s="875">
        <f t="shared" si="12"/>
        <v>0</v>
      </c>
      <c r="AK33" s="875">
        <f t="shared" si="13"/>
        <v>0</v>
      </c>
      <c r="AL33" s="875">
        <f t="shared" si="14"/>
        <v>0</v>
      </c>
      <c r="AM33" s="875">
        <f t="shared" si="15"/>
        <v>0</v>
      </c>
      <c r="AN33" s="875">
        <f t="shared" si="16"/>
        <v>0</v>
      </c>
      <c r="AO33" s="875">
        <f t="shared" si="17"/>
        <v>0</v>
      </c>
      <c r="AP33" s="875">
        <f t="shared" si="18"/>
        <v>0</v>
      </c>
      <c r="AQ33" s="875">
        <f t="shared" si="19"/>
        <v>0</v>
      </c>
      <c r="AR33" s="875">
        <f t="shared" si="20"/>
        <v>0</v>
      </c>
      <c r="AS33" s="875">
        <f t="shared" si="21"/>
        <v>0</v>
      </c>
      <c r="AT33" s="875">
        <f t="shared" si="22"/>
        <v>0</v>
      </c>
      <c r="AU33" s="875">
        <f t="shared" si="23"/>
        <v>0</v>
      </c>
      <c r="AV33" s="875">
        <f t="shared" si="24"/>
        <v>0</v>
      </c>
      <c r="AW33" s="875">
        <f t="shared" si="25"/>
        <v>0</v>
      </c>
      <c r="AX33" s="875">
        <f t="shared" si="26"/>
        <v>0</v>
      </c>
      <c r="AY33" s="875">
        <f t="shared" si="27"/>
        <v>0</v>
      </c>
      <c r="AZ33" s="875">
        <f t="shared" si="28"/>
        <v>0</v>
      </c>
      <c r="BA33" s="875">
        <f t="shared" si="29"/>
        <v>0</v>
      </c>
      <c r="BB33" s="875">
        <f t="shared" si="30"/>
        <v>0</v>
      </c>
      <c r="BC33" s="875">
        <f t="shared" si="31"/>
        <v>0</v>
      </c>
      <c r="BD33" s="875">
        <f t="shared" si="32"/>
        <v>0</v>
      </c>
      <c r="BE33" s="875"/>
    </row>
    <row r="34" spans="1:57" ht="13.5" customHeight="1">
      <c r="A34" s="655" t="str">
        <f>IF(COUNTA(ｺﾒﾃﾞｨｶﾙ!A33)&gt;=1,ｺﾒﾃﾞｨｶﾙ!A33,"")</f>
        <v/>
      </c>
      <c r="B34" s="745" t="str">
        <f>IF(COUNTA(ｺﾒﾃﾞｨｶﾙ!B33)&gt;=1,ｺﾒﾃﾞｨｶﾙ!B33,"")</f>
        <v/>
      </c>
      <c r="C34" s="750" t="str">
        <f>IF(COUNTA(ｺﾒﾃﾞｨｶﾙ!C33)&gt;=1,ｺﾒﾃﾞｨｶﾙ!C33,"")</f>
        <v/>
      </c>
      <c r="D34" s="750" t="str">
        <f>IF(COUNTA(ｺﾒﾃﾞｨｶﾙ!D33)&gt;=1,ｺﾒﾃﾞｨｶﾙ!D33,"")</f>
        <v/>
      </c>
      <c r="E34" s="750" t="str">
        <f>IF(COUNTA(ｺﾒﾃﾞｨｶﾙ!E33)&gt;=1,ｺﾒﾃﾞｨｶﾙ!E33,"")</f>
        <v/>
      </c>
      <c r="F34" s="750" t="str">
        <f>IF(COUNTA(ｺﾒﾃﾞｨｶﾙ!F33)&gt;=1,ｺﾒﾃﾞｨｶﾙ!F33,"")</f>
        <v/>
      </c>
      <c r="G34" s="750" t="str">
        <f>IF(COUNTA(ｺﾒﾃﾞｨｶﾙ!G33)&gt;=1,ｺﾒﾃﾞｨｶﾙ!G33,"")</f>
        <v/>
      </c>
      <c r="H34" s="750" t="str">
        <f>IF(COUNTA(ｺﾒﾃﾞｨｶﾙ!H33)&gt;=1,ｺﾒﾃﾞｨｶﾙ!H33,"")</f>
        <v/>
      </c>
      <c r="I34" s="750" t="str">
        <f>IF(COUNTA(ｺﾒﾃﾞｨｶﾙ!I33)&gt;=1,ｺﾒﾃﾞｨｶﾙ!I33,"")</f>
        <v/>
      </c>
      <c r="J34" s="750" t="str">
        <f>IF(COUNTA(ｺﾒﾃﾞｨｶﾙ!J33)&gt;=1,ｺﾒﾃﾞｨｶﾙ!J33,"")</f>
        <v/>
      </c>
      <c r="K34" s="750" t="str">
        <f>IF(COUNTA(ｺﾒﾃﾞｨｶﾙ!K33)&gt;=1,ｺﾒﾃﾞｨｶﾙ!K33,"")</f>
        <v/>
      </c>
      <c r="L34" s="761" t="str">
        <f>IF(COUNTA(ｺﾒﾃﾞｨｶﾙ!L33)&gt;=1,ｺﾒﾃﾞｨｶﾙ!L33,"")</f>
        <v/>
      </c>
      <c r="M34" s="839" t="str">
        <f>IF(COUNTA(ｺﾒﾃﾞｨｶﾙ!M33)&gt;=1,ｺﾒﾃﾞｨｶﾙ!M33,"")</f>
        <v/>
      </c>
      <c r="N34" s="846" t="str">
        <f>IF(COUNTA(ｺﾒﾃﾞｨｶﾙ!N33)&gt;=1,ｺﾒﾃﾞｨｶﾙ!N33,"")</f>
        <v/>
      </c>
      <c r="O34" s="852">
        <f>SUM(ｺﾒﾃﾞｨｶﾙ!P33:V33)</f>
        <v>0</v>
      </c>
      <c r="P34" s="858" t="str">
        <f>IF(O34&lt;基本!$D$9,"非常勤","常勤")</f>
        <v>常勤</v>
      </c>
      <c r="Q34" s="861">
        <f>IF(P34="非常勤",O34/基本!$D$9,1)</f>
        <v>1</v>
      </c>
      <c r="R34" s="858" t="e">
        <f>IF(DAYS360(T34,メイン!$N$3)&lt;500,"新"," ")</f>
        <v>#VALUE!</v>
      </c>
      <c r="S34" s="868"/>
      <c r="T34" s="871" t="str">
        <f>IF(COUNTA(ｺﾒﾃﾞｨｶﾙ!O33)&gt;=1,ｺﾒﾃﾞｨｶﾙ!O33,"")</f>
        <v/>
      </c>
      <c r="U34" s="873"/>
      <c r="V34" s="875"/>
      <c r="W34" s="873"/>
      <c r="X34" s="875">
        <f t="shared" si="0"/>
        <v>0</v>
      </c>
      <c r="Y34" s="875">
        <f t="shared" si="1"/>
        <v>0</v>
      </c>
      <c r="Z34" s="875">
        <f t="shared" si="2"/>
        <v>0</v>
      </c>
      <c r="AA34" s="875">
        <f t="shared" si="3"/>
        <v>0</v>
      </c>
      <c r="AB34" s="875">
        <f t="shared" si="4"/>
        <v>0</v>
      </c>
      <c r="AC34" s="875">
        <f t="shared" si="5"/>
        <v>0</v>
      </c>
      <c r="AD34" s="875">
        <f t="shared" si="6"/>
        <v>0</v>
      </c>
      <c r="AE34" s="875">
        <f t="shared" si="7"/>
        <v>0</v>
      </c>
      <c r="AF34" s="875">
        <f t="shared" si="8"/>
        <v>0</v>
      </c>
      <c r="AG34" s="875">
        <f t="shared" si="9"/>
        <v>0</v>
      </c>
      <c r="AH34" s="875">
        <f t="shared" si="10"/>
        <v>0</v>
      </c>
      <c r="AI34" s="875">
        <f t="shared" si="11"/>
        <v>0</v>
      </c>
      <c r="AJ34" s="875">
        <f t="shared" si="12"/>
        <v>0</v>
      </c>
      <c r="AK34" s="875">
        <f t="shared" si="13"/>
        <v>0</v>
      </c>
      <c r="AL34" s="875">
        <f t="shared" si="14"/>
        <v>0</v>
      </c>
      <c r="AM34" s="875">
        <f t="shared" si="15"/>
        <v>0</v>
      </c>
      <c r="AN34" s="875">
        <f t="shared" si="16"/>
        <v>0</v>
      </c>
      <c r="AO34" s="875">
        <f t="shared" si="17"/>
        <v>0</v>
      </c>
      <c r="AP34" s="875">
        <f t="shared" si="18"/>
        <v>0</v>
      </c>
      <c r="AQ34" s="875">
        <f t="shared" si="19"/>
        <v>0</v>
      </c>
      <c r="AR34" s="875">
        <f t="shared" si="20"/>
        <v>0</v>
      </c>
      <c r="AS34" s="875">
        <f t="shared" si="21"/>
        <v>0</v>
      </c>
      <c r="AT34" s="875">
        <f t="shared" si="22"/>
        <v>0</v>
      </c>
      <c r="AU34" s="875">
        <f t="shared" si="23"/>
        <v>0</v>
      </c>
      <c r="AV34" s="875">
        <f t="shared" si="24"/>
        <v>0</v>
      </c>
      <c r="AW34" s="875">
        <f t="shared" si="25"/>
        <v>0</v>
      </c>
      <c r="AX34" s="875">
        <f t="shared" si="26"/>
        <v>0</v>
      </c>
      <c r="AY34" s="875">
        <f t="shared" si="27"/>
        <v>0</v>
      </c>
      <c r="AZ34" s="875">
        <f t="shared" si="28"/>
        <v>0</v>
      </c>
      <c r="BA34" s="875">
        <f t="shared" si="29"/>
        <v>0</v>
      </c>
      <c r="BB34" s="875">
        <f t="shared" si="30"/>
        <v>0</v>
      </c>
      <c r="BC34" s="875">
        <f t="shared" si="31"/>
        <v>0</v>
      </c>
      <c r="BD34" s="875">
        <f t="shared" si="32"/>
        <v>0</v>
      </c>
      <c r="BE34" s="875"/>
    </row>
    <row r="35" spans="1:57" ht="13.5" customHeight="1">
      <c r="A35" s="655" t="str">
        <f>IF(COUNTA(ｺﾒﾃﾞｨｶﾙ!A34)&gt;=1,ｺﾒﾃﾞｨｶﾙ!A34,"")</f>
        <v/>
      </c>
      <c r="B35" s="745" t="str">
        <f>IF(COUNTA(ｺﾒﾃﾞｨｶﾙ!B34)&gt;=1,ｺﾒﾃﾞｨｶﾙ!B34,"")</f>
        <v/>
      </c>
      <c r="C35" s="750" t="str">
        <f>IF(COUNTA(ｺﾒﾃﾞｨｶﾙ!C34)&gt;=1,ｺﾒﾃﾞｨｶﾙ!C34,"")</f>
        <v/>
      </c>
      <c r="D35" s="750" t="str">
        <f>IF(COUNTA(ｺﾒﾃﾞｨｶﾙ!D34)&gt;=1,ｺﾒﾃﾞｨｶﾙ!D34,"")</f>
        <v/>
      </c>
      <c r="E35" s="750" t="str">
        <f>IF(COUNTA(ｺﾒﾃﾞｨｶﾙ!E34)&gt;=1,ｺﾒﾃﾞｨｶﾙ!E34,"")</f>
        <v/>
      </c>
      <c r="F35" s="750" t="str">
        <f>IF(COUNTA(ｺﾒﾃﾞｨｶﾙ!F34)&gt;=1,ｺﾒﾃﾞｨｶﾙ!F34,"")</f>
        <v/>
      </c>
      <c r="G35" s="750" t="str">
        <f>IF(COUNTA(ｺﾒﾃﾞｨｶﾙ!G34)&gt;=1,ｺﾒﾃﾞｨｶﾙ!G34,"")</f>
        <v/>
      </c>
      <c r="H35" s="750" t="str">
        <f>IF(COUNTA(ｺﾒﾃﾞｨｶﾙ!H34)&gt;=1,ｺﾒﾃﾞｨｶﾙ!H34,"")</f>
        <v/>
      </c>
      <c r="I35" s="750" t="str">
        <f>IF(COUNTA(ｺﾒﾃﾞｨｶﾙ!I34)&gt;=1,ｺﾒﾃﾞｨｶﾙ!I34,"")</f>
        <v/>
      </c>
      <c r="J35" s="750" t="str">
        <f>IF(COUNTA(ｺﾒﾃﾞｨｶﾙ!J34)&gt;=1,ｺﾒﾃﾞｨｶﾙ!J34,"")</f>
        <v/>
      </c>
      <c r="K35" s="750" t="str">
        <f>IF(COUNTA(ｺﾒﾃﾞｨｶﾙ!K34)&gt;=1,ｺﾒﾃﾞｨｶﾙ!K34,"")</f>
        <v/>
      </c>
      <c r="L35" s="761" t="str">
        <f>IF(COUNTA(ｺﾒﾃﾞｨｶﾙ!L34)&gt;=1,ｺﾒﾃﾞｨｶﾙ!L34,"")</f>
        <v/>
      </c>
      <c r="M35" s="839" t="str">
        <f>IF(COUNTA(ｺﾒﾃﾞｨｶﾙ!M34)&gt;=1,ｺﾒﾃﾞｨｶﾙ!M34,"")</f>
        <v/>
      </c>
      <c r="N35" s="846" t="str">
        <f>IF(COUNTA(ｺﾒﾃﾞｨｶﾙ!N34)&gt;=1,ｺﾒﾃﾞｨｶﾙ!N34,"")</f>
        <v/>
      </c>
      <c r="O35" s="852">
        <f>SUM(ｺﾒﾃﾞｨｶﾙ!P34:V34)</f>
        <v>0</v>
      </c>
      <c r="P35" s="858" t="str">
        <f>IF(O35&lt;基本!$D$9,"非常勤","常勤")</f>
        <v>常勤</v>
      </c>
      <c r="Q35" s="861">
        <f>IF(P35="非常勤",O35/基本!$D$9,1)</f>
        <v>1</v>
      </c>
      <c r="R35" s="858" t="e">
        <f>IF(DAYS360(T35,メイン!$N$3)&lt;500,"新"," ")</f>
        <v>#VALUE!</v>
      </c>
      <c r="S35" s="868"/>
      <c r="T35" s="871" t="str">
        <f>IF(COUNTA(ｺﾒﾃﾞｨｶﾙ!O34)&gt;=1,ｺﾒﾃﾞｨｶﾙ!O34,"")</f>
        <v/>
      </c>
      <c r="U35" s="873"/>
      <c r="V35" s="875"/>
      <c r="W35" s="873"/>
      <c r="X35" s="875">
        <f t="shared" si="0"/>
        <v>0</v>
      </c>
      <c r="Y35" s="875">
        <f t="shared" si="1"/>
        <v>0</v>
      </c>
      <c r="Z35" s="875">
        <f t="shared" si="2"/>
        <v>0</v>
      </c>
      <c r="AA35" s="875">
        <f t="shared" si="3"/>
        <v>0</v>
      </c>
      <c r="AB35" s="875">
        <f t="shared" si="4"/>
        <v>0</v>
      </c>
      <c r="AC35" s="875">
        <f t="shared" si="5"/>
        <v>0</v>
      </c>
      <c r="AD35" s="875">
        <f t="shared" si="6"/>
        <v>0</v>
      </c>
      <c r="AE35" s="875">
        <f t="shared" si="7"/>
        <v>0</v>
      </c>
      <c r="AF35" s="875">
        <f t="shared" si="8"/>
        <v>0</v>
      </c>
      <c r="AG35" s="875">
        <f t="shared" si="9"/>
        <v>0</v>
      </c>
      <c r="AH35" s="875">
        <f t="shared" si="10"/>
        <v>0</v>
      </c>
      <c r="AI35" s="875">
        <f t="shared" si="11"/>
        <v>0</v>
      </c>
      <c r="AJ35" s="875">
        <f t="shared" si="12"/>
        <v>0</v>
      </c>
      <c r="AK35" s="875">
        <f t="shared" si="13"/>
        <v>0</v>
      </c>
      <c r="AL35" s="875">
        <f t="shared" si="14"/>
        <v>0</v>
      </c>
      <c r="AM35" s="875">
        <f t="shared" si="15"/>
        <v>0</v>
      </c>
      <c r="AN35" s="875">
        <f t="shared" si="16"/>
        <v>0</v>
      </c>
      <c r="AO35" s="875">
        <f t="shared" si="17"/>
        <v>0</v>
      </c>
      <c r="AP35" s="875">
        <f t="shared" si="18"/>
        <v>0</v>
      </c>
      <c r="AQ35" s="875">
        <f t="shared" si="19"/>
        <v>0</v>
      </c>
      <c r="AR35" s="875">
        <f t="shared" si="20"/>
        <v>0</v>
      </c>
      <c r="AS35" s="875">
        <f t="shared" si="21"/>
        <v>0</v>
      </c>
      <c r="AT35" s="875">
        <f t="shared" si="22"/>
        <v>0</v>
      </c>
      <c r="AU35" s="875">
        <f t="shared" si="23"/>
        <v>0</v>
      </c>
      <c r="AV35" s="875">
        <f t="shared" si="24"/>
        <v>0</v>
      </c>
      <c r="AW35" s="875">
        <f t="shared" si="25"/>
        <v>0</v>
      </c>
      <c r="AX35" s="875">
        <f t="shared" si="26"/>
        <v>0</v>
      </c>
      <c r="AY35" s="875">
        <f t="shared" si="27"/>
        <v>0</v>
      </c>
      <c r="AZ35" s="875">
        <f t="shared" si="28"/>
        <v>0</v>
      </c>
      <c r="BA35" s="875">
        <f t="shared" si="29"/>
        <v>0</v>
      </c>
      <c r="BB35" s="875">
        <f t="shared" si="30"/>
        <v>0</v>
      </c>
      <c r="BC35" s="875">
        <f t="shared" si="31"/>
        <v>0</v>
      </c>
      <c r="BD35" s="875">
        <f t="shared" si="32"/>
        <v>0</v>
      </c>
      <c r="BE35" s="875"/>
    </row>
    <row r="36" spans="1:57" ht="13.5" customHeight="1">
      <c r="A36" s="655" t="str">
        <f>IF(COUNTA(ｺﾒﾃﾞｨｶﾙ!A35)&gt;=1,ｺﾒﾃﾞｨｶﾙ!A35,"")</f>
        <v/>
      </c>
      <c r="B36" s="745" t="str">
        <f>IF(COUNTA(ｺﾒﾃﾞｨｶﾙ!B35)&gt;=1,ｺﾒﾃﾞｨｶﾙ!B35,"")</f>
        <v/>
      </c>
      <c r="C36" s="750" t="str">
        <f>IF(COUNTA(ｺﾒﾃﾞｨｶﾙ!C35)&gt;=1,ｺﾒﾃﾞｨｶﾙ!C35,"")</f>
        <v/>
      </c>
      <c r="D36" s="750" t="str">
        <f>IF(COUNTA(ｺﾒﾃﾞｨｶﾙ!D35)&gt;=1,ｺﾒﾃﾞｨｶﾙ!D35,"")</f>
        <v/>
      </c>
      <c r="E36" s="750" t="str">
        <f>IF(COUNTA(ｺﾒﾃﾞｨｶﾙ!E35)&gt;=1,ｺﾒﾃﾞｨｶﾙ!E35,"")</f>
        <v/>
      </c>
      <c r="F36" s="750" t="str">
        <f>IF(COUNTA(ｺﾒﾃﾞｨｶﾙ!F35)&gt;=1,ｺﾒﾃﾞｨｶﾙ!F35,"")</f>
        <v/>
      </c>
      <c r="G36" s="750" t="str">
        <f>IF(COUNTA(ｺﾒﾃﾞｨｶﾙ!G35)&gt;=1,ｺﾒﾃﾞｨｶﾙ!G35,"")</f>
        <v/>
      </c>
      <c r="H36" s="750" t="str">
        <f>IF(COUNTA(ｺﾒﾃﾞｨｶﾙ!H35)&gt;=1,ｺﾒﾃﾞｨｶﾙ!H35,"")</f>
        <v/>
      </c>
      <c r="I36" s="750" t="str">
        <f>IF(COUNTA(ｺﾒﾃﾞｨｶﾙ!I35)&gt;=1,ｺﾒﾃﾞｨｶﾙ!I35,"")</f>
        <v/>
      </c>
      <c r="J36" s="750" t="str">
        <f>IF(COUNTA(ｺﾒﾃﾞｨｶﾙ!J35)&gt;=1,ｺﾒﾃﾞｨｶﾙ!J35,"")</f>
        <v/>
      </c>
      <c r="K36" s="750" t="str">
        <f>IF(COUNTA(ｺﾒﾃﾞｨｶﾙ!K35)&gt;=1,ｺﾒﾃﾞｨｶﾙ!K35,"")</f>
        <v/>
      </c>
      <c r="L36" s="761" t="str">
        <f>IF(COUNTA(ｺﾒﾃﾞｨｶﾙ!L35)&gt;=1,ｺﾒﾃﾞｨｶﾙ!L35,"")</f>
        <v/>
      </c>
      <c r="M36" s="839" t="str">
        <f>IF(COUNTA(ｺﾒﾃﾞｨｶﾙ!M35)&gt;=1,ｺﾒﾃﾞｨｶﾙ!M35,"")</f>
        <v/>
      </c>
      <c r="N36" s="846" t="str">
        <f>IF(COUNTA(ｺﾒﾃﾞｨｶﾙ!N35)&gt;=1,ｺﾒﾃﾞｨｶﾙ!N35,"")</f>
        <v/>
      </c>
      <c r="O36" s="852">
        <f>SUM(ｺﾒﾃﾞｨｶﾙ!P35:V35)</f>
        <v>0</v>
      </c>
      <c r="P36" s="858" t="str">
        <f>IF(O36&lt;基本!$D$9,"非常勤","常勤")</f>
        <v>常勤</v>
      </c>
      <c r="Q36" s="861">
        <f>IF(P36="非常勤",O36/基本!$D$9,1)</f>
        <v>1</v>
      </c>
      <c r="R36" s="858" t="e">
        <f>IF(DAYS360(T36,メイン!$N$3)&lt;500,"新"," ")</f>
        <v>#VALUE!</v>
      </c>
      <c r="S36" s="868"/>
      <c r="T36" s="871" t="str">
        <f>IF(COUNTA(ｺﾒﾃﾞｨｶﾙ!O35)&gt;=1,ｺﾒﾃﾞｨｶﾙ!O35,"")</f>
        <v/>
      </c>
      <c r="U36" s="873"/>
      <c r="V36" s="875"/>
      <c r="W36" s="873"/>
      <c r="X36" s="875">
        <f t="shared" si="0"/>
        <v>0</v>
      </c>
      <c r="Y36" s="875">
        <f t="shared" si="1"/>
        <v>0</v>
      </c>
      <c r="Z36" s="875">
        <f t="shared" si="2"/>
        <v>0</v>
      </c>
      <c r="AA36" s="875">
        <f t="shared" si="3"/>
        <v>0</v>
      </c>
      <c r="AB36" s="875">
        <f t="shared" si="4"/>
        <v>0</v>
      </c>
      <c r="AC36" s="875">
        <f t="shared" si="5"/>
        <v>0</v>
      </c>
      <c r="AD36" s="875">
        <f t="shared" si="6"/>
        <v>0</v>
      </c>
      <c r="AE36" s="875">
        <f t="shared" si="7"/>
        <v>0</v>
      </c>
      <c r="AF36" s="875">
        <f t="shared" si="8"/>
        <v>0</v>
      </c>
      <c r="AG36" s="875">
        <f t="shared" si="9"/>
        <v>0</v>
      </c>
      <c r="AH36" s="875">
        <f t="shared" si="10"/>
        <v>0</v>
      </c>
      <c r="AI36" s="875">
        <f t="shared" si="11"/>
        <v>0</v>
      </c>
      <c r="AJ36" s="875">
        <f t="shared" si="12"/>
        <v>0</v>
      </c>
      <c r="AK36" s="875">
        <f t="shared" si="13"/>
        <v>0</v>
      </c>
      <c r="AL36" s="875">
        <f t="shared" si="14"/>
        <v>0</v>
      </c>
      <c r="AM36" s="875">
        <f t="shared" si="15"/>
        <v>0</v>
      </c>
      <c r="AN36" s="875">
        <f t="shared" si="16"/>
        <v>0</v>
      </c>
      <c r="AO36" s="875">
        <f t="shared" si="17"/>
        <v>0</v>
      </c>
      <c r="AP36" s="875">
        <f t="shared" si="18"/>
        <v>0</v>
      </c>
      <c r="AQ36" s="875">
        <f t="shared" si="19"/>
        <v>0</v>
      </c>
      <c r="AR36" s="875">
        <f t="shared" si="20"/>
        <v>0</v>
      </c>
      <c r="AS36" s="875">
        <f t="shared" si="21"/>
        <v>0</v>
      </c>
      <c r="AT36" s="875">
        <f t="shared" si="22"/>
        <v>0</v>
      </c>
      <c r="AU36" s="875">
        <f t="shared" si="23"/>
        <v>0</v>
      </c>
      <c r="AV36" s="875">
        <f t="shared" si="24"/>
        <v>0</v>
      </c>
      <c r="AW36" s="875">
        <f t="shared" si="25"/>
        <v>0</v>
      </c>
      <c r="AX36" s="875">
        <f t="shared" si="26"/>
        <v>0</v>
      </c>
      <c r="AY36" s="875">
        <f t="shared" si="27"/>
        <v>0</v>
      </c>
      <c r="AZ36" s="875">
        <f t="shared" si="28"/>
        <v>0</v>
      </c>
      <c r="BA36" s="875">
        <f t="shared" si="29"/>
        <v>0</v>
      </c>
      <c r="BB36" s="875">
        <f t="shared" si="30"/>
        <v>0</v>
      </c>
      <c r="BC36" s="875">
        <f t="shared" si="31"/>
        <v>0</v>
      </c>
      <c r="BD36" s="875">
        <f t="shared" si="32"/>
        <v>0</v>
      </c>
      <c r="BE36" s="875"/>
    </row>
    <row r="37" spans="1:57" ht="13.5" customHeight="1">
      <c r="A37" s="655" t="str">
        <f>IF(COUNTA(ｺﾒﾃﾞｨｶﾙ!A36)&gt;=1,ｺﾒﾃﾞｨｶﾙ!A36,"")</f>
        <v/>
      </c>
      <c r="B37" s="745" t="str">
        <f>IF(COUNTA(ｺﾒﾃﾞｨｶﾙ!B36)&gt;=1,ｺﾒﾃﾞｨｶﾙ!B36,"")</f>
        <v/>
      </c>
      <c r="C37" s="750" t="str">
        <f>IF(COUNTA(ｺﾒﾃﾞｨｶﾙ!C36)&gt;=1,ｺﾒﾃﾞｨｶﾙ!C36,"")</f>
        <v/>
      </c>
      <c r="D37" s="750" t="str">
        <f>IF(COUNTA(ｺﾒﾃﾞｨｶﾙ!D36)&gt;=1,ｺﾒﾃﾞｨｶﾙ!D36,"")</f>
        <v/>
      </c>
      <c r="E37" s="750" t="str">
        <f>IF(COUNTA(ｺﾒﾃﾞｨｶﾙ!E36)&gt;=1,ｺﾒﾃﾞｨｶﾙ!E36,"")</f>
        <v/>
      </c>
      <c r="F37" s="750" t="str">
        <f>IF(COUNTA(ｺﾒﾃﾞｨｶﾙ!F36)&gt;=1,ｺﾒﾃﾞｨｶﾙ!F36,"")</f>
        <v/>
      </c>
      <c r="G37" s="750" t="str">
        <f>IF(COUNTA(ｺﾒﾃﾞｨｶﾙ!G36)&gt;=1,ｺﾒﾃﾞｨｶﾙ!G36,"")</f>
        <v/>
      </c>
      <c r="H37" s="750" t="str">
        <f>IF(COUNTA(ｺﾒﾃﾞｨｶﾙ!H36)&gt;=1,ｺﾒﾃﾞｨｶﾙ!H36,"")</f>
        <v/>
      </c>
      <c r="I37" s="750" t="str">
        <f>IF(COUNTA(ｺﾒﾃﾞｨｶﾙ!I36)&gt;=1,ｺﾒﾃﾞｨｶﾙ!I36,"")</f>
        <v/>
      </c>
      <c r="J37" s="750" t="str">
        <f>IF(COUNTA(ｺﾒﾃﾞｨｶﾙ!J36)&gt;=1,ｺﾒﾃﾞｨｶﾙ!J36,"")</f>
        <v/>
      </c>
      <c r="K37" s="750" t="str">
        <f>IF(COUNTA(ｺﾒﾃﾞｨｶﾙ!K36)&gt;=1,ｺﾒﾃﾞｨｶﾙ!K36,"")</f>
        <v/>
      </c>
      <c r="L37" s="761" t="str">
        <f>IF(COUNTA(ｺﾒﾃﾞｨｶﾙ!L36)&gt;=1,ｺﾒﾃﾞｨｶﾙ!L36,"")</f>
        <v/>
      </c>
      <c r="M37" s="839" t="str">
        <f>IF(COUNTA(ｺﾒﾃﾞｨｶﾙ!M36)&gt;=1,ｺﾒﾃﾞｨｶﾙ!M36,"")</f>
        <v/>
      </c>
      <c r="N37" s="846" t="str">
        <f>IF(COUNTA(ｺﾒﾃﾞｨｶﾙ!N36)&gt;=1,ｺﾒﾃﾞｨｶﾙ!N36,"")</f>
        <v/>
      </c>
      <c r="O37" s="852">
        <f>SUM(ｺﾒﾃﾞｨｶﾙ!P36:V36)</f>
        <v>0</v>
      </c>
      <c r="P37" s="858" t="str">
        <f>IF(O37&lt;基本!$D$9,"非常勤","常勤")</f>
        <v>常勤</v>
      </c>
      <c r="Q37" s="861">
        <f>IF(P37="非常勤",O37/基本!$D$9,1)</f>
        <v>1</v>
      </c>
      <c r="R37" s="858" t="e">
        <f>IF(DAYS360(T37,メイン!$N$3)&lt;500,"新"," ")</f>
        <v>#VALUE!</v>
      </c>
      <c r="S37" s="868"/>
      <c r="T37" s="871" t="str">
        <f>IF(COUNTA(ｺﾒﾃﾞｨｶﾙ!O36)&gt;=1,ｺﾒﾃﾞｨｶﾙ!O36,"")</f>
        <v/>
      </c>
      <c r="U37" s="873"/>
      <c r="V37" s="875"/>
      <c r="W37" s="873"/>
      <c r="X37" s="875">
        <f t="shared" si="0"/>
        <v>0</v>
      </c>
      <c r="Y37" s="875">
        <f t="shared" si="1"/>
        <v>0</v>
      </c>
      <c r="Z37" s="875">
        <f t="shared" si="2"/>
        <v>0</v>
      </c>
      <c r="AA37" s="875">
        <f t="shared" si="3"/>
        <v>0</v>
      </c>
      <c r="AB37" s="875">
        <f t="shared" si="4"/>
        <v>0</v>
      </c>
      <c r="AC37" s="875">
        <f t="shared" si="5"/>
        <v>0</v>
      </c>
      <c r="AD37" s="875">
        <f t="shared" si="6"/>
        <v>0</v>
      </c>
      <c r="AE37" s="875">
        <f t="shared" si="7"/>
        <v>0</v>
      </c>
      <c r="AF37" s="875">
        <f t="shared" si="8"/>
        <v>0</v>
      </c>
      <c r="AG37" s="875">
        <f t="shared" si="9"/>
        <v>0</v>
      </c>
      <c r="AH37" s="875">
        <f t="shared" si="10"/>
        <v>0</v>
      </c>
      <c r="AI37" s="875">
        <f t="shared" si="11"/>
        <v>0</v>
      </c>
      <c r="AJ37" s="875">
        <f t="shared" si="12"/>
        <v>0</v>
      </c>
      <c r="AK37" s="875">
        <f t="shared" si="13"/>
        <v>0</v>
      </c>
      <c r="AL37" s="875">
        <f t="shared" si="14"/>
        <v>0</v>
      </c>
      <c r="AM37" s="875">
        <f t="shared" si="15"/>
        <v>0</v>
      </c>
      <c r="AN37" s="875">
        <f t="shared" si="16"/>
        <v>0</v>
      </c>
      <c r="AO37" s="875">
        <f t="shared" si="17"/>
        <v>0</v>
      </c>
      <c r="AP37" s="875">
        <f t="shared" si="18"/>
        <v>0</v>
      </c>
      <c r="AQ37" s="875">
        <f t="shared" si="19"/>
        <v>0</v>
      </c>
      <c r="AR37" s="875">
        <f t="shared" si="20"/>
        <v>0</v>
      </c>
      <c r="AS37" s="875">
        <f t="shared" si="21"/>
        <v>0</v>
      </c>
      <c r="AT37" s="875">
        <f t="shared" si="22"/>
        <v>0</v>
      </c>
      <c r="AU37" s="875">
        <f t="shared" si="23"/>
        <v>0</v>
      </c>
      <c r="AV37" s="875">
        <f t="shared" si="24"/>
        <v>0</v>
      </c>
      <c r="AW37" s="875">
        <f t="shared" si="25"/>
        <v>0</v>
      </c>
      <c r="AX37" s="875">
        <f t="shared" si="26"/>
        <v>0</v>
      </c>
      <c r="AY37" s="875">
        <f t="shared" si="27"/>
        <v>0</v>
      </c>
      <c r="AZ37" s="875">
        <f t="shared" si="28"/>
        <v>0</v>
      </c>
      <c r="BA37" s="875">
        <f t="shared" si="29"/>
        <v>0</v>
      </c>
      <c r="BB37" s="875">
        <f t="shared" si="30"/>
        <v>0</v>
      </c>
      <c r="BC37" s="875">
        <f t="shared" si="31"/>
        <v>0</v>
      </c>
      <c r="BD37" s="875">
        <f t="shared" si="32"/>
        <v>0</v>
      </c>
      <c r="BE37" s="875"/>
    </row>
    <row r="38" spans="1:57" ht="13.5" customHeight="1">
      <c r="A38" s="655" t="str">
        <f>IF(COUNTA(ｺﾒﾃﾞｨｶﾙ!A37)&gt;=1,ｺﾒﾃﾞｨｶﾙ!A37,"")</f>
        <v/>
      </c>
      <c r="B38" s="745" t="str">
        <f>IF(COUNTA(ｺﾒﾃﾞｨｶﾙ!B37)&gt;=1,ｺﾒﾃﾞｨｶﾙ!B37,"")</f>
        <v/>
      </c>
      <c r="C38" s="750" t="str">
        <f>IF(COUNTA(ｺﾒﾃﾞｨｶﾙ!C37)&gt;=1,ｺﾒﾃﾞｨｶﾙ!C37,"")</f>
        <v/>
      </c>
      <c r="D38" s="750" t="str">
        <f>IF(COUNTA(ｺﾒﾃﾞｨｶﾙ!D37)&gt;=1,ｺﾒﾃﾞｨｶﾙ!D37,"")</f>
        <v/>
      </c>
      <c r="E38" s="750" t="str">
        <f>IF(COUNTA(ｺﾒﾃﾞｨｶﾙ!E37)&gt;=1,ｺﾒﾃﾞｨｶﾙ!E37,"")</f>
        <v/>
      </c>
      <c r="F38" s="750" t="str">
        <f>IF(COUNTA(ｺﾒﾃﾞｨｶﾙ!F37)&gt;=1,ｺﾒﾃﾞｨｶﾙ!F37,"")</f>
        <v/>
      </c>
      <c r="G38" s="750" t="str">
        <f>IF(COUNTA(ｺﾒﾃﾞｨｶﾙ!G37)&gt;=1,ｺﾒﾃﾞｨｶﾙ!G37,"")</f>
        <v/>
      </c>
      <c r="H38" s="750" t="str">
        <f>IF(COUNTA(ｺﾒﾃﾞｨｶﾙ!H37)&gt;=1,ｺﾒﾃﾞｨｶﾙ!H37,"")</f>
        <v/>
      </c>
      <c r="I38" s="750" t="str">
        <f>IF(COUNTA(ｺﾒﾃﾞｨｶﾙ!I37)&gt;=1,ｺﾒﾃﾞｨｶﾙ!I37,"")</f>
        <v/>
      </c>
      <c r="J38" s="750" t="str">
        <f>IF(COUNTA(ｺﾒﾃﾞｨｶﾙ!J37)&gt;=1,ｺﾒﾃﾞｨｶﾙ!J37,"")</f>
        <v/>
      </c>
      <c r="K38" s="750" t="str">
        <f>IF(COUNTA(ｺﾒﾃﾞｨｶﾙ!K37)&gt;=1,ｺﾒﾃﾞｨｶﾙ!K37,"")</f>
        <v/>
      </c>
      <c r="L38" s="761" t="str">
        <f>IF(COUNTA(ｺﾒﾃﾞｨｶﾙ!L37)&gt;=1,ｺﾒﾃﾞｨｶﾙ!L37,"")</f>
        <v/>
      </c>
      <c r="M38" s="839" t="str">
        <f>IF(COUNTA(ｺﾒﾃﾞｨｶﾙ!M37)&gt;=1,ｺﾒﾃﾞｨｶﾙ!M37,"")</f>
        <v/>
      </c>
      <c r="N38" s="846" t="str">
        <f>IF(COUNTA(ｺﾒﾃﾞｨｶﾙ!N37)&gt;=1,ｺﾒﾃﾞｨｶﾙ!N37,"")</f>
        <v/>
      </c>
      <c r="O38" s="852">
        <f>SUM(ｺﾒﾃﾞｨｶﾙ!P37:V37)</f>
        <v>0</v>
      </c>
      <c r="P38" s="858" t="str">
        <f>IF(O38&lt;基本!$D$9,"非常勤","常勤")</f>
        <v>常勤</v>
      </c>
      <c r="Q38" s="861">
        <f>IF(P38="非常勤",O38/基本!$D$9,1)</f>
        <v>1</v>
      </c>
      <c r="R38" s="858" t="e">
        <f>IF(DAYS360(T38,メイン!$N$3)&lt;500,"新"," ")</f>
        <v>#VALUE!</v>
      </c>
      <c r="S38" s="868"/>
      <c r="T38" s="871" t="str">
        <f>IF(COUNTA(ｺﾒﾃﾞｨｶﾙ!O37)&gt;=1,ｺﾒﾃﾞｨｶﾙ!O37,"")</f>
        <v/>
      </c>
      <c r="U38" s="873"/>
      <c r="V38" s="875"/>
      <c r="W38" s="873"/>
      <c r="X38" s="875">
        <f t="shared" si="0"/>
        <v>0</v>
      </c>
      <c r="Y38" s="875">
        <f t="shared" si="1"/>
        <v>0</v>
      </c>
      <c r="Z38" s="875">
        <f t="shared" si="2"/>
        <v>0</v>
      </c>
      <c r="AA38" s="875">
        <f t="shared" si="3"/>
        <v>0</v>
      </c>
      <c r="AB38" s="875">
        <f t="shared" si="4"/>
        <v>0</v>
      </c>
      <c r="AC38" s="875">
        <f t="shared" si="5"/>
        <v>0</v>
      </c>
      <c r="AD38" s="875">
        <f t="shared" si="6"/>
        <v>0</v>
      </c>
      <c r="AE38" s="875">
        <f t="shared" si="7"/>
        <v>0</v>
      </c>
      <c r="AF38" s="875">
        <f t="shared" si="8"/>
        <v>0</v>
      </c>
      <c r="AG38" s="875">
        <f t="shared" si="9"/>
        <v>0</v>
      </c>
      <c r="AH38" s="875">
        <f t="shared" si="10"/>
        <v>0</v>
      </c>
      <c r="AI38" s="875">
        <f t="shared" si="11"/>
        <v>0</v>
      </c>
      <c r="AJ38" s="875">
        <f t="shared" si="12"/>
        <v>0</v>
      </c>
      <c r="AK38" s="875">
        <f t="shared" si="13"/>
        <v>0</v>
      </c>
      <c r="AL38" s="875">
        <f t="shared" si="14"/>
        <v>0</v>
      </c>
      <c r="AM38" s="875">
        <f t="shared" si="15"/>
        <v>0</v>
      </c>
      <c r="AN38" s="875">
        <f t="shared" si="16"/>
        <v>0</v>
      </c>
      <c r="AO38" s="875">
        <f t="shared" si="17"/>
        <v>0</v>
      </c>
      <c r="AP38" s="875">
        <f t="shared" si="18"/>
        <v>0</v>
      </c>
      <c r="AQ38" s="875">
        <f t="shared" si="19"/>
        <v>0</v>
      </c>
      <c r="AR38" s="875">
        <f t="shared" si="20"/>
        <v>0</v>
      </c>
      <c r="AS38" s="875">
        <f t="shared" si="21"/>
        <v>0</v>
      </c>
      <c r="AT38" s="875">
        <f t="shared" si="22"/>
        <v>0</v>
      </c>
      <c r="AU38" s="875">
        <f t="shared" si="23"/>
        <v>0</v>
      </c>
      <c r="AV38" s="875">
        <f t="shared" si="24"/>
        <v>0</v>
      </c>
      <c r="AW38" s="875">
        <f t="shared" si="25"/>
        <v>0</v>
      </c>
      <c r="AX38" s="875">
        <f t="shared" si="26"/>
        <v>0</v>
      </c>
      <c r="AY38" s="875">
        <f t="shared" si="27"/>
        <v>0</v>
      </c>
      <c r="AZ38" s="875">
        <f t="shared" si="28"/>
        <v>0</v>
      </c>
      <c r="BA38" s="875">
        <f t="shared" si="29"/>
        <v>0</v>
      </c>
      <c r="BB38" s="875">
        <f t="shared" si="30"/>
        <v>0</v>
      </c>
      <c r="BC38" s="875">
        <f t="shared" si="31"/>
        <v>0</v>
      </c>
      <c r="BD38" s="875">
        <f t="shared" si="32"/>
        <v>0</v>
      </c>
      <c r="BE38" s="875"/>
    </row>
    <row r="39" spans="1:57" ht="13.5" customHeight="1">
      <c r="A39" s="655" t="str">
        <f>IF(COUNTA(ｺﾒﾃﾞｨｶﾙ!A38)&gt;=1,ｺﾒﾃﾞｨｶﾙ!A38,"")</f>
        <v/>
      </c>
      <c r="B39" s="745" t="str">
        <f>IF(COUNTA(ｺﾒﾃﾞｨｶﾙ!B38)&gt;=1,ｺﾒﾃﾞｨｶﾙ!B38,"")</f>
        <v/>
      </c>
      <c r="C39" s="750" t="str">
        <f>IF(COUNTA(ｺﾒﾃﾞｨｶﾙ!C38)&gt;=1,ｺﾒﾃﾞｨｶﾙ!C38,"")</f>
        <v/>
      </c>
      <c r="D39" s="750" t="str">
        <f>IF(COUNTA(ｺﾒﾃﾞｨｶﾙ!D38)&gt;=1,ｺﾒﾃﾞｨｶﾙ!D38,"")</f>
        <v/>
      </c>
      <c r="E39" s="750" t="str">
        <f>IF(COUNTA(ｺﾒﾃﾞｨｶﾙ!E38)&gt;=1,ｺﾒﾃﾞｨｶﾙ!E38,"")</f>
        <v/>
      </c>
      <c r="F39" s="750" t="str">
        <f>IF(COUNTA(ｺﾒﾃﾞｨｶﾙ!F38)&gt;=1,ｺﾒﾃﾞｨｶﾙ!F38,"")</f>
        <v/>
      </c>
      <c r="G39" s="750" t="str">
        <f>IF(COUNTA(ｺﾒﾃﾞｨｶﾙ!G38)&gt;=1,ｺﾒﾃﾞｨｶﾙ!G38,"")</f>
        <v/>
      </c>
      <c r="H39" s="750" t="str">
        <f>IF(COUNTA(ｺﾒﾃﾞｨｶﾙ!H38)&gt;=1,ｺﾒﾃﾞｨｶﾙ!H38,"")</f>
        <v/>
      </c>
      <c r="I39" s="750" t="str">
        <f>IF(COUNTA(ｺﾒﾃﾞｨｶﾙ!I38)&gt;=1,ｺﾒﾃﾞｨｶﾙ!I38,"")</f>
        <v/>
      </c>
      <c r="J39" s="750" t="str">
        <f>IF(COUNTA(ｺﾒﾃﾞｨｶﾙ!J38)&gt;=1,ｺﾒﾃﾞｨｶﾙ!J38,"")</f>
        <v/>
      </c>
      <c r="K39" s="750" t="str">
        <f>IF(COUNTA(ｺﾒﾃﾞｨｶﾙ!K38)&gt;=1,ｺﾒﾃﾞｨｶﾙ!K38,"")</f>
        <v/>
      </c>
      <c r="L39" s="761" t="str">
        <f>IF(COUNTA(ｺﾒﾃﾞｨｶﾙ!L38)&gt;=1,ｺﾒﾃﾞｨｶﾙ!L38,"")</f>
        <v/>
      </c>
      <c r="M39" s="839" t="str">
        <f>IF(COUNTA(ｺﾒﾃﾞｨｶﾙ!M38)&gt;=1,ｺﾒﾃﾞｨｶﾙ!M38,"")</f>
        <v/>
      </c>
      <c r="N39" s="846" t="str">
        <f>IF(COUNTA(ｺﾒﾃﾞｨｶﾙ!N38)&gt;=1,ｺﾒﾃﾞｨｶﾙ!N38,"")</f>
        <v/>
      </c>
      <c r="O39" s="852">
        <f>SUM(ｺﾒﾃﾞｨｶﾙ!P38:V38)</f>
        <v>0</v>
      </c>
      <c r="P39" s="858" t="str">
        <f>IF(O39&lt;基本!$D$9,"非常勤","常勤")</f>
        <v>常勤</v>
      </c>
      <c r="Q39" s="861">
        <f>IF(P39="非常勤",O39/基本!$D$9,1)</f>
        <v>1</v>
      </c>
      <c r="R39" s="858" t="e">
        <f>IF(DAYS360(T39,メイン!$N$3)&lt;500,"新"," ")</f>
        <v>#VALUE!</v>
      </c>
      <c r="S39" s="868"/>
      <c r="T39" s="871" t="str">
        <f>IF(COUNTA(ｺﾒﾃﾞｨｶﾙ!O38)&gt;=1,ｺﾒﾃﾞｨｶﾙ!O38,"")</f>
        <v/>
      </c>
      <c r="U39" s="873"/>
      <c r="V39" s="875"/>
      <c r="W39" s="873"/>
      <c r="X39" s="875">
        <f t="shared" si="0"/>
        <v>0</v>
      </c>
      <c r="Y39" s="875">
        <f t="shared" si="1"/>
        <v>0</v>
      </c>
      <c r="Z39" s="875">
        <f t="shared" si="2"/>
        <v>0</v>
      </c>
      <c r="AA39" s="875">
        <f t="shared" si="3"/>
        <v>0</v>
      </c>
      <c r="AB39" s="875">
        <f t="shared" si="4"/>
        <v>0</v>
      </c>
      <c r="AC39" s="875">
        <f t="shared" si="5"/>
        <v>0</v>
      </c>
      <c r="AD39" s="875">
        <f t="shared" si="6"/>
        <v>0</v>
      </c>
      <c r="AE39" s="875">
        <f t="shared" si="7"/>
        <v>0</v>
      </c>
      <c r="AF39" s="875">
        <f t="shared" si="8"/>
        <v>0</v>
      </c>
      <c r="AG39" s="875">
        <f t="shared" si="9"/>
        <v>0</v>
      </c>
      <c r="AH39" s="875">
        <f t="shared" si="10"/>
        <v>0</v>
      </c>
      <c r="AI39" s="875">
        <f t="shared" si="11"/>
        <v>0</v>
      </c>
      <c r="AJ39" s="875">
        <f t="shared" si="12"/>
        <v>0</v>
      </c>
      <c r="AK39" s="875">
        <f t="shared" si="13"/>
        <v>0</v>
      </c>
      <c r="AL39" s="875">
        <f t="shared" si="14"/>
        <v>0</v>
      </c>
      <c r="AM39" s="875">
        <f t="shared" si="15"/>
        <v>0</v>
      </c>
      <c r="AN39" s="875">
        <f t="shared" si="16"/>
        <v>0</v>
      </c>
      <c r="AO39" s="875">
        <f t="shared" si="17"/>
        <v>0</v>
      </c>
      <c r="AP39" s="875">
        <f t="shared" si="18"/>
        <v>0</v>
      </c>
      <c r="AQ39" s="875">
        <f t="shared" si="19"/>
        <v>0</v>
      </c>
      <c r="AR39" s="875">
        <f t="shared" si="20"/>
        <v>0</v>
      </c>
      <c r="AS39" s="875">
        <f t="shared" si="21"/>
        <v>0</v>
      </c>
      <c r="AT39" s="875">
        <f t="shared" si="22"/>
        <v>0</v>
      </c>
      <c r="AU39" s="875">
        <f t="shared" si="23"/>
        <v>0</v>
      </c>
      <c r="AV39" s="875">
        <f t="shared" si="24"/>
        <v>0</v>
      </c>
      <c r="AW39" s="875">
        <f t="shared" si="25"/>
        <v>0</v>
      </c>
      <c r="AX39" s="875">
        <f t="shared" si="26"/>
        <v>0</v>
      </c>
      <c r="AY39" s="875">
        <f t="shared" si="27"/>
        <v>0</v>
      </c>
      <c r="AZ39" s="875">
        <f t="shared" si="28"/>
        <v>0</v>
      </c>
      <c r="BA39" s="875">
        <f t="shared" si="29"/>
        <v>0</v>
      </c>
      <c r="BB39" s="875">
        <f t="shared" si="30"/>
        <v>0</v>
      </c>
      <c r="BC39" s="875">
        <f t="shared" si="31"/>
        <v>0</v>
      </c>
      <c r="BD39" s="875">
        <f t="shared" si="32"/>
        <v>0</v>
      </c>
      <c r="BE39" s="875"/>
    </row>
    <row r="40" spans="1:57" ht="13.5" customHeight="1">
      <c r="A40" s="655" t="str">
        <f>IF(COUNTA(ｺﾒﾃﾞｨｶﾙ!A39)&gt;=1,ｺﾒﾃﾞｨｶﾙ!A39,"")</f>
        <v/>
      </c>
      <c r="B40" s="745" t="str">
        <f>IF(COUNTA(ｺﾒﾃﾞｨｶﾙ!B39)&gt;=1,ｺﾒﾃﾞｨｶﾙ!B39,"")</f>
        <v/>
      </c>
      <c r="C40" s="750" t="str">
        <f>IF(COUNTA(ｺﾒﾃﾞｨｶﾙ!C39)&gt;=1,ｺﾒﾃﾞｨｶﾙ!C39,"")</f>
        <v/>
      </c>
      <c r="D40" s="750" t="str">
        <f>IF(COUNTA(ｺﾒﾃﾞｨｶﾙ!D39)&gt;=1,ｺﾒﾃﾞｨｶﾙ!D39,"")</f>
        <v/>
      </c>
      <c r="E40" s="750" t="str">
        <f>IF(COUNTA(ｺﾒﾃﾞｨｶﾙ!E39)&gt;=1,ｺﾒﾃﾞｨｶﾙ!E39,"")</f>
        <v/>
      </c>
      <c r="F40" s="750" t="str">
        <f>IF(COUNTA(ｺﾒﾃﾞｨｶﾙ!F39)&gt;=1,ｺﾒﾃﾞｨｶﾙ!F39,"")</f>
        <v/>
      </c>
      <c r="G40" s="750" t="str">
        <f>IF(COUNTA(ｺﾒﾃﾞｨｶﾙ!G39)&gt;=1,ｺﾒﾃﾞｨｶﾙ!G39,"")</f>
        <v/>
      </c>
      <c r="H40" s="750" t="str">
        <f>IF(COUNTA(ｺﾒﾃﾞｨｶﾙ!H39)&gt;=1,ｺﾒﾃﾞｨｶﾙ!H39,"")</f>
        <v/>
      </c>
      <c r="I40" s="750" t="str">
        <f>IF(COUNTA(ｺﾒﾃﾞｨｶﾙ!I39)&gt;=1,ｺﾒﾃﾞｨｶﾙ!I39,"")</f>
        <v/>
      </c>
      <c r="J40" s="750" t="str">
        <f>IF(COUNTA(ｺﾒﾃﾞｨｶﾙ!J39)&gt;=1,ｺﾒﾃﾞｨｶﾙ!J39,"")</f>
        <v/>
      </c>
      <c r="K40" s="750" t="str">
        <f>IF(COUNTA(ｺﾒﾃﾞｨｶﾙ!K39)&gt;=1,ｺﾒﾃﾞｨｶﾙ!K39,"")</f>
        <v/>
      </c>
      <c r="L40" s="761" t="str">
        <f>IF(COUNTA(ｺﾒﾃﾞｨｶﾙ!L39)&gt;=1,ｺﾒﾃﾞｨｶﾙ!L39,"")</f>
        <v/>
      </c>
      <c r="M40" s="839" t="str">
        <f>IF(COUNTA(ｺﾒﾃﾞｨｶﾙ!M39)&gt;=1,ｺﾒﾃﾞｨｶﾙ!M39,"")</f>
        <v/>
      </c>
      <c r="N40" s="846" t="str">
        <f>IF(COUNTA(ｺﾒﾃﾞｨｶﾙ!N39)&gt;=1,ｺﾒﾃﾞｨｶﾙ!N39,"")</f>
        <v/>
      </c>
      <c r="O40" s="852">
        <f>SUM(ｺﾒﾃﾞｨｶﾙ!P39:V39)</f>
        <v>0</v>
      </c>
      <c r="P40" s="858" t="str">
        <f>IF(O40&lt;基本!$D$9,"非常勤","常勤")</f>
        <v>常勤</v>
      </c>
      <c r="Q40" s="861">
        <f>IF(P40="非常勤",O40/基本!$D$9,1)</f>
        <v>1</v>
      </c>
      <c r="R40" s="858" t="e">
        <f>IF(DAYS360(T40,メイン!$N$3)&lt;500,"新"," ")</f>
        <v>#VALUE!</v>
      </c>
      <c r="S40" s="868"/>
      <c r="T40" s="871" t="str">
        <f>IF(COUNTA(ｺﾒﾃﾞｨｶﾙ!O39)&gt;=1,ｺﾒﾃﾞｨｶﾙ!O39,"")</f>
        <v/>
      </c>
      <c r="U40" s="873"/>
      <c r="V40" s="875"/>
      <c r="W40" s="873"/>
      <c r="X40" s="875">
        <f t="shared" si="0"/>
        <v>0</v>
      </c>
      <c r="Y40" s="875">
        <f t="shared" si="1"/>
        <v>0</v>
      </c>
      <c r="Z40" s="875">
        <f t="shared" si="2"/>
        <v>0</v>
      </c>
      <c r="AA40" s="875">
        <f t="shared" si="3"/>
        <v>0</v>
      </c>
      <c r="AB40" s="875">
        <f t="shared" si="4"/>
        <v>0</v>
      </c>
      <c r="AC40" s="875">
        <f t="shared" si="5"/>
        <v>0</v>
      </c>
      <c r="AD40" s="875">
        <f t="shared" si="6"/>
        <v>0</v>
      </c>
      <c r="AE40" s="875">
        <f t="shared" si="7"/>
        <v>0</v>
      </c>
      <c r="AF40" s="875">
        <f t="shared" si="8"/>
        <v>0</v>
      </c>
      <c r="AG40" s="875">
        <f t="shared" si="9"/>
        <v>0</v>
      </c>
      <c r="AH40" s="875">
        <f t="shared" si="10"/>
        <v>0</v>
      </c>
      <c r="AI40" s="875">
        <f t="shared" si="11"/>
        <v>0</v>
      </c>
      <c r="AJ40" s="875">
        <f t="shared" si="12"/>
        <v>0</v>
      </c>
      <c r="AK40" s="875">
        <f t="shared" si="13"/>
        <v>0</v>
      </c>
      <c r="AL40" s="875">
        <f t="shared" si="14"/>
        <v>0</v>
      </c>
      <c r="AM40" s="875">
        <f t="shared" si="15"/>
        <v>0</v>
      </c>
      <c r="AN40" s="875">
        <f t="shared" si="16"/>
        <v>0</v>
      </c>
      <c r="AO40" s="875">
        <f t="shared" si="17"/>
        <v>0</v>
      </c>
      <c r="AP40" s="875">
        <f t="shared" si="18"/>
        <v>0</v>
      </c>
      <c r="AQ40" s="875">
        <f t="shared" si="19"/>
        <v>0</v>
      </c>
      <c r="AR40" s="875">
        <f t="shared" si="20"/>
        <v>0</v>
      </c>
      <c r="AS40" s="875">
        <f t="shared" si="21"/>
        <v>0</v>
      </c>
      <c r="AT40" s="875">
        <f t="shared" si="22"/>
        <v>0</v>
      </c>
      <c r="AU40" s="875">
        <f t="shared" si="23"/>
        <v>0</v>
      </c>
      <c r="AV40" s="875">
        <f t="shared" si="24"/>
        <v>0</v>
      </c>
      <c r="AW40" s="875">
        <f t="shared" si="25"/>
        <v>0</v>
      </c>
      <c r="AX40" s="875">
        <f t="shared" si="26"/>
        <v>0</v>
      </c>
      <c r="AY40" s="875">
        <f t="shared" si="27"/>
        <v>0</v>
      </c>
      <c r="AZ40" s="875">
        <f t="shared" si="28"/>
        <v>0</v>
      </c>
      <c r="BA40" s="875">
        <f t="shared" si="29"/>
        <v>0</v>
      </c>
      <c r="BB40" s="875">
        <f t="shared" si="30"/>
        <v>0</v>
      </c>
      <c r="BC40" s="875">
        <f t="shared" si="31"/>
        <v>0</v>
      </c>
      <c r="BD40" s="875">
        <f t="shared" si="32"/>
        <v>0</v>
      </c>
      <c r="BE40" s="875"/>
    </row>
    <row r="41" spans="1:57" ht="13.5" customHeight="1">
      <c r="A41" s="655" t="str">
        <f>IF(COUNTA(ｺﾒﾃﾞｨｶﾙ!A40)&gt;=1,ｺﾒﾃﾞｨｶﾙ!A40,"")</f>
        <v/>
      </c>
      <c r="B41" s="745" t="str">
        <f>IF(COUNTA(ｺﾒﾃﾞｨｶﾙ!B40)&gt;=1,ｺﾒﾃﾞｨｶﾙ!B40,"")</f>
        <v/>
      </c>
      <c r="C41" s="750" t="str">
        <f>IF(COUNTA(ｺﾒﾃﾞｨｶﾙ!C40)&gt;=1,ｺﾒﾃﾞｨｶﾙ!C40,"")</f>
        <v/>
      </c>
      <c r="D41" s="750" t="str">
        <f>IF(COUNTA(ｺﾒﾃﾞｨｶﾙ!D40)&gt;=1,ｺﾒﾃﾞｨｶﾙ!D40,"")</f>
        <v/>
      </c>
      <c r="E41" s="750" t="str">
        <f>IF(COUNTA(ｺﾒﾃﾞｨｶﾙ!E40)&gt;=1,ｺﾒﾃﾞｨｶﾙ!E40,"")</f>
        <v/>
      </c>
      <c r="F41" s="750" t="str">
        <f>IF(COUNTA(ｺﾒﾃﾞｨｶﾙ!F40)&gt;=1,ｺﾒﾃﾞｨｶﾙ!F40,"")</f>
        <v/>
      </c>
      <c r="G41" s="750" t="str">
        <f>IF(COUNTA(ｺﾒﾃﾞｨｶﾙ!G40)&gt;=1,ｺﾒﾃﾞｨｶﾙ!G40,"")</f>
        <v/>
      </c>
      <c r="H41" s="750" t="str">
        <f>IF(COUNTA(ｺﾒﾃﾞｨｶﾙ!H40)&gt;=1,ｺﾒﾃﾞｨｶﾙ!H40,"")</f>
        <v/>
      </c>
      <c r="I41" s="750" t="str">
        <f>IF(COUNTA(ｺﾒﾃﾞｨｶﾙ!I40)&gt;=1,ｺﾒﾃﾞｨｶﾙ!I40,"")</f>
        <v/>
      </c>
      <c r="J41" s="750" t="str">
        <f>IF(COUNTA(ｺﾒﾃﾞｨｶﾙ!J40)&gt;=1,ｺﾒﾃﾞｨｶﾙ!J40,"")</f>
        <v/>
      </c>
      <c r="K41" s="750" t="str">
        <f>IF(COUNTA(ｺﾒﾃﾞｨｶﾙ!K40)&gt;=1,ｺﾒﾃﾞｨｶﾙ!K40,"")</f>
        <v/>
      </c>
      <c r="L41" s="761" t="str">
        <f>IF(COUNTA(ｺﾒﾃﾞｨｶﾙ!L40)&gt;=1,ｺﾒﾃﾞｨｶﾙ!L40,"")</f>
        <v/>
      </c>
      <c r="M41" s="839" t="str">
        <f>IF(COUNTA(ｺﾒﾃﾞｨｶﾙ!M40)&gt;=1,ｺﾒﾃﾞｨｶﾙ!M40,"")</f>
        <v/>
      </c>
      <c r="N41" s="846" t="str">
        <f>IF(COUNTA(ｺﾒﾃﾞｨｶﾙ!N40)&gt;=1,ｺﾒﾃﾞｨｶﾙ!N40,"")</f>
        <v/>
      </c>
      <c r="O41" s="852">
        <f>SUM(ｺﾒﾃﾞｨｶﾙ!P40:V40)</f>
        <v>0</v>
      </c>
      <c r="P41" s="858" t="str">
        <f>IF(O41&lt;基本!$D$9,"非常勤","常勤")</f>
        <v>常勤</v>
      </c>
      <c r="Q41" s="861">
        <f>IF(P41="非常勤",O41/基本!$D$9,1)</f>
        <v>1</v>
      </c>
      <c r="R41" s="858" t="e">
        <f>IF(DAYS360(T41,メイン!$N$3)&lt;500,"新"," ")</f>
        <v>#VALUE!</v>
      </c>
      <c r="S41" s="868"/>
      <c r="T41" s="871" t="str">
        <f>IF(COUNTA(ｺﾒﾃﾞｨｶﾙ!O40)&gt;=1,ｺﾒﾃﾞｨｶﾙ!O40,"")</f>
        <v/>
      </c>
      <c r="U41" s="873"/>
      <c r="V41" s="875"/>
      <c r="W41" s="873"/>
      <c r="X41" s="875">
        <f t="shared" si="0"/>
        <v>0</v>
      </c>
      <c r="Y41" s="875">
        <f t="shared" si="1"/>
        <v>0</v>
      </c>
      <c r="Z41" s="875">
        <f t="shared" si="2"/>
        <v>0</v>
      </c>
      <c r="AA41" s="875">
        <f t="shared" si="3"/>
        <v>0</v>
      </c>
      <c r="AB41" s="875">
        <f t="shared" si="4"/>
        <v>0</v>
      </c>
      <c r="AC41" s="875">
        <f t="shared" si="5"/>
        <v>0</v>
      </c>
      <c r="AD41" s="875">
        <f t="shared" si="6"/>
        <v>0</v>
      </c>
      <c r="AE41" s="875">
        <f t="shared" si="7"/>
        <v>0</v>
      </c>
      <c r="AF41" s="875">
        <f t="shared" si="8"/>
        <v>0</v>
      </c>
      <c r="AG41" s="875">
        <f t="shared" si="9"/>
        <v>0</v>
      </c>
      <c r="AH41" s="875">
        <f t="shared" si="10"/>
        <v>0</v>
      </c>
      <c r="AI41" s="875">
        <f t="shared" si="11"/>
        <v>0</v>
      </c>
      <c r="AJ41" s="875">
        <f t="shared" si="12"/>
        <v>0</v>
      </c>
      <c r="AK41" s="875">
        <f t="shared" si="13"/>
        <v>0</v>
      </c>
      <c r="AL41" s="875">
        <f t="shared" si="14"/>
        <v>0</v>
      </c>
      <c r="AM41" s="875">
        <f t="shared" si="15"/>
        <v>0</v>
      </c>
      <c r="AN41" s="875">
        <f t="shared" si="16"/>
        <v>0</v>
      </c>
      <c r="AO41" s="875">
        <f t="shared" si="17"/>
        <v>0</v>
      </c>
      <c r="AP41" s="875">
        <f t="shared" si="18"/>
        <v>0</v>
      </c>
      <c r="AQ41" s="875">
        <f t="shared" si="19"/>
        <v>0</v>
      </c>
      <c r="AR41" s="875">
        <f t="shared" si="20"/>
        <v>0</v>
      </c>
      <c r="AS41" s="875">
        <f t="shared" si="21"/>
        <v>0</v>
      </c>
      <c r="AT41" s="875">
        <f t="shared" si="22"/>
        <v>0</v>
      </c>
      <c r="AU41" s="875">
        <f t="shared" si="23"/>
        <v>0</v>
      </c>
      <c r="AV41" s="875">
        <f t="shared" si="24"/>
        <v>0</v>
      </c>
      <c r="AW41" s="875">
        <f t="shared" si="25"/>
        <v>0</v>
      </c>
      <c r="AX41" s="875">
        <f t="shared" si="26"/>
        <v>0</v>
      </c>
      <c r="AY41" s="875">
        <f t="shared" si="27"/>
        <v>0</v>
      </c>
      <c r="AZ41" s="875">
        <f t="shared" si="28"/>
        <v>0</v>
      </c>
      <c r="BA41" s="875">
        <f t="shared" si="29"/>
        <v>0</v>
      </c>
      <c r="BB41" s="875">
        <f t="shared" si="30"/>
        <v>0</v>
      </c>
      <c r="BC41" s="875">
        <f t="shared" si="31"/>
        <v>0</v>
      </c>
      <c r="BD41" s="875">
        <f t="shared" si="32"/>
        <v>0</v>
      </c>
      <c r="BE41" s="875"/>
    </row>
    <row r="42" spans="1:57" ht="13.5" customHeight="1">
      <c r="A42" s="655" t="str">
        <f>IF(COUNTA(ｺﾒﾃﾞｨｶﾙ!A41)&gt;=1,ｺﾒﾃﾞｨｶﾙ!A41,"")</f>
        <v/>
      </c>
      <c r="B42" s="745" t="str">
        <f>IF(COUNTA(ｺﾒﾃﾞｨｶﾙ!B41)&gt;=1,ｺﾒﾃﾞｨｶﾙ!B41,"")</f>
        <v/>
      </c>
      <c r="C42" s="750" t="str">
        <f>IF(COUNTA(ｺﾒﾃﾞｨｶﾙ!C41)&gt;=1,ｺﾒﾃﾞｨｶﾙ!C41,"")</f>
        <v/>
      </c>
      <c r="D42" s="750" t="str">
        <f>IF(COUNTA(ｺﾒﾃﾞｨｶﾙ!D41)&gt;=1,ｺﾒﾃﾞｨｶﾙ!D41,"")</f>
        <v/>
      </c>
      <c r="E42" s="750" t="str">
        <f>IF(COUNTA(ｺﾒﾃﾞｨｶﾙ!E41)&gt;=1,ｺﾒﾃﾞｨｶﾙ!E41,"")</f>
        <v/>
      </c>
      <c r="F42" s="750" t="str">
        <f>IF(COUNTA(ｺﾒﾃﾞｨｶﾙ!F41)&gt;=1,ｺﾒﾃﾞｨｶﾙ!F41,"")</f>
        <v/>
      </c>
      <c r="G42" s="750" t="str">
        <f>IF(COUNTA(ｺﾒﾃﾞｨｶﾙ!G41)&gt;=1,ｺﾒﾃﾞｨｶﾙ!G41,"")</f>
        <v/>
      </c>
      <c r="H42" s="750" t="str">
        <f>IF(COUNTA(ｺﾒﾃﾞｨｶﾙ!H41)&gt;=1,ｺﾒﾃﾞｨｶﾙ!H41,"")</f>
        <v/>
      </c>
      <c r="I42" s="750" t="str">
        <f>IF(COUNTA(ｺﾒﾃﾞｨｶﾙ!I41)&gt;=1,ｺﾒﾃﾞｨｶﾙ!I41,"")</f>
        <v/>
      </c>
      <c r="J42" s="750" t="str">
        <f>IF(COUNTA(ｺﾒﾃﾞｨｶﾙ!J41)&gt;=1,ｺﾒﾃﾞｨｶﾙ!J41,"")</f>
        <v/>
      </c>
      <c r="K42" s="750" t="str">
        <f>IF(COUNTA(ｺﾒﾃﾞｨｶﾙ!K41)&gt;=1,ｺﾒﾃﾞｨｶﾙ!K41,"")</f>
        <v/>
      </c>
      <c r="L42" s="761" t="str">
        <f>IF(COUNTA(ｺﾒﾃﾞｨｶﾙ!L41)&gt;=1,ｺﾒﾃﾞｨｶﾙ!L41,"")</f>
        <v/>
      </c>
      <c r="M42" s="839" t="str">
        <f>IF(COUNTA(ｺﾒﾃﾞｨｶﾙ!M41)&gt;=1,ｺﾒﾃﾞｨｶﾙ!M41,"")</f>
        <v/>
      </c>
      <c r="N42" s="846" t="str">
        <f>IF(COUNTA(ｺﾒﾃﾞｨｶﾙ!N41)&gt;=1,ｺﾒﾃﾞｨｶﾙ!N41,"")</f>
        <v/>
      </c>
      <c r="O42" s="852">
        <f>SUM(ｺﾒﾃﾞｨｶﾙ!P41:V41)</f>
        <v>0</v>
      </c>
      <c r="P42" s="858" t="str">
        <f>IF(O42&lt;基本!$D$9,"非常勤","常勤")</f>
        <v>常勤</v>
      </c>
      <c r="Q42" s="861">
        <f>IF(P42="非常勤",O42/基本!$D$9,1)</f>
        <v>1</v>
      </c>
      <c r="R42" s="858" t="e">
        <f>IF(DAYS360(T42,メイン!$N$3)&lt;500,"新"," ")</f>
        <v>#VALUE!</v>
      </c>
      <c r="S42" s="868"/>
      <c r="T42" s="871" t="str">
        <f>IF(COUNTA(ｺﾒﾃﾞｨｶﾙ!O41)&gt;=1,ｺﾒﾃﾞｨｶﾙ!O41,"")</f>
        <v/>
      </c>
      <c r="U42" s="873"/>
      <c r="V42" s="875"/>
      <c r="W42" s="873"/>
      <c r="X42" s="875">
        <f t="shared" si="0"/>
        <v>0</v>
      </c>
      <c r="Y42" s="875">
        <f t="shared" si="1"/>
        <v>0</v>
      </c>
      <c r="Z42" s="875">
        <f t="shared" si="2"/>
        <v>0</v>
      </c>
      <c r="AA42" s="875">
        <f t="shared" si="3"/>
        <v>0</v>
      </c>
      <c r="AB42" s="875">
        <f t="shared" si="4"/>
        <v>0</v>
      </c>
      <c r="AC42" s="875">
        <f t="shared" si="5"/>
        <v>0</v>
      </c>
      <c r="AD42" s="875">
        <f t="shared" si="6"/>
        <v>0</v>
      </c>
      <c r="AE42" s="875">
        <f t="shared" si="7"/>
        <v>0</v>
      </c>
      <c r="AF42" s="875">
        <f t="shared" si="8"/>
        <v>0</v>
      </c>
      <c r="AG42" s="875">
        <f t="shared" si="9"/>
        <v>0</v>
      </c>
      <c r="AH42" s="875">
        <f t="shared" si="10"/>
        <v>0</v>
      </c>
      <c r="AI42" s="875">
        <f t="shared" si="11"/>
        <v>0</v>
      </c>
      <c r="AJ42" s="875">
        <f t="shared" si="12"/>
        <v>0</v>
      </c>
      <c r="AK42" s="875">
        <f t="shared" si="13"/>
        <v>0</v>
      </c>
      <c r="AL42" s="875">
        <f t="shared" si="14"/>
        <v>0</v>
      </c>
      <c r="AM42" s="875">
        <f t="shared" si="15"/>
        <v>0</v>
      </c>
      <c r="AN42" s="875">
        <f t="shared" si="16"/>
        <v>0</v>
      </c>
      <c r="AO42" s="875">
        <f t="shared" si="17"/>
        <v>0</v>
      </c>
      <c r="AP42" s="875">
        <f t="shared" si="18"/>
        <v>0</v>
      </c>
      <c r="AQ42" s="875">
        <f t="shared" si="19"/>
        <v>0</v>
      </c>
      <c r="AR42" s="875">
        <f t="shared" si="20"/>
        <v>0</v>
      </c>
      <c r="AS42" s="875">
        <f t="shared" si="21"/>
        <v>0</v>
      </c>
      <c r="AT42" s="875">
        <f t="shared" si="22"/>
        <v>0</v>
      </c>
      <c r="AU42" s="875">
        <f t="shared" si="23"/>
        <v>0</v>
      </c>
      <c r="AV42" s="875">
        <f t="shared" si="24"/>
        <v>0</v>
      </c>
      <c r="AW42" s="875">
        <f t="shared" si="25"/>
        <v>0</v>
      </c>
      <c r="AX42" s="875">
        <f t="shared" si="26"/>
        <v>0</v>
      </c>
      <c r="AY42" s="875">
        <f t="shared" si="27"/>
        <v>0</v>
      </c>
      <c r="AZ42" s="875">
        <f t="shared" si="28"/>
        <v>0</v>
      </c>
      <c r="BA42" s="875">
        <f t="shared" si="29"/>
        <v>0</v>
      </c>
      <c r="BB42" s="875">
        <f t="shared" si="30"/>
        <v>0</v>
      </c>
      <c r="BC42" s="875">
        <f t="shared" si="31"/>
        <v>0</v>
      </c>
      <c r="BD42" s="875">
        <f t="shared" si="32"/>
        <v>0</v>
      </c>
      <c r="BE42" s="875"/>
    </row>
    <row r="43" spans="1:57" ht="13.5" customHeight="1">
      <c r="A43" s="655" t="str">
        <f>IF(COUNTA(ｺﾒﾃﾞｨｶﾙ!A42)&gt;=1,ｺﾒﾃﾞｨｶﾙ!A42,"")</f>
        <v/>
      </c>
      <c r="B43" s="745" t="str">
        <f>IF(COUNTA(ｺﾒﾃﾞｨｶﾙ!B42)&gt;=1,ｺﾒﾃﾞｨｶﾙ!B42,"")</f>
        <v/>
      </c>
      <c r="C43" s="750" t="str">
        <f>IF(COUNTA(ｺﾒﾃﾞｨｶﾙ!C42)&gt;=1,ｺﾒﾃﾞｨｶﾙ!C42,"")</f>
        <v/>
      </c>
      <c r="D43" s="750" t="str">
        <f>IF(COUNTA(ｺﾒﾃﾞｨｶﾙ!D42)&gt;=1,ｺﾒﾃﾞｨｶﾙ!D42,"")</f>
        <v/>
      </c>
      <c r="E43" s="750" t="str">
        <f>IF(COUNTA(ｺﾒﾃﾞｨｶﾙ!E42)&gt;=1,ｺﾒﾃﾞｨｶﾙ!E42,"")</f>
        <v/>
      </c>
      <c r="F43" s="750" t="str">
        <f>IF(COUNTA(ｺﾒﾃﾞｨｶﾙ!F42)&gt;=1,ｺﾒﾃﾞｨｶﾙ!F42,"")</f>
        <v/>
      </c>
      <c r="G43" s="750" t="str">
        <f>IF(COUNTA(ｺﾒﾃﾞｨｶﾙ!G42)&gt;=1,ｺﾒﾃﾞｨｶﾙ!G42,"")</f>
        <v/>
      </c>
      <c r="H43" s="750" t="str">
        <f>IF(COUNTA(ｺﾒﾃﾞｨｶﾙ!H42)&gt;=1,ｺﾒﾃﾞｨｶﾙ!H42,"")</f>
        <v/>
      </c>
      <c r="I43" s="750" t="str">
        <f>IF(COUNTA(ｺﾒﾃﾞｨｶﾙ!I42)&gt;=1,ｺﾒﾃﾞｨｶﾙ!I42,"")</f>
        <v/>
      </c>
      <c r="J43" s="750" t="str">
        <f>IF(COUNTA(ｺﾒﾃﾞｨｶﾙ!J42)&gt;=1,ｺﾒﾃﾞｨｶﾙ!J42,"")</f>
        <v/>
      </c>
      <c r="K43" s="750" t="str">
        <f>IF(COUNTA(ｺﾒﾃﾞｨｶﾙ!K42)&gt;=1,ｺﾒﾃﾞｨｶﾙ!K42,"")</f>
        <v/>
      </c>
      <c r="L43" s="761" t="str">
        <f>IF(COUNTA(ｺﾒﾃﾞｨｶﾙ!L42)&gt;=1,ｺﾒﾃﾞｨｶﾙ!L42,"")</f>
        <v/>
      </c>
      <c r="M43" s="839" t="str">
        <f>IF(COUNTA(ｺﾒﾃﾞｨｶﾙ!M42)&gt;=1,ｺﾒﾃﾞｨｶﾙ!M42,"")</f>
        <v/>
      </c>
      <c r="N43" s="846" t="str">
        <f>IF(COUNTA(ｺﾒﾃﾞｨｶﾙ!N42)&gt;=1,ｺﾒﾃﾞｨｶﾙ!N42,"")</f>
        <v/>
      </c>
      <c r="O43" s="852">
        <f>SUM(ｺﾒﾃﾞｨｶﾙ!P42:V42)</f>
        <v>0</v>
      </c>
      <c r="P43" s="858" t="str">
        <f>IF(O43&lt;基本!$D$9,"非常勤","常勤")</f>
        <v>常勤</v>
      </c>
      <c r="Q43" s="861">
        <f>IF(P43="非常勤",O43/基本!$D$9,1)</f>
        <v>1</v>
      </c>
      <c r="R43" s="858" t="e">
        <f>IF(DAYS360(T43,メイン!$N$3)&lt;500,"新"," ")</f>
        <v>#VALUE!</v>
      </c>
      <c r="S43" s="868"/>
      <c r="T43" s="871" t="str">
        <f>IF(COUNTA(ｺﾒﾃﾞｨｶﾙ!O42)&gt;=1,ｺﾒﾃﾞｨｶﾙ!O42,"")</f>
        <v/>
      </c>
      <c r="U43" s="873"/>
      <c r="V43" s="875"/>
      <c r="W43" s="873"/>
      <c r="X43" s="875">
        <f t="shared" si="0"/>
        <v>0</v>
      </c>
      <c r="Y43" s="875">
        <f t="shared" si="1"/>
        <v>0</v>
      </c>
      <c r="Z43" s="875">
        <f t="shared" si="2"/>
        <v>0</v>
      </c>
      <c r="AA43" s="875">
        <f t="shared" si="3"/>
        <v>0</v>
      </c>
      <c r="AB43" s="875">
        <f t="shared" si="4"/>
        <v>0</v>
      </c>
      <c r="AC43" s="875">
        <f t="shared" si="5"/>
        <v>0</v>
      </c>
      <c r="AD43" s="875">
        <f t="shared" si="6"/>
        <v>0</v>
      </c>
      <c r="AE43" s="875">
        <f t="shared" si="7"/>
        <v>0</v>
      </c>
      <c r="AF43" s="875">
        <f t="shared" si="8"/>
        <v>0</v>
      </c>
      <c r="AG43" s="875">
        <f t="shared" si="9"/>
        <v>0</v>
      </c>
      <c r="AH43" s="875">
        <f t="shared" si="10"/>
        <v>0</v>
      </c>
      <c r="AI43" s="875">
        <f t="shared" si="11"/>
        <v>0</v>
      </c>
      <c r="AJ43" s="875">
        <f t="shared" si="12"/>
        <v>0</v>
      </c>
      <c r="AK43" s="875">
        <f t="shared" si="13"/>
        <v>0</v>
      </c>
      <c r="AL43" s="875">
        <f t="shared" si="14"/>
        <v>0</v>
      </c>
      <c r="AM43" s="875">
        <f t="shared" si="15"/>
        <v>0</v>
      </c>
      <c r="AN43" s="875">
        <f t="shared" si="16"/>
        <v>0</v>
      </c>
      <c r="AO43" s="875">
        <f t="shared" si="17"/>
        <v>0</v>
      </c>
      <c r="AP43" s="875">
        <f t="shared" si="18"/>
        <v>0</v>
      </c>
      <c r="AQ43" s="875">
        <f t="shared" si="19"/>
        <v>0</v>
      </c>
      <c r="AR43" s="875">
        <f t="shared" si="20"/>
        <v>0</v>
      </c>
      <c r="AS43" s="875">
        <f t="shared" si="21"/>
        <v>0</v>
      </c>
      <c r="AT43" s="875">
        <f t="shared" si="22"/>
        <v>0</v>
      </c>
      <c r="AU43" s="875">
        <f t="shared" si="23"/>
        <v>0</v>
      </c>
      <c r="AV43" s="875">
        <f t="shared" si="24"/>
        <v>0</v>
      </c>
      <c r="AW43" s="875">
        <f t="shared" si="25"/>
        <v>0</v>
      </c>
      <c r="AX43" s="875">
        <f t="shared" si="26"/>
        <v>0</v>
      </c>
      <c r="AY43" s="875">
        <f t="shared" si="27"/>
        <v>0</v>
      </c>
      <c r="AZ43" s="875">
        <f t="shared" si="28"/>
        <v>0</v>
      </c>
      <c r="BA43" s="875">
        <f t="shared" si="29"/>
        <v>0</v>
      </c>
      <c r="BB43" s="875">
        <f t="shared" si="30"/>
        <v>0</v>
      </c>
      <c r="BC43" s="875">
        <f t="shared" si="31"/>
        <v>0</v>
      </c>
      <c r="BD43" s="875">
        <f t="shared" si="32"/>
        <v>0</v>
      </c>
      <c r="BE43" s="875"/>
    </row>
    <row r="44" spans="1:57" ht="13.5" customHeight="1">
      <c r="A44" s="655" t="str">
        <f>IF(COUNTA(ｺﾒﾃﾞｨｶﾙ!A43)&gt;=1,ｺﾒﾃﾞｨｶﾙ!A43,"")</f>
        <v/>
      </c>
      <c r="B44" s="745" t="str">
        <f>IF(COUNTA(ｺﾒﾃﾞｨｶﾙ!B43)&gt;=1,ｺﾒﾃﾞｨｶﾙ!B43,"")</f>
        <v/>
      </c>
      <c r="C44" s="750" t="str">
        <f>IF(COUNTA(ｺﾒﾃﾞｨｶﾙ!C43)&gt;=1,ｺﾒﾃﾞｨｶﾙ!C43,"")</f>
        <v/>
      </c>
      <c r="D44" s="750" t="str">
        <f>IF(COUNTA(ｺﾒﾃﾞｨｶﾙ!D43)&gt;=1,ｺﾒﾃﾞｨｶﾙ!D43,"")</f>
        <v/>
      </c>
      <c r="E44" s="750" t="str">
        <f>IF(COUNTA(ｺﾒﾃﾞｨｶﾙ!E43)&gt;=1,ｺﾒﾃﾞｨｶﾙ!E43,"")</f>
        <v/>
      </c>
      <c r="F44" s="750" t="str">
        <f>IF(COUNTA(ｺﾒﾃﾞｨｶﾙ!F43)&gt;=1,ｺﾒﾃﾞｨｶﾙ!F43,"")</f>
        <v/>
      </c>
      <c r="G44" s="750" t="str">
        <f>IF(COUNTA(ｺﾒﾃﾞｨｶﾙ!G43)&gt;=1,ｺﾒﾃﾞｨｶﾙ!G43,"")</f>
        <v/>
      </c>
      <c r="H44" s="750" t="str">
        <f>IF(COUNTA(ｺﾒﾃﾞｨｶﾙ!H43)&gt;=1,ｺﾒﾃﾞｨｶﾙ!H43,"")</f>
        <v/>
      </c>
      <c r="I44" s="750" t="str">
        <f>IF(COUNTA(ｺﾒﾃﾞｨｶﾙ!I43)&gt;=1,ｺﾒﾃﾞｨｶﾙ!I43,"")</f>
        <v/>
      </c>
      <c r="J44" s="750" t="str">
        <f>IF(COUNTA(ｺﾒﾃﾞｨｶﾙ!J43)&gt;=1,ｺﾒﾃﾞｨｶﾙ!J43,"")</f>
        <v/>
      </c>
      <c r="K44" s="750" t="str">
        <f>IF(COUNTA(ｺﾒﾃﾞｨｶﾙ!K43)&gt;=1,ｺﾒﾃﾞｨｶﾙ!K43,"")</f>
        <v/>
      </c>
      <c r="L44" s="761" t="str">
        <f>IF(COUNTA(ｺﾒﾃﾞｨｶﾙ!L43)&gt;=1,ｺﾒﾃﾞｨｶﾙ!L43,"")</f>
        <v/>
      </c>
      <c r="M44" s="839" t="str">
        <f>IF(COUNTA(ｺﾒﾃﾞｨｶﾙ!M43)&gt;=1,ｺﾒﾃﾞｨｶﾙ!M43,"")</f>
        <v/>
      </c>
      <c r="N44" s="846" t="str">
        <f>IF(COUNTA(ｺﾒﾃﾞｨｶﾙ!N43)&gt;=1,ｺﾒﾃﾞｨｶﾙ!N43,"")</f>
        <v/>
      </c>
      <c r="O44" s="852">
        <f>SUM(ｺﾒﾃﾞｨｶﾙ!P43:V43)</f>
        <v>0</v>
      </c>
      <c r="P44" s="858" t="str">
        <f>IF(O44&lt;基本!$D$9,"非常勤","常勤")</f>
        <v>常勤</v>
      </c>
      <c r="Q44" s="861">
        <f>IF(P44="非常勤",O44/基本!$D$9,1)</f>
        <v>1</v>
      </c>
      <c r="R44" s="858" t="e">
        <f>IF(DAYS360(T44,メイン!$N$3)&lt;500,"新"," ")</f>
        <v>#VALUE!</v>
      </c>
      <c r="S44" s="868"/>
      <c r="T44" s="871" t="str">
        <f>IF(COUNTA(ｺﾒﾃﾞｨｶﾙ!O43)&gt;=1,ｺﾒﾃﾞｨｶﾙ!O43,"")</f>
        <v/>
      </c>
      <c r="U44" s="873"/>
      <c r="V44" s="875"/>
      <c r="W44" s="873"/>
      <c r="X44" s="875">
        <f t="shared" si="0"/>
        <v>0</v>
      </c>
      <c r="Y44" s="875">
        <f t="shared" si="1"/>
        <v>0</v>
      </c>
      <c r="Z44" s="875">
        <f t="shared" si="2"/>
        <v>0</v>
      </c>
      <c r="AA44" s="875">
        <f t="shared" si="3"/>
        <v>0</v>
      </c>
      <c r="AB44" s="875">
        <f t="shared" si="4"/>
        <v>0</v>
      </c>
      <c r="AC44" s="875">
        <f t="shared" si="5"/>
        <v>0</v>
      </c>
      <c r="AD44" s="875">
        <f t="shared" si="6"/>
        <v>0</v>
      </c>
      <c r="AE44" s="875">
        <f t="shared" si="7"/>
        <v>0</v>
      </c>
      <c r="AF44" s="875">
        <f t="shared" si="8"/>
        <v>0</v>
      </c>
      <c r="AG44" s="875">
        <f t="shared" si="9"/>
        <v>0</v>
      </c>
      <c r="AH44" s="875">
        <f t="shared" si="10"/>
        <v>0</v>
      </c>
      <c r="AI44" s="875">
        <f t="shared" si="11"/>
        <v>0</v>
      </c>
      <c r="AJ44" s="875">
        <f t="shared" si="12"/>
        <v>0</v>
      </c>
      <c r="AK44" s="875">
        <f t="shared" si="13"/>
        <v>0</v>
      </c>
      <c r="AL44" s="875">
        <f t="shared" si="14"/>
        <v>0</v>
      </c>
      <c r="AM44" s="875">
        <f t="shared" si="15"/>
        <v>0</v>
      </c>
      <c r="AN44" s="875">
        <f t="shared" si="16"/>
        <v>0</v>
      </c>
      <c r="AO44" s="875">
        <f t="shared" si="17"/>
        <v>0</v>
      </c>
      <c r="AP44" s="875">
        <f t="shared" si="18"/>
        <v>0</v>
      </c>
      <c r="AQ44" s="875">
        <f t="shared" si="19"/>
        <v>0</v>
      </c>
      <c r="AR44" s="875">
        <f t="shared" si="20"/>
        <v>0</v>
      </c>
      <c r="AS44" s="875">
        <f t="shared" si="21"/>
        <v>0</v>
      </c>
      <c r="AT44" s="875">
        <f t="shared" si="22"/>
        <v>0</v>
      </c>
      <c r="AU44" s="875">
        <f t="shared" si="23"/>
        <v>0</v>
      </c>
      <c r="AV44" s="875">
        <f t="shared" si="24"/>
        <v>0</v>
      </c>
      <c r="AW44" s="875">
        <f t="shared" si="25"/>
        <v>0</v>
      </c>
      <c r="AX44" s="875">
        <f t="shared" si="26"/>
        <v>0</v>
      </c>
      <c r="AY44" s="875">
        <f t="shared" si="27"/>
        <v>0</v>
      </c>
      <c r="AZ44" s="875">
        <f t="shared" si="28"/>
        <v>0</v>
      </c>
      <c r="BA44" s="875">
        <f t="shared" si="29"/>
        <v>0</v>
      </c>
      <c r="BB44" s="875">
        <f t="shared" si="30"/>
        <v>0</v>
      </c>
      <c r="BC44" s="875">
        <f t="shared" si="31"/>
        <v>0</v>
      </c>
      <c r="BD44" s="875">
        <f t="shared" si="32"/>
        <v>0</v>
      </c>
      <c r="BE44" s="875"/>
    </row>
    <row r="45" spans="1:57" ht="13.5" customHeight="1">
      <c r="A45" s="655" t="str">
        <f>IF(COUNTA(ｺﾒﾃﾞｨｶﾙ!A44)&gt;=1,ｺﾒﾃﾞｨｶﾙ!A44,"")</f>
        <v/>
      </c>
      <c r="B45" s="745" t="str">
        <f>IF(COUNTA(ｺﾒﾃﾞｨｶﾙ!B44)&gt;=1,ｺﾒﾃﾞｨｶﾙ!B44,"")</f>
        <v/>
      </c>
      <c r="C45" s="750" t="str">
        <f>IF(COUNTA(ｺﾒﾃﾞｨｶﾙ!C44)&gt;=1,ｺﾒﾃﾞｨｶﾙ!C44,"")</f>
        <v/>
      </c>
      <c r="D45" s="750" t="str">
        <f>IF(COUNTA(ｺﾒﾃﾞｨｶﾙ!D44)&gt;=1,ｺﾒﾃﾞｨｶﾙ!D44,"")</f>
        <v/>
      </c>
      <c r="E45" s="750" t="str">
        <f>IF(COUNTA(ｺﾒﾃﾞｨｶﾙ!E44)&gt;=1,ｺﾒﾃﾞｨｶﾙ!E44,"")</f>
        <v/>
      </c>
      <c r="F45" s="750" t="str">
        <f>IF(COUNTA(ｺﾒﾃﾞｨｶﾙ!F44)&gt;=1,ｺﾒﾃﾞｨｶﾙ!F44,"")</f>
        <v/>
      </c>
      <c r="G45" s="750" t="str">
        <f>IF(COUNTA(ｺﾒﾃﾞｨｶﾙ!G44)&gt;=1,ｺﾒﾃﾞｨｶﾙ!G44,"")</f>
        <v/>
      </c>
      <c r="H45" s="750" t="str">
        <f>IF(COUNTA(ｺﾒﾃﾞｨｶﾙ!H44)&gt;=1,ｺﾒﾃﾞｨｶﾙ!H44,"")</f>
        <v/>
      </c>
      <c r="I45" s="750" t="str">
        <f>IF(COUNTA(ｺﾒﾃﾞｨｶﾙ!I44)&gt;=1,ｺﾒﾃﾞｨｶﾙ!I44,"")</f>
        <v/>
      </c>
      <c r="J45" s="750" t="str">
        <f>IF(COUNTA(ｺﾒﾃﾞｨｶﾙ!J44)&gt;=1,ｺﾒﾃﾞｨｶﾙ!J44,"")</f>
        <v/>
      </c>
      <c r="K45" s="750" t="str">
        <f>IF(COUNTA(ｺﾒﾃﾞｨｶﾙ!K44)&gt;=1,ｺﾒﾃﾞｨｶﾙ!K44,"")</f>
        <v/>
      </c>
      <c r="L45" s="761" t="str">
        <f>IF(COUNTA(ｺﾒﾃﾞｨｶﾙ!L44)&gt;=1,ｺﾒﾃﾞｨｶﾙ!L44,"")</f>
        <v/>
      </c>
      <c r="M45" s="839" t="str">
        <f>IF(COUNTA(ｺﾒﾃﾞｨｶﾙ!M44)&gt;=1,ｺﾒﾃﾞｨｶﾙ!M44,"")</f>
        <v/>
      </c>
      <c r="N45" s="846" t="str">
        <f>IF(COUNTA(ｺﾒﾃﾞｨｶﾙ!N44)&gt;=1,ｺﾒﾃﾞｨｶﾙ!N44,"")</f>
        <v/>
      </c>
      <c r="O45" s="852">
        <f>SUM(ｺﾒﾃﾞｨｶﾙ!P44:V44)</f>
        <v>0</v>
      </c>
      <c r="P45" s="858" t="str">
        <f>IF(O45&lt;基本!$D$9,"非常勤","常勤")</f>
        <v>常勤</v>
      </c>
      <c r="Q45" s="861">
        <f>IF(P45="非常勤",O45/基本!$D$9,1)</f>
        <v>1</v>
      </c>
      <c r="R45" s="858" t="e">
        <f>IF(DAYS360(T45,メイン!$N$3)&lt;500,"新"," ")</f>
        <v>#VALUE!</v>
      </c>
      <c r="S45" s="868"/>
      <c r="T45" s="871" t="str">
        <f>IF(COUNTA(ｺﾒﾃﾞｨｶﾙ!O44)&gt;=1,ｺﾒﾃﾞｨｶﾙ!O44,"")</f>
        <v/>
      </c>
      <c r="U45" s="873"/>
      <c r="V45" s="873"/>
      <c r="W45" s="873"/>
      <c r="X45" s="875">
        <f t="shared" si="0"/>
        <v>0</v>
      </c>
      <c r="Y45" s="875">
        <f t="shared" si="1"/>
        <v>0</v>
      </c>
      <c r="Z45" s="875">
        <f t="shared" si="2"/>
        <v>0</v>
      </c>
      <c r="AA45" s="875">
        <f t="shared" si="3"/>
        <v>0</v>
      </c>
      <c r="AB45" s="875">
        <f t="shared" si="4"/>
        <v>0</v>
      </c>
      <c r="AC45" s="875">
        <f t="shared" si="5"/>
        <v>0</v>
      </c>
      <c r="AD45" s="875">
        <f t="shared" si="6"/>
        <v>0</v>
      </c>
      <c r="AE45" s="875">
        <f t="shared" si="7"/>
        <v>0</v>
      </c>
      <c r="AF45" s="875">
        <f t="shared" si="8"/>
        <v>0</v>
      </c>
      <c r="AG45" s="875">
        <f t="shared" si="9"/>
        <v>0</v>
      </c>
      <c r="AH45" s="875">
        <f t="shared" si="10"/>
        <v>0</v>
      </c>
      <c r="AI45" s="875">
        <f t="shared" si="11"/>
        <v>0</v>
      </c>
      <c r="AJ45" s="875">
        <f t="shared" si="12"/>
        <v>0</v>
      </c>
      <c r="AK45" s="875">
        <f t="shared" si="13"/>
        <v>0</v>
      </c>
      <c r="AL45" s="875">
        <f t="shared" si="14"/>
        <v>0</v>
      </c>
      <c r="AM45" s="875">
        <f t="shared" si="15"/>
        <v>0</v>
      </c>
      <c r="AN45" s="875">
        <f t="shared" si="16"/>
        <v>0</v>
      </c>
      <c r="AO45" s="875">
        <f t="shared" si="17"/>
        <v>0</v>
      </c>
      <c r="AP45" s="875">
        <f t="shared" si="18"/>
        <v>0</v>
      </c>
      <c r="AQ45" s="875">
        <f t="shared" si="19"/>
        <v>0</v>
      </c>
      <c r="AR45" s="875">
        <f t="shared" si="20"/>
        <v>0</v>
      </c>
      <c r="AS45" s="875">
        <f t="shared" si="21"/>
        <v>0</v>
      </c>
      <c r="AT45" s="875">
        <f t="shared" si="22"/>
        <v>0</v>
      </c>
      <c r="AU45" s="875">
        <f t="shared" si="23"/>
        <v>0</v>
      </c>
      <c r="AV45" s="875">
        <f t="shared" si="24"/>
        <v>0</v>
      </c>
      <c r="AW45" s="875">
        <f t="shared" si="25"/>
        <v>0</v>
      </c>
      <c r="AX45" s="875">
        <f t="shared" si="26"/>
        <v>0</v>
      </c>
      <c r="AY45" s="875">
        <f t="shared" si="27"/>
        <v>0</v>
      </c>
      <c r="AZ45" s="875">
        <f t="shared" si="28"/>
        <v>0</v>
      </c>
      <c r="BA45" s="875">
        <f t="shared" si="29"/>
        <v>0</v>
      </c>
      <c r="BB45" s="875">
        <f t="shared" si="30"/>
        <v>0</v>
      </c>
      <c r="BC45" s="875">
        <f t="shared" si="31"/>
        <v>0</v>
      </c>
      <c r="BD45" s="875">
        <f t="shared" si="32"/>
        <v>0</v>
      </c>
      <c r="BE45" s="875"/>
    </row>
    <row r="46" spans="1:57" ht="13.5" customHeight="1">
      <c r="A46" s="655" t="str">
        <f>IF(COUNTA(ｺﾒﾃﾞｨｶﾙ!A45)&gt;=1,ｺﾒﾃﾞｨｶﾙ!A45,"")</f>
        <v/>
      </c>
      <c r="B46" s="745" t="str">
        <f>IF(COUNTA(ｺﾒﾃﾞｨｶﾙ!B45)&gt;=1,ｺﾒﾃﾞｨｶﾙ!B45,"")</f>
        <v/>
      </c>
      <c r="C46" s="750" t="str">
        <f>IF(COUNTA(ｺﾒﾃﾞｨｶﾙ!C45)&gt;=1,ｺﾒﾃﾞｨｶﾙ!C45,"")</f>
        <v/>
      </c>
      <c r="D46" s="750" t="str">
        <f>IF(COUNTA(ｺﾒﾃﾞｨｶﾙ!D45)&gt;=1,ｺﾒﾃﾞｨｶﾙ!D45,"")</f>
        <v/>
      </c>
      <c r="E46" s="750" t="str">
        <f>IF(COUNTA(ｺﾒﾃﾞｨｶﾙ!E45)&gt;=1,ｺﾒﾃﾞｨｶﾙ!E45,"")</f>
        <v/>
      </c>
      <c r="F46" s="750" t="str">
        <f>IF(COUNTA(ｺﾒﾃﾞｨｶﾙ!F45)&gt;=1,ｺﾒﾃﾞｨｶﾙ!F45,"")</f>
        <v/>
      </c>
      <c r="G46" s="750" t="str">
        <f>IF(COUNTA(ｺﾒﾃﾞｨｶﾙ!G45)&gt;=1,ｺﾒﾃﾞｨｶﾙ!G45,"")</f>
        <v/>
      </c>
      <c r="H46" s="750" t="str">
        <f>IF(COUNTA(ｺﾒﾃﾞｨｶﾙ!H45)&gt;=1,ｺﾒﾃﾞｨｶﾙ!H45,"")</f>
        <v/>
      </c>
      <c r="I46" s="750" t="str">
        <f>IF(COUNTA(ｺﾒﾃﾞｨｶﾙ!I45)&gt;=1,ｺﾒﾃﾞｨｶﾙ!I45,"")</f>
        <v/>
      </c>
      <c r="J46" s="750" t="str">
        <f>IF(COUNTA(ｺﾒﾃﾞｨｶﾙ!J45)&gt;=1,ｺﾒﾃﾞｨｶﾙ!J45,"")</f>
        <v/>
      </c>
      <c r="K46" s="750" t="str">
        <f>IF(COUNTA(ｺﾒﾃﾞｨｶﾙ!K45)&gt;=1,ｺﾒﾃﾞｨｶﾙ!K45,"")</f>
        <v/>
      </c>
      <c r="L46" s="761" t="str">
        <f>IF(COUNTA(ｺﾒﾃﾞｨｶﾙ!L45)&gt;=1,ｺﾒﾃﾞｨｶﾙ!L45,"")</f>
        <v/>
      </c>
      <c r="M46" s="839" t="str">
        <f>IF(COUNTA(ｺﾒﾃﾞｨｶﾙ!M45)&gt;=1,ｺﾒﾃﾞｨｶﾙ!M45,"")</f>
        <v/>
      </c>
      <c r="N46" s="846" t="str">
        <f>IF(COUNTA(ｺﾒﾃﾞｨｶﾙ!N45)&gt;=1,ｺﾒﾃﾞｨｶﾙ!N45,"")</f>
        <v/>
      </c>
      <c r="O46" s="852">
        <f>SUM(ｺﾒﾃﾞｨｶﾙ!P45:V45)</f>
        <v>0</v>
      </c>
      <c r="P46" s="858" t="str">
        <f>IF(O46&lt;基本!$D$9,"非常勤","常勤")</f>
        <v>常勤</v>
      </c>
      <c r="Q46" s="861">
        <f>IF(P46="非常勤",O46/基本!$D$9,1)</f>
        <v>1</v>
      </c>
      <c r="R46" s="858" t="e">
        <f>IF(DAYS360(T46,メイン!$N$3)&lt;500,"新"," ")</f>
        <v>#VALUE!</v>
      </c>
      <c r="S46" s="868"/>
      <c r="T46" s="871" t="str">
        <f>IF(COUNTA(ｺﾒﾃﾞｨｶﾙ!O45)&gt;=1,ｺﾒﾃﾞｨｶﾙ!O45,"")</f>
        <v/>
      </c>
      <c r="U46" s="873"/>
      <c r="V46" s="873"/>
      <c r="W46" s="873"/>
      <c r="X46" s="875">
        <f t="shared" si="0"/>
        <v>0</v>
      </c>
      <c r="Y46" s="875">
        <f t="shared" si="1"/>
        <v>0</v>
      </c>
      <c r="Z46" s="875">
        <f t="shared" si="2"/>
        <v>0</v>
      </c>
      <c r="AA46" s="875">
        <f t="shared" si="3"/>
        <v>0</v>
      </c>
      <c r="AB46" s="875">
        <f t="shared" si="4"/>
        <v>0</v>
      </c>
      <c r="AC46" s="875">
        <f t="shared" si="5"/>
        <v>0</v>
      </c>
      <c r="AD46" s="875">
        <f t="shared" si="6"/>
        <v>0</v>
      </c>
      <c r="AE46" s="875">
        <f t="shared" si="7"/>
        <v>0</v>
      </c>
      <c r="AF46" s="875">
        <f t="shared" si="8"/>
        <v>0</v>
      </c>
      <c r="AG46" s="875">
        <f t="shared" si="9"/>
        <v>0</v>
      </c>
      <c r="AH46" s="875">
        <f t="shared" si="10"/>
        <v>0</v>
      </c>
      <c r="AI46" s="875">
        <f t="shared" si="11"/>
        <v>0</v>
      </c>
      <c r="AJ46" s="875">
        <f t="shared" si="12"/>
        <v>0</v>
      </c>
      <c r="AK46" s="875">
        <f t="shared" si="13"/>
        <v>0</v>
      </c>
      <c r="AL46" s="875">
        <f t="shared" si="14"/>
        <v>0</v>
      </c>
      <c r="AM46" s="875">
        <f t="shared" si="15"/>
        <v>0</v>
      </c>
      <c r="AN46" s="875">
        <f t="shared" si="16"/>
        <v>0</v>
      </c>
      <c r="AO46" s="875">
        <f t="shared" si="17"/>
        <v>0</v>
      </c>
      <c r="AP46" s="875">
        <f t="shared" si="18"/>
        <v>0</v>
      </c>
      <c r="AQ46" s="875">
        <f t="shared" si="19"/>
        <v>0</v>
      </c>
      <c r="AR46" s="875">
        <f t="shared" si="20"/>
        <v>0</v>
      </c>
      <c r="AS46" s="875">
        <f t="shared" si="21"/>
        <v>0</v>
      </c>
      <c r="AT46" s="875">
        <f t="shared" si="22"/>
        <v>0</v>
      </c>
      <c r="AU46" s="875">
        <f t="shared" si="23"/>
        <v>0</v>
      </c>
      <c r="AV46" s="875">
        <f t="shared" si="24"/>
        <v>0</v>
      </c>
      <c r="AW46" s="875">
        <f t="shared" si="25"/>
        <v>0</v>
      </c>
      <c r="AX46" s="875">
        <f t="shared" si="26"/>
        <v>0</v>
      </c>
      <c r="AY46" s="875">
        <f t="shared" si="27"/>
        <v>0</v>
      </c>
      <c r="AZ46" s="875">
        <f t="shared" si="28"/>
        <v>0</v>
      </c>
      <c r="BA46" s="875">
        <f t="shared" si="29"/>
        <v>0</v>
      </c>
      <c r="BB46" s="875">
        <f t="shared" si="30"/>
        <v>0</v>
      </c>
      <c r="BC46" s="875">
        <f t="shared" si="31"/>
        <v>0</v>
      </c>
      <c r="BD46" s="875">
        <f t="shared" si="32"/>
        <v>0</v>
      </c>
      <c r="BE46" s="875"/>
    </row>
    <row r="47" spans="1:57" ht="13.5" customHeight="1">
      <c r="A47" s="655" t="str">
        <f>IF(COUNTA(ｺﾒﾃﾞｨｶﾙ!A46)&gt;=1,ｺﾒﾃﾞｨｶﾙ!A46,"")</f>
        <v/>
      </c>
      <c r="B47" s="745" t="str">
        <f>IF(COUNTA(ｺﾒﾃﾞｨｶﾙ!B46)&gt;=1,ｺﾒﾃﾞｨｶﾙ!B46,"")</f>
        <v/>
      </c>
      <c r="C47" s="750" t="str">
        <f>IF(COUNTA(ｺﾒﾃﾞｨｶﾙ!C46)&gt;=1,ｺﾒﾃﾞｨｶﾙ!C46,"")</f>
        <v/>
      </c>
      <c r="D47" s="750" t="str">
        <f>IF(COUNTA(ｺﾒﾃﾞｨｶﾙ!D46)&gt;=1,ｺﾒﾃﾞｨｶﾙ!D46,"")</f>
        <v/>
      </c>
      <c r="E47" s="750" t="str">
        <f>IF(COUNTA(ｺﾒﾃﾞｨｶﾙ!E46)&gt;=1,ｺﾒﾃﾞｨｶﾙ!E46,"")</f>
        <v/>
      </c>
      <c r="F47" s="750" t="str">
        <f>IF(COUNTA(ｺﾒﾃﾞｨｶﾙ!F46)&gt;=1,ｺﾒﾃﾞｨｶﾙ!F46,"")</f>
        <v/>
      </c>
      <c r="G47" s="750" t="str">
        <f>IF(COUNTA(ｺﾒﾃﾞｨｶﾙ!G46)&gt;=1,ｺﾒﾃﾞｨｶﾙ!G46,"")</f>
        <v/>
      </c>
      <c r="H47" s="750" t="str">
        <f>IF(COUNTA(ｺﾒﾃﾞｨｶﾙ!H46)&gt;=1,ｺﾒﾃﾞｨｶﾙ!H46,"")</f>
        <v/>
      </c>
      <c r="I47" s="750" t="str">
        <f>IF(COUNTA(ｺﾒﾃﾞｨｶﾙ!I46)&gt;=1,ｺﾒﾃﾞｨｶﾙ!I46,"")</f>
        <v/>
      </c>
      <c r="J47" s="750" t="str">
        <f>IF(COUNTA(ｺﾒﾃﾞｨｶﾙ!J46)&gt;=1,ｺﾒﾃﾞｨｶﾙ!J46,"")</f>
        <v/>
      </c>
      <c r="K47" s="750" t="str">
        <f>IF(COUNTA(ｺﾒﾃﾞｨｶﾙ!K46)&gt;=1,ｺﾒﾃﾞｨｶﾙ!K46,"")</f>
        <v/>
      </c>
      <c r="L47" s="761" t="str">
        <f>IF(COUNTA(ｺﾒﾃﾞｨｶﾙ!L46)&gt;=1,ｺﾒﾃﾞｨｶﾙ!L46,"")</f>
        <v/>
      </c>
      <c r="M47" s="839" t="str">
        <f>IF(COUNTA(ｺﾒﾃﾞｨｶﾙ!M46)&gt;=1,ｺﾒﾃﾞｨｶﾙ!M46,"")</f>
        <v/>
      </c>
      <c r="N47" s="846" t="str">
        <f>IF(COUNTA(ｺﾒﾃﾞｨｶﾙ!N46)&gt;=1,ｺﾒﾃﾞｨｶﾙ!N46,"")</f>
        <v/>
      </c>
      <c r="O47" s="852">
        <f>SUM(ｺﾒﾃﾞｨｶﾙ!P46:V46)</f>
        <v>0</v>
      </c>
      <c r="P47" s="858" t="str">
        <f>IF(O47&lt;基本!$D$9,"非常勤","常勤")</f>
        <v>常勤</v>
      </c>
      <c r="Q47" s="861">
        <f>IF(P47="非常勤",O47/基本!$D$9,1)</f>
        <v>1</v>
      </c>
      <c r="R47" s="858" t="e">
        <f>IF(DAYS360(T47,メイン!$N$3)&lt;500,"新"," ")</f>
        <v>#VALUE!</v>
      </c>
      <c r="S47" s="868"/>
      <c r="T47" s="871" t="str">
        <f>IF(COUNTA(ｺﾒﾃﾞｨｶﾙ!O46)&gt;=1,ｺﾒﾃﾞｨｶﾙ!O46,"")</f>
        <v/>
      </c>
      <c r="U47" s="873"/>
      <c r="V47" s="873"/>
      <c r="W47" s="873"/>
      <c r="X47" s="875">
        <f t="shared" si="0"/>
        <v>0</v>
      </c>
      <c r="Y47" s="875">
        <f t="shared" si="1"/>
        <v>0</v>
      </c>
      <c r="Z47" s="875">
        <f t="shared" si="2"/>
        <v>0</v>
      </c>
      <c r="AA47" s="875">
        <f t="shared" si="3"/>
        <v>0</v>
      </c>
      <c r="AB47" s="875">
        <f t="shared" si="4"/>
        <v>0</v>
      </c>
      <c r="AC47" s="875">
        <f t="shared" si="5"/>
        <v>0</v>
      </c>
      <c r="AD47" s="875">
        <f t="shared" si="6"/>
        <v>0</v>
      </c>
      <c r="AE47" s="875">
        <f t="shared" si="7"/>
        <v>0</v>
      </c>
      <c r="AF47" s="875">
        <f t="shared" si="8"/>
        <v>0</v>
      </c>
      <c r="AG47" s="875">
        <f t="shared" si="9"/>
        <v>0</v>
      </c>
      <c r="AH47" s="875">
        <f t="shared" si="10"/>
        <v>0</v>
      </c>
      <c r="AI47" s="875">
        <f t="shared" si="11"/>
        <v>0</v>
      </c>
      <c r="AJ47" s="875">
        <f t="shared" si="12"/>
        <v>0</v>
      </c>
      <c r="AK47" s="875">
        <f t="shared" si="13"/>
        <v>0</v>
      </c>
      <c r="AL47" s="875">
        <f t="shared" si="14"/>
        <v>0</v>
      </c>
      <c r="AM47" s="875">
        <f t="shared" si="15"/>
        <v>0</v>
      </c>
      <c r="AN47" s="875">
        <f t="shared" si="16"/>
        <v>0</v>
      </c>
      <c r="AO47" s="875">
        <f t="shared" si="17"/>
        <v>0</v>
      </c>
      <c r="AP47" s="875">
        <f t="shared" si="18"/>
        <v>0</v>
      </c>
      <c r="AQ47" s="875">
        <f t="shared" si="19"/>
        <v>0</v>
      </c>
      <c r="AR47" s="875">
        <f t="shared" si="20"/>
        <v>0</v>
      </c>
      <c r="AS47" s="875">
        <f t="shared" si="21"/>
        <v>0</v>
      </c>
      <c r="AT47" s="875">
        <f t="shared" si="22"/>
        <v>0</v>
      </c>
      <c r="AU47" s="875">
        <f t="shared" si="23"/>
        <v>0</v>
      </c>
      <c r="AV47" s="875">
        <f t="shared" si="24"/>
        <v>0</v>
      </c>
      <c r="AW47" s="875">
        <f t="shared" si="25"/>
        <v>0</v>
      </c>
      <c r="AX47" s="875">
        <f t="shared" si="26"/>
        <v>0</v>
      </c>
      <c r="AY47" s="875">
        <f t="shared" si="27"/>
        <v>0</v>
      </c>
      <c r="AZ47" s="875">
        <f t="shared" si="28"/>
        <v>0</v>
      </c>
      <c r="BA47" s="875">
        <f t="shared" si="29"/>
        <v>0</v>
      </c>
      <c r="BB47" s="875">
        <f t="shared" si="30"/>
        <v>0</v>
      </c>
      <c r="BC47" s="875">
        <f t="shared" si="31"/>
        <v>0</v>
      </c>
      <c r="BD47" s="875">
        <f t="shared" si="32"/>
        <v>0</v>
      </c>
      <c r="BE47" s="875"/>
    </row>
    <row r="48" spans="1:57" ht="13.5" customHeight="1">
      <c r="A48" s="655" t="str">
        <f>IF(COUNTA(ｺﾒﾃﾞｨｶﾙ!A47)&gt;=1,ｺﾒﾃﾞｨｶﾙ!A47,"")</f>
        <v/>
      </c>
      <c r="B48" s="745" t="str">
        <f>IF(COUNTA(ｺﾒﾃﾞｨｶﾙ!B47)&gt;=1,ｺﾒﾃﾞｨｶﾙ!B47,"")</f>
        <v/>
      </c>
      <c r="C48" s="750" t="str">
        <f>IF(COUNTA(ｺﾒﾃﾞｨｶﾙ!C47)&gt;=1,ｺﾒﾃﾞｨｶﾙ!C47,"")</f>
        <v/>
      </c>
      <c r="D48" s="750" t="str">
        <f>IF(COUNTA(ｺﾒﾃﾞｨｶﾙ!D47)&gt;=1,ｺﾒﾃﾞｨｶﾙ!D47,"")</f>
        <v/>
      </c>
      <c r="E48" s="750" t="str">
        <f>IF(COUNTA(ｺﾒﾃﾞｨｶﾙ!E47)&gt;=1,ｺﾒﾃﾞｨｶﾙ!E47,"")</f>
        <v/>
      </c>
      <c r="F48" s="750" t="str">
        <f>IF(COUNTA(ｺﾒﾃﾞｨｶﾙ!F47)&gt;=1,ｺﾒﾃﾞｨｶﾙ!F47,"")</f>
        <v/>
      </c>
      <c r="G48" s="750" t="str">
        <f>IF(COUNTA(ｺﾒﾃﾞｨｶﾙ!G47)&gt;=1,ｺﾒﾃﾞｨｶﾙ!G47,"")</f>
        <v/>
      </c>
      <c r="H48" s="750" t="str">
        <f>IF(COUNTA(ｺﾒﾃﾞｨｶﾙ!H47)&gt;=1,ｺﾒﾃﾞｨｶﾙ!H47,"")</f>
        <v/>
      </c>
      <c r="I48" s="750" t="str">
        <f>IF(COUNTA(ｺﾒﾃﾞｨｶﾙ!I47)&gt;=1,ｺﾒﾃﾞｨｶﾙ!I47,"")</f>
        <v/>
      </c>
      <c r="J48" s="750" t="str">
        <f>IF(COUNTA(ｺﾒﾃﾞｨｶﾙ!J47)&gt;=1,ｺﾒﾃﾞｨｶﾙ!J47,"")</f>
        <v/>
      </c>
      <c r="K48" s="750" t="str">
        <f>IF(COUNTA(ｺﾒﾃﾞｨｶﾙ!K47)&gt;=1,ｺﾒﾃﾞｨｶﾙ!K47,"")</f>
        <v/>
      </c>
      <c r="L48" s="761" t="str">
        <f>IF(COUNTA(ｺﾒﾃﾞｨｶﾙ!L47)&gt;=1,ｺﾒﾃﾞｨｶﾙ!L47,"")</f>
        <v/>
      </c>
      <c r="M48" s="839" t="str">
        <f>IF(COUNTA(ｺﾒﾃﾞｨｶﾙ!M47)&gt;=1,ｺﾒﾃﾞｨｶﾙ!M47,"")</f>
        <v/>
      </c>
      <c r="N48" s="846" t="str">
        <f>IF(COUNTA(ｺﾒﾃﾞｨｶﾙ!N47)&gt;=1,ｺﾒﾃﾞｨｶﾙ!N47,"")</f>
        <v/>
      </c>
      <c r="O48" s="852">
        <f>SUM(ｺﾒﾃﾞｨｶﾙ!P47:V47)</f>
        <v>0</v>
      </c>
      <c r="P48" s="858" t="str">
        <f>IF(O48&lt;基本!$D$9,"非常勤","常勤")</f>
        <v>常勤</v>
      </c>
      <c r="Q48" s="861">
        <f>IF(P48="非常勤",O48/基本!$D$9,1)</f>
        <v>1</v>
      </c>
      <c r="R48" s="858" t="e">
        <f>IF(DAYS360(T48,メイン!$N$3)&lt;500,"新"," ")</f>
        <v>#VALUE!</v>
      </c>
      <c r="S48" s="868"/>
      <c r="T48" s="871" t="str">
        <f>IF(COUNTA(ｺﾒﾃﾞｨｶﾙ!O47)&gt;=1,ｺﾒﾃﾞｨｶﾙ!O47,"")</f>
        <v/>
      </c>
      <c r="U48" s="873"/>
      <c r="V48" s="873"/>
      <c r="W48" s="873"/>
      <c r="X48" s="875">
        <f t="shared" si="0"/>
        <v>0</v>
      </c>
      <c r="Y48" s="875">
        <f t="shared" si="1"/>
        <v>0</v>
      </c>
      <c r="Z48" s="875">
        <f t="shared" si="2"/>
        <v>0</v>
      </c>
      <c r="AA48" s="875">
        <f t="shared" si="3"/>
        <v>0</v>
      </c>
      <c r="AB48" s="875">
        <f t="shared" si="4"/>
        <v>0</v>
      </c>
      <c r="AC48" s="875">
        <f t="shared" si="5"/>
        <v>0</v>
      </c>
      <c r="AD48" s="875">
        <f t="shared" si="6"/>
        <v>0</v>
      </c>
      <c r="AE48" s="875">
        <f t="shared" si="7"/>
        <v>0</v>
      </c>
      <c r="AF48" s="875">
        <f t="shared" si="8"/>
        <v>0</v>
      </c>
      <c r="AG48" s="875">
        <f t="shared" si="9"/>
        <v>0</v>
      </c>
      <c r="AH48" s="875">
        <f t="shared" si="10"/>
        <v>0</v>
      </c>
      <c r="AI48" s="875">
        <f t="shared" si="11"/>
        <v>0</v>
      </c>
      <c r="AJ48" s="875">
        <f t="shared" si="12"/>
        <v>0</v>
      </c>
      <c r="AK48" s="875">
        <f t="shared" si="13"/>
        <v>0</v>
      </c>
      <c r="AL48" s="875">
        <f t="shared" si="14"/>
        <v>0</v>
      </c>
      <c r="AM48" s="875">
        <f t="shared" si="15"/>
        <v>0</v>
      </c>
      <c r="AN48" s="875">
        <f t="shared" si="16"/>
        <v>0</v>
      </c>
      <c r="AO48" s="875">
        <f t="shared" si="17"/>
        <v>0</v>
      </c>
      <c r="AP48" s="875">
        <f t="shared" si="18"/>
        <v>0</v>
      </c>
      <c r="AQ48" s="875">
        <f t="shared" si="19"/>
        <v>0</v>
      </c>
      <c r="AR48" s="875">
        <f t="shared" si="20"/>
        <v>0</v>
      </c>
      <c r="AS48" s="875">
        <f t="shared" si="21"/>
        <v>0</v>
      </c>
      <c r="AT48" s="875">
        <f t="shared" si="22"/>
        <v>0</v>
      </c>
      <c r="AU48" s="875">
        <f t="shared" si="23"/>
        <v>0</v>
      </c>
      <c r="AV48" s="875">
        <f t="shared" si="24"/>
        <v>0</v>
      </c>
      <c r="AW48" s="875">
        <f t="shared" si="25"/>
        <v>0</v>
      </c>
      <c r="AX48" s="875">
        <f t="shared" si="26"/>
        <v>0</v>
      </c>
      <c r="AY48" s="875">
        <f t="shared" si="27"/>
        <v>0</v>
      </c>
      <c r="AZ48" s="875">
        <f t="shared" si="28"/>
        <v>0</v>
      </c>
      <c r="BA48" s="875">
        <f t="shared" si="29"/>
        <v>0</v>
      </c>
      <c r="BB48" s="875">
        <f t="shared" si="30"/>
        <v>0</v>
      </c>
      <c r="BC48" s="875">
        <f t="shared" si="31"/>
        <v>0</v>
      </c>
      <c r="BD48" s="875">
        <f t="shared" si="32"/>
        <v>0</v>
      </c>
      <c r="BE48" s="875"/>
    </row>
    <row r="49" spans="1:57" ht="13.5" customHeight="1">
      <c r="A49" s="655" t="str">
        <f>IF(COUNTA(ｺﾒﾃﾞｨｶﾙ!A48)&gt;=1,ｺﾒﾃﾞｨｶﾙ!A48,"")</f>
        <v/>
      </c>
      <c r="B49" s="745" t="str">
        <f>IF(COUNTA(ｺﾒﾃﾞｨｶﾙ!B48)&gt;=1,ｺﾒﾃﾞｨｶﾙ!B48,"")</f>
        <v/>
      </c>
      <c r="C49" s="750" t="str">
        <f>IF(COUNTA(ｺﾒﾃﾞｨｶﾙ!C48)&gt;=1,ｺﾒﾃﾞｨｶﾙ!C48,"")</f>
        <v/>
      </c>
      <c r="D49" s="750" t="str">
        <f>IF(COUNTA(ｺﾒﾃﾞｨｶﾙ!D48)&gt;=1,ｺﾒﾃﾞｨｶﾙ!D48,"")</f>
        <v/>
      </c>
      <c r="E49" s="750" t="str">
        <f>IF(COUNTA(ｺﾒﾃﾞｨｶﾙ!E48)&gt;=1,ｺﾒﾃﾞｨｶﾙ!E48,"")</f>
        <v/>
      </c>
      <c r="F49" s="750" t="str">
        <f>IF(COUNTA(ｺﾒﾃﾞｨｶﾙ!F48)&gt;=1,ｺﾒﾃﾞｨｶﾙ!F48,"")</f>
        <v/>
      </c>
      <c r="G49" s="750" t="str">
        <f>IF(COUNTA(ｺﾒﾃﾞｨｶﾙ!G48)&gt;=1,ｺﾒﾃﾞｨｶﾙ!G48,"")</f>
        <v/>
      </c>
      <c r="H49" s="750" t="str">
        <f>IF(COUNTA(ｺﾒﾃﾞｨｶﾙ!H48)&gt;=1,ｺﾒﾃﾞｨｶﾙ!H48,"")</f>
        <v/>
      </c>
      <c r="I49" s="750" t="str">
        <f>IF(COUNTA(ｺﾒﾃﾞｨｶﾙ!I48)&gt;=1,ｺﾒﾃﾞｨｶﾙ!I48,"")</f>
        <v/>
      </c>
      <c r="J49" s="750" t="str">
        <f>IF(COUNTA(ｺﾒﾃﾞｨｶﾙ!J48)&gt;=1,ｺﾒﾃﾞｨｶﾙ!J48,"")</f>
        <v/>
      </c>
      <c r="K49" s="750" t="str">
        <f>IF(COUNTA(ｺﾒﾃﾞｨｶﾙ!K48)&gt;=1,ｺﾒﾃﾞｨｶﾙ!K48,"")</f>
        <v/>
      </c>
      <c r="L49" s="761" t="str">
        <f>IF(COUNTA(ｺﾒﾃﾞｨｶﾙ!L48)&gt;=1,ｺﾒﾃﾞｨｶﾙ!L48,"")</f>
        <v/>
      </c>
      <c r="M49" s="839" t="str">
        <f>IF(COUNTA(ｺﾒﾃﾞｨｶﾙ!M48)&gt;=1,ｺﾒﾃﾞｨｶﾙ!M48,"")</f>
        <v/>
      </c>
      <c r="N49" s="846" t="str">
        <f>IF(COUNTA(ｺﾒﾃﾞｨｶﾙ!N48)&gt;=1,ｺﾒﾃﾞｨｶﾙ!N48,"")</f>
        <v/>
      </c>
      <c r="O49" s="852">
        <f>SUM(ｺﾒﾃﾞｨｶﾙ!P48:V48)</f>
        <v>0</v>
      </c>
      <c r="P49" s="858" t="str">
        <f>IF(O49&lt;基本!$D$9,"非常勤","常勤")</f>
        <v>常勤</v>
      </c>
      <c r="Q49" s="861">
        <f>IF(P49="非常勤",O49/基本!$D$9,1)</f>
        <v>1</v>
      </c>
      <c r="R49" s="858" t="e">
        <f>IF(DAYS360(T49,メイン!$N$3)&lt;500,"新"," ")</f>
        <v>#VALUE!</v>
      </c>
      <c r="S49" s="868"/>
      <c r="T49" s="871" t="str">
        <f>IF(COUNTA(ｺﾒﾃﾞｨｶﾙ!O48)&gt;=1,ｺﾒﾃﾞｨｶﾙ!O48,"")</f>
        <v/>
      </c>
      <c r="U49" s="873"/>
      <c r="V49" s="873"/>
      <c r="W49" s="873"/>
      <c r="X49" s="875">
        <f t="shared" si="0"/>
        <v>0</v>
      </c>
      <c r="Y49" s="875">
        <f t="shared" si="1"/>
        <v>0</v>
      </c>
      <c r="Z49" s="875">
        <f t="shared" si="2"/>
        <v>0</v>
      </c>
      <c r="AA49" s="875">
        <f t="shared" si="3"/>
        <v>0</v>
      </c>
      <c r="AB49" s="875">
        <f t="shared" si="4"/>
        <v>0</v>
      </c>
      <c r="AC49" s="875">
        <f t="shared" si="5"/>
        <v>0</v>
      </c>
      <c r="AD49" s="875">
        <f t="shared" si="6"/>
        <v>0</v>
      </c>
      <c r="AE49" s="875">
        <f t="shared" si="7"/>
        <v>0</v>
      </c>
      <c r="AF49" s="875">
        <f t="shared" si="8"/>
        <v>0</v>
      </c>
      <c r="AG49" s="875">
        <f t="shared" si="9"/>
        <v>0</v>
      </c>
      <c r="AH49" s="875">
        <f t="shared" si="10"/>
        <v>0</v>
      </c>
      <c r="AI49" s="875">
        <f t="shared" si="11"/>
        <v>0</v>
      </c>
      <c r="AJ49" s="875">
        <f t="shared" si="12"/>
        <v>0</v>
      </c>
      <c r="AK49" s="875">
        <f t="shared" si="13"/>
        <v>0</v>
      </c>
      <c r="AL49" s="875">
        <f t="shared" si="14"/>
        <v>0</v>
      </c>
      <c r="AM49" s="875">
        <f t="shared" si="15"/>
        <v>0</v>
      </c>
      <c r="AN49" s="875">
        <f t="shared" si="16"/>
        <v>0</v>
      </c>
      <c r="AO49" s="875">
        <f t="shared" si="17"/>
        <v>0</v>
      </c>
      <c r="AP49" s="875">
        <f t="shared" si="18"/>
        <v>0</v>
      </c>
      <c r="AQ49" s="875">
        <f t="shared" si="19"/>
        <v>0</v>
      </c>
      <c r="AR49" s="875">
        <f t="shared" si="20"/>
        <v>0</v>
      </c>
      <c r="AS49" s="875">
        <f t="shared" si="21"/>
        <v>0</v>
      </c>
      <c r="AT49" s="875">
        <f t="shared" si="22"/>
        <v>0</v>
      </c>
      <c r="AU49" s="875">
        <f t="shared" si="23"/>
        <v>0</v>
      </c>
      <c r="AV49" s="875">
        <f t="shared" si="24"/>
        <v>0</v>
      </c>
      <c r="AW49" s="875">
        <f t="shared" si="25"/>
        <v>0</v>
      </c>
      <c r="AX49" s="875">
        <f t="shared" si="26"/>
        <v>0</v>
      </c>
      <c r="AY49" s="875">
        <f t="shared" si="27"/>
        <v>0</v>
      </c>
      <c r="AZ49" s="875">
        <f t="shared" si="28"/>
        <v>0</v>
      </c>
      <c r="BA49" s="875">
        <f t="shared" si="29"/>
        <v>0</v>
      </c>
      <c r="BB49" s="875">
        <f t="shared" si="30"/>
        <v>0</v>
      </c>
      <c r="BC49" s="875">
        <f t="shared" si="31"/>
        <v>0</v>
      </c>
      <c r="BD49" s="875">
        <f t="shared" si="32"/>
        <v>0</v>
      </c>
      <c r="BE49" s="875"/>
    </row>
    <row r="50" spans="1:57" ht="13.5" customHeight="1">
      <c r="A50" s="655" t="str">
        <f>IF(COUNTA(ｺﾒﾃﾞｨｶﾙ!A49)&gt;=1,ｺﾒﾃﾞｨｶﾙ!A49,"")</f>
        <v/>
      </c>
      <c r="B50" s="745" t="str">
        <f>IF(COUNTA(ｺﾒﾃﾞｨｶﾙ!B49)&gt;=1,ｺﾒﾃﾞｨｶﾙ!B49,"")</f>
        <v/>
      </c>
      <c r="C50" s="750" t="str">
        <f>IF(COUNTA(ｺﾒﾃﾞｨｶﾙ!C49)&gt;=1,ｺﾒﾃﾞｨｶﾙ!C49,"")</f>
        <v/>
      </c>
      <c r="D50" s="750" t="str">
        <f>IF(COUNTA(ｺﾒﾃﾞｨｶﾙ!D49)&gt;=1,ｺﾒﾃﾞｨｶﾙ!D49,"")</f>
        <v/>
      </c>
      <c r="E50" s="750" t="str">
        <f>IF(COUNTA(ｺﾒﾃﾞｨｶﾙ!E49)&gt;=1,ｺﾒﾃﾞｨｶﾙ!E49,"")</f>
        <v/>
      </c>
      <c r="F50" s="750" t="str">
        <f>IF(COUNTA(ｺﾒﾃﾞｨｶﾙ!F49)&gt;=1,ｺﾒﾃﾞｨｶﾙ!F49,"")</f>
        <v/>
      </c>
      <c r="G50" s="750" t="str">
        <f>IF(COUNTA(ｺﾒﾃﾞｨｶﾙ!G49)&gt;=1,ｺﾒﾃﾞｨｶﾙ!G49,"")</f>
        <v/>
      </c>
      <c r="H50" s="750" t="str">
        <f>IF(COUNTA(ｺﾒﾃﾞｨｶﾙ!H49)&gt;=1,ｺﾒﾃﾞｨｶﾙ!H49,"")</f>
        <v/>
      </c>
      <c r="I50" s="750" t="str">
        <f>IF(COUNTA(ｺﾒﾃﾞｨｶﾙ!I49)&gt;=1,ｺﾒﾃﾞｨｶﾙ!I49,"")</f>
        <v/>
      </c>
      <c r="J50" s="750" t="str">
        <f>IF(COUNTA(ｺﾒﾃﾞｨｶﾙ!J49)&gt;=1,ｺﾒﾃﾞｨｶﾙ!J49,"")</f>
        <v/>
      </c>
      <c r="K50" s="750" t="str">
        <f>IF(COUNTA(ｺﾒﾃﾞｨｶﾙ!K49)&gt;=1,ｺﾒﾃﾞｨｶﾙ!K49,"")</f>
        <v/>
      </c>
      <c r="L50" s="761" t="str">
        <f>IF(COUNTA(ｺﾒﾃﾞｨｶﾙ!L49)&gt;=1,ｺﾒﾃﾞｨｶﾙ!L49,"")</f>
        <v/>
      </c>
      <c r="M50" s="839" t="str">
        <f>IF(COUNTA(ｺﾒﾃﾞｨｶﾙ!M49)&gt;=1,ｺﾒﾃﾞｨｶﾙ!M49,"")</f>
        <v/>
      </c>
      <c r="N50" s="846" t="str">
        <f>IF(COUNTA(ｺﾒﾃﾞｨｶﾙ!N49)&gt;=1,ｺﾒﾃﾞｨｶﾙ!N49,"")</f>
        <v/>
      </c>
      <c r="O50" s="852">
        <f>SUM(ｺﾒﾃﾞｨｶﾙ!P49:V49)</f>
        <v>0</v>
      </c>
      <c r="P50" s="858" t="str">
        <f>IF(O50&lt;基本!$D$9,"非常勤","常勤")</f>
        <v>常勤</v>
      </c>
      <c r="Q50" s="861">
        <f>IF(P50="非常勤",O50/基本!$D$9,1)</f>
        <v>1</v>
      </c>
      <c r="R50" s="858" t="e">
        <f>IF(DAYS360(T50,メイン!$N$3)&lt;500,"新"," ")</f>
        <v>#VALUE!</v>
      </c>
      <c r="S50" s="868"/>
      <c r="T50" s="871" t="str">
        <f>IF(COUNTA(ｺﾒﾃﾞｨｶﾙ!O49)&gt;=1,ｺﾒﾃﾞｨｶﾙ!O49,"")</f>
        <v/>
      </c>
      <c r="U50" s="873"/>
      <c r="V50" s="873"/>
      <c r="W50" s="873"/>
      <c r="X50" s="875">
        <f t="shared" si="0"/>
        <v>0</v>
      </c>
      <c r="Y50" s="875">
        <f t="shared" si="1"/>
        <v>0</v>
      </c>
      <c r="Z50" s="875">
        <f t="shared" si="2"/>
        <v>0</v>
      </c>
      <c r="AA50" s="875">
        <f t="shared" si="3"/>
        <v>0</v>
      </c>
      <c r="AB50" s="875">
        <f t="shared" si="4"/>
        <v>0</v>
      </c>
      <c r="AC50" s="875">
        <f t="shared" si="5"/>
        <v>0</v>
      </c>
      <c r="AD50" s="875">
        <f t="shared" si="6"/>
        <v>0</v>
      </c>
      <c r="AE50" s="875">
        <f t="shared" si="7"/>
        <v>0</v>
      </c>
      <c r="AF50" s="875">
        <f t="shared" si="8"/>
        <v>0</v>
      </c>
      <c r="AG50" s="875">
        <f t="shared" si="9"/>
        <v>0</v>
      </c>
      <c r="AH50" s="875">
        <f t="shared" si="10"/>
        <v>0</v>
      </c>
      <c r="AI50" s="875">
        <f t="shared" si="11"/>
        <v>0</v>
      </c>
      <c r="AJ50" s="875">
        <f t="shared" si="12"/>
        <v>0</v>
      </c>
      <c r="AK50" s="875">
        <f t="shared" si="13"/>
        <v>0</v>
      </c>
      <c r="AL50" s="875">
        <f t="shared" si="14"/>
        <v>0</v>
      </c>
      <c r="AM50" s="875">
        <f t="shared" si="15"/>
        <v>0</v>
      </c>
      <c r="AN50" s="875">
        <f t="shared" si="16"/>
        <v>0</v>
      </c>
      <c r="AO50" s="875">
        <f t="shared" si="17"/>
        <v>0</v>
      </c>
      <c r="AP50" s="875">
        <f t="shared" si="18"/>
        <v>0</v>
      </c>
      <c r="AQ50" s="875">
        <f t="shared" si="19"/>
        <v>0</v>
      </c>
      <c r="AR50" s="875">
        <f t="shared" si="20"/>
        <v>0</v>
      </c>
      <c r="AS50" s="875">
        <f t="shared" si="21"/>
        <v>0</v>
      </c>
      <c r="AT50" s="875">
        <f t="shared" si="22"/>
        <v>0</v>
      </c>
      <c r="AU50" s="875">
        <f t="shared" si="23"/>
        <v>0</v>
      </c>
      <c r="AV50" s="875">
        <f t="shared" si="24"/>
        <v>0</v>
      </c>
      <c r="AW50" s="875">
        <f t="shared" si="25"/>
        <v>0</v>
      </c>
      <c r="AX50" s="875">
        <f t="shared" si="26"/>
        <v>0</v>
      </c>
      <c r="AY50" s="875">
        <f t="shared" si="27"/>
        <v>0</v>
      </c>
      <c r="AZ50" s="875">
        <f t="shared" si="28"/>
        <v>0</v>
      </c>
      <c r="BA50" s="875">
        <f t="shared" si="29"/>
        <v>0</v>
      </c>
      <c r="BB50" s="875">
        <f t="shared" si="30"/>
        <v>0</v>
      </c>
      <c r="BC50" s="875">
        <f t="shared" si="31"/>
        <v>0</v>
      </c>
      <c r="BD50" s="875">
        <f t="shared" si="32"/>
        <v>0</v>
      </c>
      <c r="BE50" s="875"/>
    </row>
    <row r="51" spans="1:57" ht="13.5" customHeight="1">
      <c r="A51" s="655" t="str">
        <f>IF(COUNTA(ｺﾒﾃﾞｨｶﾙ!A50)&gt;=1,ｺﾒﾃﾞｨｶﾙ!A50,"")</f>
        <v/>
      </c>
      <c r="B51" s="745" t="str">
        <f>IF(COUNTA(ｺﾒﾃﾞｨｶﾙ!B50)&gt;=1,ｺﾒﾃﾞｨｶﾙ!B50,"")</f>
        <v/>
      </c>
      <c r="C51" s="750" t="str">
        <f>IF(COUNTA(ｺﾒﾃﾞｨｶﾙ!C50)&gt;=1,ｺﾒﾃﾞｨｶﾙ!C50,"")</f>
        <v/>
      </c>
      <c r="D51" s="750" t="str">
        <f>IF(COUNTA(ｺﾒﾃﾞｨｶﾙ!D50)&gt;=1,ｺﾒﾃﾞｨｶﾙ!D50,"")</f>
        <v/>
      </c>
      <c r="E51" s="750" t="str">
        <f>IF(COUNTA(ｺﾒﾃﾞｨｶﾙ!E50)&gt;=1,ｺﾒﾃﾞｨｶﾙ!E50,"")</f>
        <v/>
      </c>
      <c r="F51" s="750" t="str">
        <f>IF(COUNTA(ｺﾒﾃﾞｨｶﾙ!F50)&gt;=1,ｺﾒﾃﾞｨｶﾙ!F50,"")</f>
        <v/>
      </c>
      <c r="G51" s="750" t="str">
        <f>IF(COUNTA(ｺﾒﾃﾞｨｶﾙ!G50)&gt;=1,ｺﾒﾃﾞｨｶﾙ!G50,"")</f>
        <v/>
      </c>
      <c r="H51" s="750" t="str">
        <f>IF(COUNTA(ｺﾒﾃﾞｨｶﾙ!H50)&gt;=1,ｺﾒﾃﾞｨｶﾙ!H50,"")</f>
        <v/>
      </c>
      <c r="I51" s="750" t="str">
        <f>IF(COUNTA(ｺﾒﾃﾞｨｶﾙ!I50)&gt;=1,ｺﾒﾃﾞｨｶﾙ!I50,"")</f>
        <v/>
      </c>
      <c r="J51" s="750" t="str">
        <f>IF(COUNTA(ｺﾒﾃﾞｨｶﾙ!J50)&gt;=1,ｺﾒﾃﾞｨｶﾙ!J50,"")</f>
        <v/>
      </c>
      <c r="K51" s="750" t="str">
        <f>IF(COUNTA(ｺﾒﾃﾞｨｶﾙ!K50)&gt;=1,ｺﾒﾃﾞｨｶﾙ!K50,"")</f>
        <v/>
      </c>
      <c r="L51" s="761" t="str">
        <f>IF(COUNTA(ｺﾒﾃﾞｨｶﾙ!L50)&gt;=1,ｺﾒﾃﾞｨｶﾙ!L50,"")</f>
        <v/>
      </c>
      <c r="M51" s="839" t="str">
        <f>IF(COUNTA(ｺﾒﾃﾞｨｶﾙ!M50)&gt;=1,ｺﾒﾃﾞｨｶﾙ!M50,"")</f>
        <v/>
      </c>
      <c r="N51" s="846" t="str">
        <f>IF(COUNTA(ｺﾒﾃﾞｨｶﾙ!N50)&gt;=1,ｺﾒﾃﾞｨｶﾙ!N50,"")</f>
        <v/>
      </c>
      <c r="O51" s="852">
        <f>SUM(ｺﾒﾃﾞｨｶﾙ!P50:V50)</f>
        <v>0</v>
      </c>
      <c r="P51" s="858" t="str">
        <f>IF(O51&lt;基本!$D$9,"非常勤","常勤")</f>
        <v>常勤</v>
      </c>
      <c r="Q51" s="861">
        <f>IF(P51="非常勤",O51/基本!$D$9,1)</f>
        <v>1</v>
      </c>
      <c r="R51" s="858" t="e">
        <f>IF(DAYS360(T51,メイン!$N$3)&lt;500,"新"," ")</f>
        <v>#VALUE!</v>
      </c>
      <c r="S51" s="868"/>
      <c r="T51" s="871" t="str">
        <f>IF(COUNTA(ｺﾒﾃﾞｨｶﾙ!O50)&gt;=1,ｺﾒﾃﾞｨｶﾙ!O50,"")</f>
        <v/>
      </c>
      <c r="U51" s="873"/>
      <c r="V51" s="873"/>
      <c r="W51" s="873"/>
      <c r="X51" s="875">
        <f t="shared" si="0"/>
        <v>0</v>
      </c>
      <c r="Y51" s="875">
        <f t="shared" si="1"/>
        <v>0</v>
      </c>
      <c r="Z51" s="875">
        <f t="shared" si="2"/>
        <v>0</v>
      </c>
      <c r="AA51" s="875">
        <f t="shared" si="3"/>
        <v>0</v>
      </c>
      <c r="AB51" s="875">
        <f t="shared" si="4"/>
        <v>0</v>
      </c>
      <c r="AC51" s="875">
        <f t="shared" si="5"/>
        <v>0</v>
      </c>
      <c r="AD51" s="875">
        <f t="shared" si="6"/>
        <v>0</v>
      </c>
      <c r="AE51" s="875">
        <f t="shared" si="7"/>
        <v>0</v>
      </c>
      <c r="AF51" s="875">
        <f t="shared" si="8"/>
        <v>0</v>
      </c>
      <c r="AG51" s="875">
        <f t="shared" si="9"/>
        <v>0</v>
      </c>
      <c r="AH51" s="875">
        <f t="shared" si="10"/>
        <v>0</v>
      </c>
      <c r="AI51" s="875">
        <f t="shared" si="11"/>
        <v>0</v>
      </c>
      <c r="AJ51" s="875">
        <f t="shared" si="12"/>
        <v>0</v>
      </c>
      <c r="AK51" s="875">
        <f t="shared" si="13"/>
        <v>0</v>
      </c>
      <c r="AL51" s="875">
        <f t="shared" si="14"/>
        <v>0</v>
      </c>
      <c r="AM51" s="875">
        <f t="shared" si="15"/>
        <v>0</v>
      </c>
      <c r="AN51" s="875">
        <f t="shared" si="16"/>
        <v>0</v>
      </c>
      <c r="AO51" s="875">
        <f t="shared" si="17"/>
        <v>0</v>
      </c>
      <c r="AP51" s="875">
        <f t="shared" si="18"/>
        <v>0</v>
      </c>
      <c r="AQ51" s="875">
        <f t="shared" si="19"/>
        <v>0</v>
      </c>
      <c r="AR51" s="875">
        <f t="shared" si="20"/>
        <v>0</v>
      </c>
      <c r="AS51" s="875">
        <f t="shared" si="21"/>
        <v>0</v>
      </c>
      <c r="AT51" s="875">
        <f t="shared" si="22"/>
        <v>0</v>
      </c>
      <c r="AU51" s="875">
        <f t="shared" si="23"/>
        <v>0</v>
      </c>
      <c r="AV51" s="875">
        <f t="shared" si="24"/>
        <v>0</v>
      </c>
      <c r="AW51" s="875">
        <f t="shared" si="25"/>
        <v>0</v>
      </c>
      <c r="AX51" s="875">
        <f t="shared" si="26"/>
        <v>0</v>
      </c>
      <c r="AY51" s="875">
        <f t="shared" si="27"/>
        <v>0</v>
      </c>
      <c r="AZ51" s="875">
        <f t="shared" si="28"/>
        <v>0</v>
      </c>
      <c r="BA51" s="875">
        <f t="shared" si="29"/>
        <v>0</v>
      </c>
      <c r="BB51" s="875">
        <f t="shared" si="30"/>
        <v>0</v>
      </c>
      <c r="BC51" s="875">
        <f t="shared" si="31"/>
        <v>0</v>
      </c>
      <c r="BD51" s="875">
        <f t="shared" si="32"/>
        <v>0</v>
      </c>
      <c r="BE51" s="875"/>
    </row>
    <row r="52" spans="1:57" ht="13.5" customHeight="1">
      <c r="A52" s="655" t="str">
        <f>IF(COUNTA(ｺﾒﾃﾞｨｶﾙ!A51)&gt;=1,ｺﾒﾃﾞｨｶﾙ!A51,"")</f>
        <v/>
      </c>
      <c r="B52" s="745" t="str">
        <f>IF(COUNTA(ｺﾒﾃﾞｨｶﾙ!B51)&gt;=1,ｺﾒﾃﾞｨｶﾙ!B51,"")</f>
        <v/>
      </c>
      <c r="C52" s="750" t="str">
        <f>IF(COUNTA(ｺﾒﾃﾞｨｶﾙ!C51)&gt;=1,ｺﾒﾃﾞｨｶﾙ!C51,"")</f>
        <v/>
      </c>
      <c r="D52" s="750" t="str">
        <f>IF(COUNTA(ｺﾒﾃﾞｨｶﾙ!D51)&gt;=1,ｺﾒﾃﾞｨｶﾙ!D51,"")</f>
        <v/>
      </c>
      <c r="E52" s="750" t="str">
        <f>IF(COUNTA(ｺﾒﾃﾞｨｶﾙ!E51)&gt;=1,ｺﾒﾃﾞｨｶﾙ!E51,"")</f>
        <v/>
      </c>
      <c r="F52" s="750" t="str">
        <f>IF(COUNTA(ｺﾒﾃﾞｨｶﾙ!F51)&gt;=1,ｺﾒﾃﾞｨｶﾙ!F51,"")</f>
        <v/>
      </c>
      <c r="G52" s="750" t="str">
        <f>IF(COUNTA(ｺﾒﾃﾞｨｶﾙ!G51)&gt;=1,ｺﾒﾃﾞｨｶﾙ!G51,"")</f>
        <v/>
      </c>
      <c r="H52" s="750" t="str">
        <f>IF(COUNTA(ｺﾒﾃﾞｨｶﾙ!H51)&gt;=1,ｺﾒﾃﾞｨｶﾙ!H51,"")</f>
        <v/>
      </c>
      <c r="I52" s="750" t="str">
        <f>IF(COUNTA(ｺﾒﾃﾞｨｶﾙ!I51)&gt;=1,ｺﾒﾃﾞｨｶﾙ!I51,"")</f>
        <v/>
      </c>
      <c r="J52" s="750" t="str">
        <f>IF(COUNTA(ｺﾒﾃﾞｨｶﾙ!J51)&gt;=1,ｺﾒﾃﾞｨｶﾙ!J51,"")</f>
        <v/>
      </c>
      <c r="K52" s="750" t="str">
        <f>IF(COUNTA(ｺﾒﾃﾞｨｶﾙ!K51)&gt;=1,ｺﾒﾃﾞｨｶﾙ!K51,"")</f>
        <v/>
      </c>
      <c r="L52" s="761" t="str">
        <f>IF(COUNTA(ｺﾒﾃﾞｨｶﾙ!L51)&gt;=1,ｺﾒﾃﾞｨｶﾙ!L51,"")</f>
        <v/>
      </c>
      <c r="M52" s="839" t="str">
        <f>IF(COUNTA(ｺﾒﾃﾞｨｶﾙ!M51)&gt;=1,ｺﾒﾃﾞｨｶﾙ!M51,"")</f>
        <v/>
      </c>
      <c r="N52" s="846" t="str">
        <f>IF(COUNTA(ｺﾒﾃﾞｨｶﾙ!N51)&gt;=1,ｺﾒﾃﾞｨｶﾙ!N51,"")</f>
        <v/>
      </c>
      <c r="O52" s="852">
        <f>SUM(ｺﾒﾃﾞｨｶﾙ!P51:V51)</f>
        <v>0</v>
      </c>
      <c r="P52" s="858" t="str">
        <f>IF(O52&lt;基本!$D$9,"非常勤","常勤")</f>
        <v>常勤</v>
      </c>
      <c r="Q52" s="861">
        <f>IF(P52="非常勤",O52/基本!$D$9,1)</f>
        <v>1</v>
      </c>
      <c r="R52" s="858" t="e">
        <f>IF(DAYS360(T52,メイン!$N$3)&lt;500,"新"," ")</f>
        <v>#VALUE!</v>
      </c>
      <c r="S52" s="868"/>
      <c r="T52" s="871" t="str">
        <f>IF(COUNTA(ｺﾒﾃﾞｨｶﾙ!O51)&gt;=1,ｺﾒﾃﾞｨｶﾙ!O51,"")</f>
        <v/>
      </c>
      <c r="U52" s="873"/>
      <c r="V52" s="873"/>
      <c r="W52" s="873"/>
      <c r="X52" s="875">
        <f t="shared" si="0"/>
        <v>0</v>
      </c>
      <c r="Y52" s="875">
        <f t="shared" si="1"/>
        <v>0</v>
      </c>
      <c r="Z52" s="875">
        <f t="shared" si="2"/>
        <v>0</v>
      </c>
      <c r="AA52" s="875">
        <f t="shared" si="3"/>
        <v>0</v>
      </c>
      <c r="AB52" s="875">
        <f t="shared" si="4"/>
        <v>0</v>
      </c>
      <c r="AC52" s="875">
        <f t="shared" si="5"/>
        <v>0</v>
      </c>
      <c r="AD52" s="875">
        <f t="shared" si="6"/>
        <v>0</v>
      </c>
      <c r="AE52" s="875">
        <f t="shared" si="7"/>
        <v>0</v>
      </c>
      <c r="AF52" s="875">
        <f t="shared" si="8"/>
        <v>0</v>
      </c>
      <c r="AG52" s="875">
        <f t="shared" si="9"/>
        <v>0</v>
      </c>
      <c r="AH52" s="875">
        <f t="shared" si="10"/>
        <v>0</v>
      </c>
      <c r="AI52" s="875">
        <f t="shared" si="11"/>
        <v>0</v>
      </c>
      <c r="AJ52" s="875">
        <f t="shared" si="12"/>
        <v>0</v>
      </c>
      <c r="AK52" s="875">
        <f t="shared" si="13"/>
        <v>0</v>
      </c>
      <c r="AL52" s="875">
        <f t="shared" si="14"/>
        <v>0</v>
      </c>
      <c r="AM52" s="875">
        <f t="shared" si="15"/>
        <v>0</v>
      </c>
      <c r="AN52" s="875">
        <f t="shared" si="16"/>
        <v>0</v>
      </c>
      <c r="AO52" s="875">
        <f t="shared" si="17"/>
        <v>0</v>
      </c>
      <c r="AP52" s="875">
        <f t="shared" si="18"/>
        <v>0</v>
      </c>
      <c r="AQ52" s="875">
        <f t="shared" si="19"/>
        <v>0</v>
      </c>
      <c r="AR52" s="875">
        <f t="shared" si="20"/>
        <v>0</v>
      </c>
      <c r="AS52" s="875">
        <f t="shared" si="21"/>
        <v>0</v>
      </c>
      <c r="AT52" s="875">
        <f t="shared" si="22"/>
        <v>0</v>
      </c>
      <c r="AU52" s="875">
        <f t="shared" si="23"/>
        <v>0</v>
      </c>
      <c r="AV52" s="875">
        <f t="shared" si="24"/>
        <v>0</v>
      </c>
      <c r="AW52" s="875">
        <f t="shared" si="25"/>
        <v>0</v>
      </c>
      <c r="AX52" s="875">
        <f t="shared" si="26"/>
        <v>0</v>
      </c>
      <c r="AY52" s="875">
        <f t="shared" si="27"/>
        <v>0</v>
      </c>
      <c r="AZ52" s="875">
        <f t="shared" si="28"/>
        <v>0</v>
      </c>
      <c r="BA52" s="875">
        <f t="shared" si="29"/>
        <v>0</v>
      </c>
      <c r="BB52" s="875">
        <f t="shared" si="30"/>
        <v>0</v>
      </c>
      <c r="BC52" s="875">
        <f t="shared" si="31"/>
        <v>0</v>
      </c>
      <c r="BD52" s="875">
        <f t="shared" si="32"/>
        <v>0</v>
      </c>
      <c r="BE52" s="875"/>
    </row>
    <row r="53" spans="1:57" ht="13.5" customHeight="1">
      <c r="A53" s="655" t="str">
        <f>IF(COUNTA(ｺﾒﾃﾞｨｶﾙ!A52)&gt;=1,ｺﾒﾃﾞｨｶﾙ!A52,"")</f>
        <v/>
      </c>
      <c r="B53" s="745" t="str">
        <f>IF(COUNTA(ｺﾒﾃﾞｨｶﾙ!B52)&gt;=1,ｺﾒﾃﾞｨｶﾙ!B52,"")</f>
        <v/>
      </c>
      <c r="C53" s="750" t="str">
        <f>IF(COUNTA(ｺﾒﾃﾞｨｶﾙ!C52)&gt;=1,ｺﾒﾃﾞｨｶﾙ!C52,"")</f>
        <v/>
      </c>
      <c r="D53" s="750" t="str">
        <f>IF(COUNTA(ｺﾒﾃﾞｨｶﾙ!D52)&gt;=1,ｺﾒﾃﾞｨｶﾙ!D52,"")</f>
        <v/>
      </c>
      <c r="E53" s="750" t="str">
        <f>IF(COUNTA(ｺﾒﾃﾞｨｶﾙ!E52)&gt;=1,ｺﾒﾃﾞｨｶﾙ!E52,"")</f>
        <v/>
      </c>
      <c r="F53" s="750" t="str">
        <f>IF(COUNTA(ｺﾒﾃﾞｨｶﾙ!F52)&gt;=1,ｺﾒﾃﾞｨｶﾙ!F52,"")</f>
        <v/>
      </c>
      <c r="G53" s="750" t="str">
        <f>IF(COUNTA(ｺﾒﾃﾞｨｶﾙ!G52)&gt;=1,ｺﾒﾃﾞｨｶﾙ!G52,"")</f>
        <v/>
      </c>
      <c r="H53" s="750" t="str">
        <f>IF(COUNTA(ｺﾒﾃﾞｨｶﾙ!H52)&gt;=1,ｺﾒﾃﾞｨｶﾙ!H52,"")</f>
        <v/>
      </c>
      <c r="I53" s="750" t="str">
        <f>IF(COUNTA(ｺﾒﾃﾞｨｶﾙ!I52)&gt;=1,ｺﾒﾃﾞｨｶﾙ!I52,"")</f>
        <v/>
      </c>
      <c r="J53" s="750" t="str">
        <f>IF(COUNTA(ｺﾒﾃﾞｨｶﾙ!J52)&gt;=1,ｺﾒﾃﾞｨｶﾙ!J52,"")</f>
        <v/>
      </c>
      <c r="K53" s="750" t="str">
        <f>IF(COUNTA(ｺﾒﾃﾞｨｶﾙ!K52)&gt;=1,ｺﾒﾃﾞｨｶﾙ!K52,"")</f>
        <v/>
      </c>
      <c r="L53" s="761" t="str">
        <f>IF(COUNTA(ｺﾒﾃﾞｨｶﾙ!L52)&gt;=1,ｺﾒﾃﾞｨｶﾙ!L52,"")</f>
        <v/>
      </c>
      <c r="M53" s="839" t="str">
        <f>IF(COUNTA(ｺﾒﾃﾞｨｶﾙ!M52)&gt;=1,ｺﾒﾃﾞｨｶﾙ!M52,"")</f>
        <v/>
      </c>
      <c r="N53" s="846" t="str">
        <f>IF(COUNTA(ｺﾒﾃﾞｨｶﾙ!N52)&gt;=1,ｺﾒﾃﾞｨｶﾙ!N52,"")</f>
        <v/>
      </c>
      <c r="O53" s="852">
        <f>SUM(ｺﾒﾃﾞｨｶﾙ!P52:V52)</f>
        <v>0</v>
      </c>
      <c r="P53" s="858" t="str">
        <f>IF(O53&lt;基本!$D$9,"非常勤","常勤")</f>
        <v>常勤</v>
      </c>
      <c r="Q53" s="861">
        <f>IF(P53="非常勤",O53/基本!$D$9,1)</f>
        <v>1</v>
      </c>
      <c r="R53" s="858" t="e">
        <f>IF(DAYS360(T53,メイン!$N$3)&lt;500,"新"," ")</f>
        <v>#VALUE!</v>
      </c>
      <c r="S53" s="868"/>
      <c r="T53" s="871" t="str">
        <f>IF(COUNTA(ｺﾒﾃﾞｨｶﾙ!O52)&gt;=1,ｺﾒﾃﾞｨｶﾙ!O52,"")</f>
        <v/>
      </c>
      <c r="U53" s="873"/>
      <c r="V53" s="873"/>
      <c r="W53" s="873"/>
      <c r="X53" s="875">
        <f t="shared" si="0"/>
        <v>0</v>
      </c>
      <c r="Y53" s="875">
        <f t="shared" si="1"/>
        <v>0</v>
      </c>
      <c r="Z53" s="875">
        <f t="shared" si="2"/>
        <v>0</v>
      </c>
      <c r="AA53" s="875">
        <f t="shared" si="3"/>
        <v>0</v>
      </c>
      <c r="AB53" s="875">
        <f t="shared" si="4"/>
        <v>0</v>
      </c>
      <c r="AC53" s="875">
        <f t="shared" si="5"/>
        <v>0</v>
      </c>
      <c r="AD53" s="875">
        <f t="shared" si="6"/>
        <v>0</v>
      </c>
      <c r="AE53" s="875">
        <f t="shared" si="7"/>
        <v>0</v>
      </c>
      <c r="AF53" s="875">
        <f t="shared" si="8"/>
        <v>0</v>
      </c>
      <c r="AG53" s="875">
        <f t="shared" si="9"/>
        <v>0</v>
      </c>
      <c r="AH53" s="875">
        <f t="shared" si="10"/>
        <v>0</v>
      </c>
      <c r="AI53" s="875">
        <f t="shared" si="11"/>
        <v>0</v>
      </c>
      <c r="AJ53" s="875">
        <f t="shared" si="12"/>
        <v>0</v>
      </c>
      <c r="AK53" s="875">
        <f t="shared" si="13"/>
        <v>0</v>
      </c>
      <c r="AL53" s="875">
        <f t="shared" si="14"/>
        <v>0</v>
      </c>
      <c r="AM53" s="875">
        <f t="shared" si="15"/>
        <v>0</v>
      </c>
      <c r="AN53" s="875">
        <f t="shared" si="16"/>
        <v>0</v>
      </c>
      <c r="AO53" s="875">
        <f t="shared" si="17"/>
        <v>0</v>
      </c>
      <c r="AP53" s="875">
        <f t="shared" si="18"/>
        <v>0</v>
      </c>
      <c r="AQ53" s="875">
        <f t="shared" si="19"/>
        <v>0</v>
      </c>
      <c r="AR53" s="875">
        <f t="shared" si="20"/>
        <v>0</v>
      </c>
      <c r="AS53" s="875">
        <f t="shared" si="21"/>
        <v>0</v>
      </c>
      <c r="AT53" s="875">
        <f t="shared" si="22"/>
        <v>0</v>
      </c>
      <c r="AU53" s="875">
        <f t="shared" si="23"/>
        <v>0</v>
      </c>
      <c r="AV53" s="875">
        <f t="shared" si="24"/>
        <v>0</v>
      </c>
      <c r="AW53" s="875">
        <f t="shared" si="25"/>
        <v>0</v>
      </c>
      <c r="AX53" s="875">
        <f t="shared" si="26"/>
        <v>0</v>
      </c>
      <c r="AY53" s="875">
        <f t="shared" si="27"/>
        <v>0</v>
      </c>
      <c r="AZ53" s="875">
        <f t="shared" si="28"/>
        <v>0</v>
      </c>
      <c r="BA53" s="875">
        <f t="shared" si="29"/>
        <v>0</v>
      </c>
      <c r="BB53" s="875">
        <f t="shared" si="30"/>
        <v>0</v>
      </c>
      <c r="BC53" s="875">
        <f t="shared" si="31"/>
        <v>0</v>
      </c>
      <c r="BD53" s="875">
        <f t="shared" si="32"/>
        <v>0</v>
      </c>
      <c r="BE53" s="875"/>
    </row>
    <row r="54" spans="1:57" ht="13.5" customHeight="1">
      <c r="A54" s="655" t="str">
        <f>IF(COUNTA(ｺﾒﾃﾞｨｶﾙ!A53)&gt;=1,ｺﾒﾃﾞｨｶﾙ!A53,"")</f>
        <v/>
      </c>
      <c r="B54" s="745" t="str">
        <f>IF(COUNTA(ｺﾒﾃﾞｨｶﾙ!B53)&gt;=1,ｺﾒﾃﾞｨｶﾙ!B53,"")</f>
        <v/>
      </c>
      <c r="C54" s="750" t="str">
        <f>IF(COUNTA(ｺﾒﾃﾞｨｶﾙ!C53)&gt;=1,ｺﾒﾃﾞｨｶﾙ!C53,"")</f>
        <v/>
      </c>
      <c r="D54" s="750" t="str">
        <f>IF(COUNTA(ｺﾒﾃﾞｨｶﾙ!D53)&gt;=1,ｺﾒﾃﾞｨｶﾙ!D53,"")</f>
        <v/>
      </c>
      <c r="E54" s="750" t="str">
        <f>IF(COUNTA(ｺﾒﾃﾞｨｶﾙ!E53)&gt;=1,ｺﾒﾃﾞｨｶﾙ!E53,"")</f>
        <v/>
      </c>
      <c r="F54" s="750" t="str">
        <f>IF(COUNTA(ｺﾒﾃﾞｨｶﾙ!F53)&gt;=1,ｺﾒﾃﾞｨｶﾙ!F53,"")</f>
        <v/>
      </c>
      <c r="G54" s="750" t="str">
        <f>IF(COUNTA(ｺﾒﾃﾞｨｶﾙ!G53)&gt;=1,ｺﾒﾃﾞｨｶﾙ!G53,"")</f>
        <v/>
      </c>
      <c r="H54" s="750" t="str">
        <f>IF(COUNTA(ｺﾒﾃﾞｨｶﾙ!H53)&gt;=1,ｺﾒﾃﾞｨｶﾙ!H53,"")</f>
        <v/>
      </c>
      <c r="I54" s="750" t="str">
        <f>IF(COUNTA(ｺﾒﾃﾞｨｶﾙ!I53)&gt;=1,ｺﾒﾃﾞｨｶﾙ!I53,"")</f>
        <v/>
      </c>
      <c r="J54" s="750" t="str">
        <f>IF(COUNTA(ｺﾒﾃﾞｨｶﾙ!J53)&gt;=1,ｺﾒﾃﾞｨｶﾙ!J53,"")</f>
        <v/>
      </c>
      <c r="K54" s="750" t="str">
        <f>IF(COUNTA(ｺﾒﾃﾞｨｶﾙ!K53)&gt;=1,ｺﾒﾃﾞｨｶﾙ!K53,"")</f>
        <v/>
      </c>
      <c r="L54" s="761" t="str">
        <f>IF(COUNTA(ｺﾒﾃﾞｨｶﾙ!L53)&gt;=1,ｺﾒﾃﾞｨｶﾙ!L53,"")</f>
        <v/>
      </c>
      <c r="M54" s="839" t="str">
        <f>IF(COUNTA(ｺﾒﾃﾞｨｶﾙ!M53)&gt;=1,ｺﾒﾃﾞｨｶﾙ!M53,"")</f>
        <v/>
      </c>
      <c r="N54" s="846" t="str">
        <f>IF(COUNTA(ｺﾒﾃﾞｨｶﾙ!N53)&gt;=1,ｺﾒﾃﾞｨｶﾙ!N53,"")</f>
        <v/>
      </c>
      <c r="O54" s="852">
        <f>SUM(ｺﾒﾃﾞｨｶﾙ!P53:V53)</f>
        <v>0</v>
      </c>
      <c r="P54" s="858" t="str">
        <f>IF(O54&lt;基本!$D$9,"非常勤","常勤")</f>
        <v>常勤</v>
      </c>
      <c r="Q54" s="861">
        <f>IF(P54="非常勤",O54/基本!$D$9,1)</f>
        <v>1</v>
      </c>
      <c r="R54" s="858" t="e">
        <f>IF(DAYS360(T54,メイン!$N$3)&lt;500,"新"," ")</f>
        <v>#VALUE!</v>
      </c>
      <c r="S54" s="868"/>
      <c r="T54" s="871" t="str">
        <f>IF(COUNTA(ｺﾒﾃﾞｨｶﾙ!O53)&gt;=1,ｺﾒﾃﾞｨｶﾙ!O53,"")</f>
        <v/>
      </c>
      <c r="U54" s="873"/>
      <c r="V54" s="873"/>
      <c r="W54" s="873"/>
      <c r="X54" s="875">
        <f t="shared" si="0"/>
        <v>0</v>
      </c>
      <c r="Y54" s="875">
        <f t="shared" si="1"/>
        <v>0</v>
      </c>
      <c r="Z54" s="875">
        <f t="shared" si="2"/>
        <v>0</v>
      </c>
      <c r="AA54" s="875">
        <f t="shared" si="3"/>
        <v>0</v>
      </c>
      <c r="AB54" s="875">
        <f t="shared" si="4"/>
        <v>0</v>
      </c>
      <c r="AC54" s="875">
        <f t="shared" si="5"/>
        <v>0</v>
      </c>
      <c r="AD54" s="875">
        <f t="shared" si="6"/>
        <v>0</v>
      </c>
      <c r="AE54" s="875">
        <f t="shared" si="7"/>
        <v>0</v>
      </c>
      <c r="AF54" s="875">
        <f t="shared" si="8"/>
        <v>0</v>
      </c>
      <c r="AG54" s="875">
        <f t="shared" si="9"/>
        <v>0</v>
      </c>
      <c r="AH54" s="875">
        <f t="shared" si="10"/>
        <v>0</v>
      </c>
      <c r="AI54" s="875">
        <f t="shared" si="11"/>
        <v>0</v>
      </c>
      <c r="AJ54" s="875">
        <f t="shared" si="12"/>
        <v>0</v>
      </c>
      <c r="AK54" s="875">
        <f t="shared" si="13"/>
        <v>0</v>
      </c>
      <c r="AL54" s="875">
        <f t="shared" si="14"/>
        <v>0</v>
      </c>
      <c r="AM54" s="875">
        <f t="shared" si="15"/>
        <v>0</v>
      </c>
      <c r="AN54" s="875">
        <f t="shared" si="16"/>
        <v>0</v>
      </c>
      <c r="AO54" s="875">
        <f t="shared" si="17"/>
        <v>0</v>
      </c>
      <c r="AP54" s="875">
        <f t="shared" si="18"/>
        <v>0</v>
      </c>
      <c r="AQ54" s="875">
        <f t="shared" si="19"/>
        <v>0</v>
      </c>
      <c r="AR54" s="875">
        <f t="shared" si="20"/>
        <v>0</v>
      </c>
      <c r="AS54" s="875">
        <f t="shared" si="21"/>
        <v>0</v>
      </c>
      <c r="AT54" s="875">
        <f t="shared" si="22"/>
        <v>0</v>
      </c>
      <c r="AU54" s="875">
        <f t="shared" si="23"/>
        <v>0</v>
      </c>
      <c r="AV54" s="875">
        <f t="shared" si="24"/>
        <v>0</v>
      </c>
      <c r="AW54" s="875">
        <f t="shared" si="25"/>
        <v>0</v>
      </c>
      <c r="AX54" s="875">
        <f t="shared" si="26"/>
        <v>0</v>
      </c>
      <c r="AY54" s="875">
        <f t="shared" si="27"/>
        <v>0</v>
      </c>
      <c r="AZ54" s="875">
        <f t="shared" si="28"/>
        <v>0</v>
      </c>
      <c r="BA54" s="875">
        <f t="shared" si="29"/>
        <v>0</v>
      </c>
      <c r="BB54" s="875">
        <f t="shared" si="30"/>
        <v>0</v>
      </c>
      <c r="BC54" s="875">
        <f t="shared" si="31"/>
        <v>0</v>
      </c>
      <c r="BD54" s="875">
        <f t="shared" si="32"/>
        <v>0</v>
      </c>
      <c r="BE54" s="875"/>
    </row>
    <row r="55" spans="1:57" ht="13.5" customHeight="1">
      <c r="A55" s="655" t="str">
        <f>IF(COUNTA(ｺﾒﾃﾞｨｶﾙ!A54)&gt;=1,ｺﾒﾃﾞｨｶﾙ!A54,"")</f>
        <v/>
      </c>
      <c r="B55" s="745" t="str">
        <f>IF(COUNTA(ｺﾒﾃﾞｨｶﾙ!B54)&gt;=1,ｺﾒﾃﾞｨｶﾙ!B54,"")</f>
        <v/>
      </c>
      <c r="C55" s="750" t="str">
        <f>IF(COUNTA(ｺﾒﾃﾞｨｶﾙ!C54)&gt;=1,ｺﾒﾃﾞｨｶﾙ!C54,"")</f>
        <v/>
      </c>
      <c r="D55" s="750" t="str">
        <f>IF(COUNTA(ｺﾒﾃﾞｨｶﾙ!D54)&gt;=1,ｺﾒﾃﾞｨｶﾙ!D54,"")</f>
        <v/>
      </c>
      <c r="E55" s="750" t="str">
        <f>IF(COUNTA(ｺﾒﾃﾞｨｶﾙ!E54)&gt;=1,ｺﾒﾃﾞｨｶﾙ!E54,"")</f>
        <v/>
      </c>
      <c r="F55" s="750" t="str">
        <f>IF(COUNTA(ｺﾒﾃﾞｨｶﾙ!F54)&gt;=1,ｺﾒﾃﾞｨｶﾙ!F54,"")</f>
        <v/>
      </c>
      <c r="G55" s="750" t="str">
        <f>IF(COUNTA(ｺﾒﾃﾞｨｶﾙ!G54)&gt;=1,ｺﾒﾃﾞｨｶﾙ!G54,"")</f>
        <v/>
      </c>
      <c r="H55" s="750" t="str">
        <f>IF(COUNTA(ｺﾒﾃﾞｨｶﾙ!H54)&gt;=1,ｺﾒﾃﾞｨｶﾙ!H54,"")</f>
        <v/>
      </c>
      <c r="I55" s="750" t="str">
        <f>IF(COUNTA(ｺﾒﾃﾞｨｶﾙ!I54)&gt;=1,ｺﾒﾃﾞｨｶﾙ!I54,"")</f>
        <v/>
      </c>
      <c r="J55" s="750" t="str">
        <f>IF(COUNTA(ｺﾒﾃﾞｨｶﾙ!J54)&gt;=1,ｺﾒﾃﾞｨｶﾙ!J54,"")</f>
        <v/>
      </c>
      <c r="K55" s="750" t="str">
        <f>IF(COUNTA(ｺﾒﾃﾞｨｶﾙ!K54)&gt;=1,ｺﾒﾃﾞｨｶﾙ!K54,"")</f>
        <v/>
      </c>
      <c r="L55" s="761" t="str">
        <f>IF(COUNTA(ｺﾒﾃﾞｨｶﾙ!L54)&gt;=1,ｺﾒﾃﾞｨｶﾙ!L54,"")</f>
        <v/>
      </c>
      <c r="M55" s="839" t="str">
        <f>IF(COUNTA(ｺﾒﾃﾞｨｶﾙ!M54)&gt;=1,ｺﾒﾃﾞｨｶﾙ!M54,"")</f>
        <v/>
      </c>
      <c r="N55" s="846" t="str">
        <f>IF(COUNTA(ｺﾒﾃﾞｨｶﾙ!N54)&gt;=1,ｺﾒﾃﾞｨｶﾙ!N54,"")</f>
        <v/>
      </c>
      <c r="O55" s="852">
        <f>SUM(ｺﾒﾃﾞｨｶﾙ!P54:V54)</f>
        <v>0</v>
      </c>
      <c r="P55" s="858" t="str">
        <f>IF(O55&lt;基本!$D$9,"非常勤","常勤")</f>
        <v>常勤</v>
      </c>
      <c r="Q55" s="861">
        <f>IF(P55="非常勤",O55/基本!$D$9,1)</f>
        <v>1</v>
      </c>
      <c r="R55" s="858" t="e">
        <f>IF(DAYS360(T55,メイン!$N$3)&lt;500,"新"," ")</f>
        <v>#VALUE!</v>
      </c>
      <c r="S55" s="868"/>
      <c r="T55" s="871" t="str">
        <f>IF(COUNTA(ｺﾒﾃﾞｨｶﾙ!O54)&gt;=1,ｺﾒﾃﾞｨｶﾙ!O54,"")</f>
        <v/>
      </c>
      <c r="U55" s="873"/>
      <c r="V55" s="873"/>
      <c r="W55" s="873"/>
      <c r="X55" s="875">
        <f t="shared" si="0"/>
        <v>0</v>
      </c>
      <c r="Y55" s="875">
        <f t="shared" si="1"/>
        <v>0</v>
      </c>
      <c r="Z55" s="875">
        <f t="shared" si="2"/>
        <v>0</v>
      </c>
      <c r="AA55" s="875">
        <f t="shared" si="3"/>
        <v>0</v>
      </c>
      <c r="AB55" s="875">
        <f t="shared" si="4"/>
        <v>0</v>
      </c>
      <c r="AC55" s="875">
        <f t="shared" si="5"/>
        <v>0</v>
      </c>
      <c r="AD55" s="875">
        <f t="shared" si="6"/>
        <v>0</v>
      </c>
      <c r="AE55" s="875">
        <f t="shared" si="7"/>
        <v>0</v>
      </c>
      <c r="AF55" s="875">
        <f t="shared" si="8"/>
        <v>0</v>
      </c>
      <c r="AG55" s="875">
        <f t="shared" si="9"/>
        <v>0</v>
      </c>
      <c r="AH55" s="875">
        <f t="shared" si="10"/>
        <v>0</v>
      </c>
      <c r="AI55" s="875">
        <f t="shared" si="11"/>
        <v>0</v>
      </c>
      <c r="AJ55" s="875">
        <f t="shared" si="12"/>
        <v>0</v>
      </c>
      <c r="AK55" s="875">
        <f t="shared" si="13"/>
        <v>0</v>
      </c>
      <c r="AL55" s="875">
        <f t="shared" si="14"/>
        <v>0</v>
      </c>
      <c r="AM55" s="875">
        <f t="shared" si="15"/>
        <v>0</v>
      </c>
      <c r="AN55" s="875">
        <f t="shared" si="16"/>
        <v>0</v>
      </c>
      <c r="AO55" s="875">
        <f t="shared" si="17"/>
        <v>0</v>
      </c>
      <c r="AP55" s="875">
        <f t="shared" si="18"/>
        <v>0</v>
      </c>
      <c r="AQ55" s="875">
        <f t="shared" si="19"/>
        <v>0</v>
      </c>
      <c r="AR55" s="875">
        <f t="shared" si="20"/>
        <v>0</v>
      </c>
      <c r="AS55" s="875">
        <f t="shared" si="21"/>
        <v>0</v>
      </c>
      <c r="AT55" s="875">
        <f t="shared" si="22"/>
        <v>0</v>
      </c>
      <c r="AU55" s="875">
        <f t="shared" si="23"/>
        <v>0</v>
      </c>
      <c r="AV55" s="875">
        <f t="shared" si="24"/>
        <v>0</v>
      </c>
      <c r="AW55" s="875">
        <f t="shared" si="25"/>
        <v>0</v>
      </c>
      <c r="AX55" s="875">
        <f t="shared" si="26"/>
        <v>0</v>
      </c>
      <c r="AY55" s="875">
        <f t="shared" si="27"/>
        <v>0</v>
      </c>
      <c r="AZ55" s="875">
        <f t="shared" si="28"/>
        <v>0</v>
      </c>
      <c r="BA55" s="875">
        <f t="shared" si="29"/>
        <v>0</v>
      </c>
      <c r="BB55" s="875">
        <f t="shared" si="30"/>
        <v>0</v>
      </c>
      <c r="BC55" s="875">
        <f t="shared" si="31"/>
        <v>0</v>
      </c>
      <c r="BD55" s="875">
        <f t="shared" si="32"/>
        <v>0</v>
      </c>
      <c r="BE55" s="875"/>
    </row>
    <row r="56" spans="1:57" ht="13.5" customHeight="1">
      <c r="A56" s="655" t="str">
        <f>IF(COUNTA(ｺﾒﾃﾞｨｶﾙ!A55)&gt;=1,ｺﾒﾃﾞｨｶﾙ!A55,"")</f>
        <v/>
      </c>
      <c r="B56" s="745" t="str">
        <f>IF(COUNTA(ｺﾒﾃﾞｨｶﾙ!B55)&gt;=1,ｺﾒﾃﾞｨｶﾙ!B55,"")</f>
        <v/>
      </c>
      <c r="C56" s="750" t="str">
        <f>IF(COUNTA(ｺﾒﾃﾞｨｶﾙ!C55)&gt;=1,ｺﾒﾃﾞｨｶﾙ!C55,"")</f>
        <v/>
      </c>
      <c r="D56" s="750" t="str">
        <f>IF(COUNTA(ｺﾒﾃﾞｨｶﾙ!D55)&gt;=1,ｺﾒﾃﾞｨｶﾙ!D55,"")</f>
        <v/>
      </c>
      <c r="E56" s="750" t="str">
        <f>IF(COUNTA(ｺﾒﾃﾞｨｶﾙ!E55)&gt;=1,ｺﾒﾃﾞｨｶﾙ!E55,"")</f>
        <v/>
      </c>
      <c r="F56" s="750" t="str">
        <f>IF(COUNTA(ｺﾒﾃﾞｨｶﾙ!F55)&gt;=1,ｺﾒﾃﾞｨｶﾙ!F55,"")</f>
        <v/>
      </c>
      <c r="G56" s="750" t="str">
        <f>IF(COUNTA(ｺﾒﾃﾞｨｶﾙ!G55)&gt;=1,ｺﾒﾃﾞｨｶﾙ!G55,"")</f>
        <v/>
      </c>
      <c r="H56" s="750" t="str">
        <f>IF(COUNTA(ｺﾒﾃﾞｨｶﾙ!H55)&gt;=1,ｺﾒﾃﾞｨｶﾙ!H55,"")</f>
        <v/>
      </c>
      <c r="I56" s="750" t="str">
        <f>IF(COUNTA(ｺﾒﾃﾞｨｶﾙ!I55)&gt;=1,ｺﾒﾃﾞｨｶﾙ!I55,"")</f>
        <v/>
      </c>
      <c r="J56" s="750" t="str">
        <f>IF(COUNTA(ｺﾒﾃﾞｨｶﾙ!J55)&gt;=1,ｺﾒﾃﾞｨｶﾙ!J55,"")</f>
        <v/>
      </c>
      <c r="K56" s="750" t="str">
        <f>IF(COUNTA(ｺﾒﾃﾞｨｶﾙ!K55)&gt;=1,ｺﾒﾃﾞｨｶﾙ!K55,"")</f>
        <v/>
      </c>
      <c r="L56" s="761" t="str">
        <f>IF(COUNTA(ｺﾒﾃﾞｨｶﾙ!L55)&gt;=1,ｺﾒﾃﾞｨｶﾙ!L55,"")</f>
        <v/>
      </c>
      <c r="M56" s="839" t="str">
        <f>IF(COUNTA(ｺﾒﾃﾞｨｶﾙ!M55)&gt;=1,ｺﾒﾃﾞｨｶﾙ!M55,"")</f>
        <v/>
      </c>
      <c r="N56" s="846" t="str">
        <f>IF(COUNTA(ｺﾒﾃﾞｨｶﾙ!N55)&gt;=1,ｺﾒﾃﾞｨｶﾙ!N55,"")</f>
        <v/>
      </c>
      <c r="O56" s="852">
        <f>SUM(ｺﾒﾃﾞｨｶﾙ!P55:V55)</f>
        <v>0</v>
      </c>
      <c r="P56" s="858" t="str">
        <f>IF(O56&lt;基本!$D$9,"非常勤","常勤")</f>
        <v>常勤</v>
      </c>
      <c r="Q56" s="861">
        <f>IF(P56="非常勤",O56/基本!$D$9,1)</f>
        <v>1</v>
      </c>
      <c r="R56" s="858" t="e">
        <f>IF(DAYS360(T56,メイン!$N$3)&lt;500,"新"," ")</f>
        <v>#VALUE!</v>
      </c>
      <c r="S56" s="868"/>
      <c r="T56" s="871" t="str">
        <f>IF(COUNTA(ｺﾒﾃﾞｨｶﾙ!O55)&gt;=1,ｺﾒﾃﾞｨｶﾙ!O55,"")</f>
        <v/>
      </c>
      <c r="U56" s="873"/>
      <c r="V56" s="873"/>
      <c r="W56" s="873"/>
      <c r="X56" s="875">
        <f t="shared" si="0"/>
        <v>0</v>
      </c>
      <c r="Y56" s="875">
        <f t="shared" si="1"/>
        <v>0</v>
      </c>
      <c r="Z56" s="875">
        <f t="shared" si="2"/>
        <v>0</v>
      </c>
      <c r="AA56" s="875">
        <f t="shared" si="3"/>
        <v>0</v>
      </c>
      <c r="AB56" s="875">
        <f t="shared" si="4"/>
        <v>0</v>
      </c>
      <c r="AC56" s="875">
        <f t="shared" si="5"/>
        <v>0</v>
      </c>
      <c r="AD56" s="875">
        <f t="shared" si="6"/>
        <v>0</v>
      </c>
      <c r="AE56" s="875">
        <f t="shared" si="7"/>
        <v>0</v>
      </c>
      <c r="AF56" s="875">
        <f t="shared" si="8"/>
        <v>0</v>
      </c>
      <c r="AG56" s="875">
        <f t="shared" si="9"/>
        <v>0</v>
      </c>
      <c r="AH56" s="875">
        <f t="shared" si="10"/>
        <v>0</v>
      </c>
      <c r="AI56" s="875">
        <f t="shared" si="11"/>
        <v>0</v>
      </c>
      <c r="AJ56" s="875">
        <f t="shared" si="12"/>
        <v>0</v>
      </c>
      <c r="AK56" s="875">
        <f t="shared" si="13"/>
        <v>0</v>
      </c>
      <c r="AL56" s="875">
        <f t="shared" si="14"/>
        <v>0</v>
      </c>
      <c r="AM56" s="875">
        <f t="shared" si="15"/>
        <v>0</v>
      </c>
      <c r="AN56" s="875">
        <f t="shared" si="16"/>
        <v>0</v>
      </c>
      <c r="AO56" s="875">
        <f t="shared" si="17"/>
        <v>0</v>
      </c>
      <c r="AP56" s="875">
        <f t="shared" si="18"/>
        <v>0</v>
      </c>
      <c r="AQ56" s="875">
        <f t="shared" si="19"/>
        <v>0</v>
      </c>
      <c r="AR56" s="875">
        <f t="shared" si="20"/>
        <v>0</v>
      </c>
      <c r="AS56" s="875">
        <f t="shared" si="21"/>
        <v>0</v>
      </c>
      <c r="AT56" s="875">
        <f t="shared" si="22"/>
        <v>0</v>
      </c>
      <c r="AU56" s="875">
        <f t="shared" si="23"/>
        <v>0</v>
      </c>
      <c r="AV56" s="875">
        <f t="shared" si="24"/>
        <v>0</v>
      </c>
      <c r="AW56" s="875">
        <f t="shared" si="25"/>
        <v>0</v>
      </c>
      <c r="AX56" s="875">
        <f t="shared" si="26"/>
        <v>0</v>
      </c>
      <c r="AY56" s="875">
        <f t="shared" si="27"/>
        <v>0</v>
      </c>
      <c r="AZ56" s="875">
        <f t="shared" si="28"/>
        <v>0</v>
      </c>
      <c r="BA56" s="875">
        <f t="shared" si="29"/>
        <v>0</v>
      </c>
      <c r="BB56" s="875">
        <f t="shared" si="30"/>
        <v>0</v>
      </c>
      <c r="BC56" s="875">
        <f t="shared" si="31"/>
        <v>0</v>
      </c>
      <c r="BD56" s="875">
        <f t="shared" si="32"/>
        <v>0</v>
      </c>
      <c r="BE56" s="875"/>
    </row>
    <row r="57" spans="1:57" ht="13.5" customHeight="1">
      <c r="A57" s="655" t="str">
        <f>IF(COUNTA(ｺﾒﾃﾞｨｶﾙ!A56)&gt;=1,ｺﾒﾃﾞｨｶﾙ!A56,"")</f>
        <v/>
      </c>
      <c r="B57" s="745" t="str">
        <f>IF(COUNTA(ｺﾒﾃﾞｨｶﾙ!B56)&gt;=1,ｺﾒﾃﾞｨｶﾙ!B56,"")</f>
        <v/>
      </c>
      <c r="C57" s="750" t="str">
        <f>IF(COUNTA(ｺﾒﾃﾞｨｶﾙ!C56)&gt;=1,ｺﾒﾃﾞｨｶﾙ!C56,"")</f>
        <v/>
      </c>
      <c r="D57" s="750" t="str">
        <f>IF(COUNTA(ｺﾒﾃﾞｨｶﾙ!D56)&gt;=1,ｺﾒﾃﾞｨｶﾙ!D56,"")</f>
        <v/>
      </c>
      <c r="E57" s="750" t="str">
        <f>IF(COUNTA(ｺﾒﾃﾞｨｶﾙ!E56)&gt;=1,ｺﾒﾃﾞｨｶﾙ!E56,"")</f>
        <v/>
      </c>
      <c r="F57" s="750" t="str">
        <f>IF(COUNTA(ｺﾒﾃﾞｨｶﾙ!F56)&gt;=1,ｺﾒﾃﾞｨｶﾙ!F56,"")</f>
        <v/>
      </c>
      <c r="G57" s="750" t="str">
        <f>IF(COUNTA(ｺﾒﾃﾞｨｶﾙ!G56)&gt;=1,ｺﾒﾃﾞｨｶﾙ!G56,"")</f>
        <v/>
      </c>
      <c r="H57" s="750" t="str">
        <f>IF(COUNTA(ｺﾒﾃﾞｨｶﾙ!H56)&gt;=1,ｺﾒﾃﾞｨｶﾙ!H56,"")</f>
        <v/>
      </c>
      <c r="I57" s="750" t="str">
        <f>IF(COUNTA(ｺﾒﾃﾞｨｶﾙ!I56)&gt;=1,ｺﾒﾃﾞｨｶﾙ!I56,"")</f>
        <v/>
      </c>
      <c r="J57" s="750" t="str">
        <f>IF(COUNTA(ｺﾒﾃﾞｨｶﾙ!J56)&gt;=1,ｺﾒﾃﾞｨｶﾙ!J56,"")</f>
        <v/>
      </c>
      <c r="K57" s="750" t="str">
        <f>IF(COUNTA(ｺﾒﾃﾞｨｶﾙ!K56)&gt;=1,ｺﾒﾃﾞｨｶﾙ!K56,"")</f>
        <v/>
      </c>
      <c r="L57" s="761" t="str">
        <f>IF(COUNTA(ｺﾒﾃﾞｨｶﾙ!L56)&gt;=1,ｺﾒﾃﾞｨｶﾙ!L56,"")</f>
        <v/>
      </c>
      <c r="M57" s="839" t="str">
        <f>IF(COUNTA(ｺﾒﾃﾞｨｶﾙ!M56)&gt;=1,ｺﾒﾃﾞｨｶﾙ!M56,"")</f>
        <v/>
      </c>
      <c r="N57" s="846" t="str">
        <f>IF(COUNTA(ｺﾒﾃﾞｨｶﾙ!N56)&gt;=1,ｺﾒﾃﾞｨｶﾙ!N56,"")</f>
        <v/>
      </c>
      <c r="O57" s="852">
        <f>SUM(ｺﾒﾃﾞｨｶﾙ!P56:V56)</f>
        <v>0</v>
      </c>
      <c r="P57" s="858" t="str">
        <f>IF(O57&lt;基本!$D$9,"非常勤","常勤")</f>
        <v>常勤</v>
      </c>
      <c r="Q57" s="861">
        <f>IF(P57="非常勤",O57/基本!$D$9,1)</f>
        <v>1</v>
      </c>
      <c r="R57" s="858" t="e">
        <f>IF(DAYS360(T57,メイン!$N$3)&lt;500,"新"," ")</f>
        <v>#VALUE!</v>
      </c>
      <c r="S57" s="868"/>
      <c r="T57" s="871" t="str">
        <f>IF(COUNTA(ｺﾒﾃﾞｨｶﾙ!O56)&gt;=1,ｺﾒﾃﾞｨｶﾙ!O56,"")</f>
        <v/>
      </c>
      <c r="U57" s="873"/>
      <c r="V57" s="873"/>
      <c r="W57" s="873"/>
      <c r="X57" s="875">
        <f t="shared" si="0"/>
        <v>0</v>
      </c>
      <c r="Y57" s="875">
        <f t="shared" si="1"/>
        <v>0</v>
      </c>
      <c r="Z57" s="875">
        <f t="shared" si="2"/>
        <v>0</v>
      </c>
      <c r="AA57" s="875">
        <f t="shared" si="3"/>
        <v>0</v>
      </c>
      <c r="AB57" s="875">
        <f t="shared" si="4"/>
        <v>0</v>
      </c>
      <c r="AC57" s="875">
        <f t="shared" si="5"/>
        <v>0</v>
      </c>
      <c r="AD57" s="875">
        <f t="shared" si="6"/>
        <v>0</v>
      </c>
      <c r="AE57" s="875">
        <f t="shared" si="7"/>
        <v>0</v>
      </c>
      <c r="AF57" s="875">
        <f t="shared" si="8"/>
        <v>0</v>
      </c>
      <c r="AG57" s="875">
        <f t="shared" si="9"/>
        <v>0</v>
      </c>
      <c r="AH57" s="875">
        <f t="shared" si="10"/>
        <v>0</v>
      </c>
      <c r="AI57" s="875">
        <f t="shared" si="11"/>
        <v>0</v>
      </c>
      <c r="AJ57" s="875">
        <f t="shared" si="12"/>
        <v>0</v>
      </c>
      <c r="AK57" s="875">
        <f t="shared" si="13"/>
        <v>0</v>
      </c>
      <c r="AL57" s="875">
        <f t="shared" si="14"/>
        <v>0</v>
      </c>
      <c r="AM57" s="875">
        <f t="shared" si="15"/>
        <v>0</v>
      </c>
      <c r="AN57" s="875">
        <f t="shared" si="16"/>
        <v>0</v>
      </c>
      <c r="AO57" s="875">
        <f t="shared" si="17"/>
        <v>0</v>
      </c>
      <c r="AP57" s="875">
        <f t="shared" si="18"/>
        <v>0</v>
      </c>
      <c r="AQ57" s="875">
        <f t="shared" si="19"/>
        <v>0</v>
      </c>
      <c r="AR57" s="875">
        <f t="shared" si="20"/>
        <v>0</v>
      </c>
      <c r="AS57" s="875">
        <f t="shared" si="21"/>
        <v>0</v>
      </c>
      <c r="AT57" s="875">
        <f t="shared" si="22"/>
        <v>0</v>
      </c>
      <c r="AU57" s="875">
        <f t="shared" si="23"/>
        <v>0</v>
      </c>
      <c r="AV57" s="875">
        <f t="shared" si="24"/>
        <v>0</v>
      </c>
      <c r="AW57" s="875">
        <f t="shared" si="25"/>
        <v>0</v>
      </c>
      <c r="AX57" s="875">
        <f t="shared" si="26"/>
        <v>0</v>
      </c>
      <c r="AY57" s="875">
        <f t="shared" si="27"/>
        <v>0</v>
      </c>
      <c r="AZ57" s="875">
        <f t="shared" si="28"/>
        <v>0</v>
      </c>
      <c r="BA57" s="875">
        <f t="shared" si="29"/>
        <v>0</v>
      </c>
      <c r="BB57" s="875">
        <f t="shared" si="30"/>
        <v>0</v>
      </c>
      <c r="BC57" s="875">
        <f t="shared" si="31"/>
        <v>0</v>
      </c>
      <c r="BD57" s="875">
        <f t="shared" si="32"/>
        <v>0</v>
      </c>
      <c r="BE57" s="875"/>
    </row>
    <row r="58" spans="1:57" ht="13.5" customHeight="1">
      <c r="A58" s="655" t="str">
        <f>IF(COUNTA(ｺﾒﾃﾞｨｶﾙ!A57)&gt;=1,ｺﾒﾃﾞｨｶﾙ!A57,"")</f>
        <v/>
      </c>
      <c r="B58" s="745" t="str">
        <f>IF(COUNTA(ｺﾒﾃﾞｨｶﾙ!B57)&gt;=1,ｺﾒﾃﾞｨｶﾙ!B57,"")</f>
        <v/>
      </c>
      <c r="C58" s="750" t="str">
        <f>IF(COUNTA(ｺﾒﾃﾞｨｶﾙ!C57)&gt;=1,ｺﾒﾃﾞｨｶﾙ!C57,"")</f>
        <v/>
      </c>
      <c r="D58" s="750" t="str">
        <f>IF(COUNTA(ｺﾒﾃﾞｨｶﾙ!D57)&gt;=1,ｺﾒﾃﾞｨｶﾙ!D57,"")</f>
        <v/>
      </c>
      <c r="E58" s="750" t="str">
        <f>IF(COUNTA(ｺﾒﾃﾞｨｶﾙ!E57)&gt;=1,ｺﾒﾃﾞｨｶﾙ!E57,"")</f>
        <v/>
      </c>
      <c r="F58" s="750" t="str">
        <f>IF(COUNTA(ｺﾒﾃﾞｨｶﾙ!F57)&gt;=1,ｺﾒﾃﾞｨｶﾙ!F57,"")</f>
        <v/>
      </c>
      <c r="G58" s="750" t="str">
        <f>IF(COUNTA(ｺﾒﾃﾞｨｶﾙ!G57)&gt;=1,ｺﾒﾃﾞｨｶﾙ!G57,"")</f>
        <v/>
      </c>
      <c r="H58" s="750" t="str">
        <f>IF(COUNTA(ｺﾒﾃﾞｨｶﾙ!H57)&gt;=1,ｺﾒﾃﾞｨｶﾙ!H57,"")</f>
        <v/>
      </c>
      <c r="I58" s="750" t="str">
        <f>IF(COUNTA(ｺﾒﾃﾞｨｶﾙ!I57)&gt;=1,ｺﾒﾃﾞｨｶﾙ!I57,"")</f>
        <v/>
      </c>
      <c r="J58" s="750" t="str">
        <f>IF(COUNTA(ｺﾒﾃﾞｨｶﾙ!J57)&gt;=1,ｺﾒﾃﾞｨｶﾙ!J57,"")</f>
        <v/>
      </c>
      <c r="K58" s="750" t="str">
        <f>IF(COUNTA(ｺﾒﾃﾞｨｶﾙ!K57)&gt;=1,ｺﾒﾃﾞｨｶﾙ!K57,"")</f>
        <v/>
      </c>
      <c r="L58" s="761" t="str">
        <f>IF(COUNTA(ｺﾒﾃﾞｨｶﾙ!L57)&gt;=1,ｺﾒﾃﾞｨｶﾙ!L57,"")</f>
        <v/>
      </c>
      <c r="M58" s="839" t="str">
        <f>IF(COUNTA(ｺﾒﾃﾞｨｶﾙ!M57)&gt;=1,ｺﾒﾃﾞｨｶﾙ!M57,"")</f>
        <v/>
      </c>
      <c r="N58" s="846" t="str">
        <f>IF(COUNTA(ｺﾒﾃﾞｨｶﾙ!N57)&gt;=1,ｺﾒﾃﾞｨｶﾙ!N57,"")</f>
        <v/>
      </c>
      <c r="O58" s="852">
        <f>SUM(ｺﾒﾃﾞｨｶﾙ!P57:V57)</f>
        <v>0</v>
      </c>
      <c r="P58" s="858" t="str">
        <f>IF(O58&lt;基本!$D$9,"非常勤","常勤")</f>
        <v>常勤</v>
      </c>
      <c r="Q58" s="861">
        <f>IF(P58="非常勤",O58/基本!$D$9,1)</f>
        <v>1</v>
      </c>
      <c r="R58" s="858" t="e">
        <f>IF(DAYS360(T58,メイン!$N$3)&lt;500,"新"," ")</f>
        <v>#VALUE!</v>
      </c>
      <c r="S58" s="868"/>
      <c r="T58" s="871" t="str">
        <f>IF(COUNTA(ｺﾒﾃﾞｨｶﾙ!O57)&gt;=1,ｺﾒﾃﾞｨｶﾙ!O57,"")</f>
        <v/>
      </c>
      <c r="U58" s="873"/>
      <c r="V58" s="873"/>
      <c r="W58" s="873"/>
      <c r="X58" s="875">
        <f t="shared" si="0"/>
        <v>0</v>
      </c>
      <c r="Y58" s="875">
        <f t="shared" si="1"/>
        <v>0</v>
      </c>
      <c r="Z58" s="875">
        <f t="shared" si="2"/>
        <v>0</v>
      </c>
      <c r="AA58" s="875">
        <f t="shared" si="3"/>
        <v>0</v>
      </c>
      <c r="AB58" s="875">
        <f t="shared" si="4"/>
        <v>0</v>
      </c>
      <c r="AC58" s="875">
        <f t="shared" si="5"/>
        <v>0</v>
      </c>
      <c r="AD58" s="875">
        <f t="shared" si="6"/>
        <v>0</v>
      </c>
      <c r="AE58" s="875">
        <f t="shared" si="7"/>
        <v>0</v>
      </c>
      <c r="AF58" s="875">
        <f t="shared" si="8"/>
        <v>0</v>
      </c>
      <c r="AG58" s="875">
        <f t="shared" si="9"/>
        <v>0</v>
      </c>
      <c r="AH58" s="875">
        <f t="shared" si="10"/>
        <v>0</v>
      </c>
      <c r="AI58" s="875">
        <f t="shared" si="11"/>
        <v>0</v>
      </c>
      <c r="AJ58" s="875">
        <f t="shared" si="12"/>
        <v>0</v>
      </c>
      <c r="AK58" s="875">
        <f t="shared" si="13"/>
        <v>0</v>
      </c>
      <c r="AL58" s="875">
        <f t="shared" si="14"/>
        <v>0</v>
      </c>
      <c r="AM58" s="875">
        <f t="shared" si="15"/>
        <v>0</v>
      </c>
      <c r="AN58" s="875">
        <f t="shared" si="16"/>
        <v>0</v>
      </c>
      <c r="AO58" s="875">
        <f t="shared" si="17"/>
        <v>0</v>
      </c>
      <c r="AP58" s="875">
        <f t="shared" si="18"/>
        <v>0</v>
      </c>
      <c r="AQ58" s="875">
        <f t="shared" si="19"/>
        <v>0</v>
      </c>
      <c r="AR58" s="875">
        <f t="shared" si="20"/>
        <v>0</v>
      </c>
      <c r="AS58" s="875">
        <f t="shared" si="21"/>
        <v>0</v>
      </c>
      <c r="AT58" s="875">
        <f t="shared" si="22"/>
        <v>0</v>
      </c>
      <c r="AU58" s="875">
        <f t="shared" si="23"/>
        <v>0</v>
      </c>
      <c r="AV58" s="875">
        <f t="shared" si="24"/>
        <v>0</v>
      </c>
      <c r="AW58" s="875">
        <f t="shared" si="25"/>
        <v>0</v>
      </c>
      <c r="AX58" s="875">
        <f t="shared" si="26"/>
        <v>0</v>
      </c>
      <c r="AY58" s="875">
        <f t="shared" si="27"/>
        <v>0</v>
      </c>
      <c r="AZ58" s="875">
        <f t="shared" si="28"/>
        <v>0</v>
      </c>
      <c r="BA58" s="875">
        <f t="shared" si="29"/>
        <v>0</v>
      </c>
      <c r="BB58" s="875">
        <f t="shared" si="30"/>
        <v>0</v>
      </c>
      <c r="BC58" s="875">
        <f t="shared" si="31"/>
        <v>0</v>
      </c>
      <c r="BD58" s="875">
        <f t="shared" si="32"/>
        <v>0</v>
      </c>
      <c r="BE58" s="875"/>
    </row>
    <row r="59" spans="1:57" ht="13.5" customHeight="1">
      <c r="A59" s="655" t="str">
        <f>IF(COUNTA(ｺﾒﾃﾞｨｶﾙ!A58)&gt;=1,ｺﾒﾃﾞｨｶﾙ!A58,"")</f>
        <v/>
      </c>
      <c r="B59" s="745" t="str">
        <f>IF(COUNTA(ｺﾒﾃﾞｨｶﾙ!B58)&gt;=1,ｺﾒﾃﾞｨｶﾙ!B58,"")</f>
        <v/>
      </c>
      <c r="C59" s="750" t="str">
        <f>IF(COUNTA(ｺﾒﾃﾞｨｶﾙ!C58)&gt;=1,ｺﾒﾃﾞｨｶﾙ!C58,"")</f>
        <v/>
      </c>
      <c r="D59" s="750" t="str">
        <f>IF(COUNTA(ｺﾒﾃﾞｨｶﾙ!D58)&gt;=1,ｺﾒﾃﾞｨｶﾙ!D58,"")</f>
        <v/>
      </c>
      <c r="E59" s="750" t="str">
        <f>IF(COUNTA(ｺﾒﾃﾞｨｶﾙ!E58)&gt;=1,ｺﾒﾃﾞｨｶﾙ!E58,"")</f>
        <v/>
      </c>
      <c r="F59" s="750" t="str">
        <f>IF(COUNTA(ｺﾒﾃﾞｨｶﾙ!F58)&gt;=1,ｺﾒﾃﾞｨｶﾙ!F58,"")</f>
        <v/>
      </c>
      <c r="G59" s="750" t="str">
        <f>IF(COUNTA(ｺﾒﾃﾞｨｶﾙ!G58)&gt;=1,ｺﾒﾃﾞｨｶﾙ!G58,"")</f>
        <v/>
      </c>
      <c r="H59" s="750" t="str">
        <f>IF(COUNTA(ｺﾒﾃﾞｨｶﾙ!H58)&gt;=1,ｺﾒﾃﾞｨｶﾙ!H58,"")</f>
        <v/>
      </c>
      <c r="I59" s="750" t="str">
        <f>IF(COUNTA(ｺﾒﾃﾞｨｶﾙ!I58)&gt;=1,ｺﾒﾃﾞｨｶﾙ!I58,"")</f>
        <v/>
      </c>
      <c r="J59" s="750" t="str">
        <f>IF(COUNTA(ｺﾒﾃﾞｨｶﾙ!J58)&gt;=1,ｺﾒﾃﾞｨｶﾙ!J58,"")</f>
        <v/>
      </c>
      <c r="K59" s="750" t="str">
        <f>IF(COUNTA(ｺﾒﾃﾞｨｶﾙ!K58)&gt;=1,ｺﾒﾃﾞｨｶﾙ!K58,"")</f>
        <v/>
      </c>
      <c r="L59" s="761" t="str">
        <f>IF(COUNTA(ｺﾒﾃﾞｨｶﾙ!L58)&gt;=1,ｺﾒﾃﾞｨｶﾙ!L58,"")</f>
        <v/>
      </c>
      <c r="M59" s="839" t="str">
        <f>IF(COUNTA(ｺﾒﾃﾞｨｶﾙ!M58)&gt;=1,ｺﾒﾃﾞｨｶﾙ!M58,"")</f>
        <v/>
      </c>
      <c r="N59" s="846" t="str">
        <f>IF(COUNTA(ｺﾒﾃﾞｨｶﾙ!N58)&gt;=1,ｺﾒﾃﾞｨｶﾙ!N58,"")</f>
        <v/>
      </c>
      <c r="O59" s="852">
        <f>SUM(ｺﾒﾃﾞｨｶﾙ!P58:V58)</f>
        <v>0</v>
      </c>
      <c r="P59" s="858" t="str">
        <f>IF(O59&lt;基本!$D$9,"非常勤","常勤")</f>
        <v>常勤</v>
      </c>
      <c r="Q59" s="861">
        <f>IF(P59="非常勤",O59/基本!$D$9,1)</f>
        <v>1</v>
      </c>
      <c r="R59" s="858" t="e">
        <f>IF(DAYS360(T59,メイン!$N$3)&lt;500,"新"," ")</f>
        <v>#VALUE!</v>
      </c>
      <c r="S59" s="868"/>
      <c r="T59" s="871" t="str">
        <f>IF(COUNTA(ｺﾒﾃﾞｨｶﾙ!O58)&gt;=1,ｺﾒﾃﾞｨｶﾙ!O58,"")</f>
        <v/>
      </c>
      <c r="U59" s="873"/>
      <c r="V59" s="873"/>
      <c r="W59" s="873"/>
      <c r="X59" s="875">
        <f t="shared" si="0"/>
        <v>0</v>
      </c>
      <c r="Y59" s="875">
        <f t="shared" si="1"/>
        <v>0</v>
      </c>
      <c r="Z59" s="875">
        <f t="shared" si="2"/>
        <v>0</v>
      </c>
      <c r="AA59" s="875">
        <f t="shared" si="3"/>
        <v>0</v>
      </c>
      <c r="AB59" s="875">
        <f t="shared" si="4"/>
        <v>0</v>
      </c>
      <c r="AC59" s="875">
        <f t="shared" si="5"/>
        <v>0</v>
      </c>
      <c r="AD59" s="875">
        <f t="shared" si="6"/>
        <v>0</v>
      </c>
      <c r="AE59" s="875">
        <f t="shared" si="7"/>
        <v>0</v>
      </c>
      <c r="AF59" s="875">
        <f t="shared" si="8"/>
        <v>0</v>
      </c>
      <c r="AG59" s="875">
        <f t="shared" si="9"/>
        <v>0</v>
      </c>
      <c r="AH59" s="875">
        <f t="shared" si="10"/>
        <v>0</v>
      </c>
      <c r="AI59" s="875">
        <f t="shared" si="11"/>
        <v>0</v>
      </c>
      <c r="AJ59" s="875">
        <f t="shared" si="12"/>
        <v>0</v>
      </c>
      <c r="AK59" s="875">
        <f t="shared" si="13"/>
        <v>0</v>
      </c>
      <c r="AL59" s="875">
        <f t="shared" si="14"/>
        <v>0</v>
      </c>
      <c r="AM59" s="875">
        <f t="shared" si="15"/>
        <v>0</v>
      </c>
      <c r="AN59" s="875">
        <f t="shared" si="16"/>
        <v>0</v>
      </c>
      <c r="AO59" s="875">
        <f t="shared" si="17"/>
        <v>0</v>
      </c>
      <c r="AP59" s="875">
        <f t="shared" si="18"/>
        <v>0</v>
      </c>
      <c r="AQ59" s="875">
        <f t="shared" si="19"/>
        <v>0</v>
      </c>
      <c r="AR59" s="875">
        <f t="shared" si="20"/>
        <v>0</v>
      </c>
      <c r="AS59" s="875">
        <f t="shared" si="21"/>
        <v>0</v>
      </c>
      <c r="AT59" s="875">
        <f t="shared" si="22"/>
        <v>0</v>
      </c>
      <c r="AU59" s="875">
        <f t="shared" si="23"/>
        <v>0</v>
      </c>
      <c r="AV59" s="875">
        <f t="shared" si="24"/>
        <v>0</v>
      </c>
      <c r="AW59" s="875">
        <f t="shared" si="25"/>
        <v>0</v>
      </c>
      <c r="AX59" s="875">
        <f t="shared" si="26"/>
        <v>0</v>
      </c>
      <c r="AY59" s="875">
        <f t="shared" si="27"/>
        <v>0</v>
      </c>
      <c r="AZ59" s="875">
        <f t="shared" si="28"/>
        <v>0</v>
      </c>
      <c r="BA59" s="875">
        <f t="shared" si="29"/>
        <v>0</v>
      </c>
      <c r="BB59" s="875">
        <f t="shared" si="30"/>
        <v>0</v>
      </c>
      <c r="BC59" s="875">
        <f t="shared" si="31"/>
        <v>0</v>
      </c>
      <c r="BD59" s="875">
        <f t="shared" si="32"/>
        <v>0</v>
      </c>
      <c r="BE59" s="875"/>
    </row>
    <row r="60" spans="1:57" ht="13.5" customHeight="1">
      <c r="A60" s="655" t="str">
        <f>IF(COUNTA(ｺﾒﾃﾞｨｶﾙ!A59)&gt;=1,ｺﾒﾃﾞｨｶﾙ!A59,"")</f>
        <v/>
      </c>
      <c r="B60" s="745" t="str">
        <f>IF(COUNTA(ｺﾒﾃﾞｨｶﾙ!B59)&gt;=1,ｺﾒﾃﾞｨｶﾙ!B59,"")</f>
        <v/>
      </c>
      <c r="C60" s="750" t="str">
        <f>IF(COUNTA(ｺﾒﾃﾞｨｶﾙ!C59)&gt;=1,ｺﾒﾃﾞｨｶﾙ!C59,"")</f>
        <v/>
      </c>
      <c r="D60" s="750" t="str">
        <f>IF(COUNTA(ｺﾒﾃﾞｨｶﾙ!D59)&gt;=1,ｺﾒﾃﾞｨｶﾙ!D59,"")</f>
        <v/>
      </c>
      <c r="E60" s="750" t="str">
        <f>IF(COUNTA(ｺﾒﾃﾞｨｶﾙ!E59)&gt;=1,ｺﾒﾃﾞｨｶﾙ!E59,"")</f>
        <v/>
      </c>
      <c r="F60" s="750" t="str">
        <f>IF(COUNTA(ｺﾒﾃﾞｨｶﾙ!F59)&gt;=1,ｺﾒﾃﾞｨｶﾙ!F59,"")</f>
        <v/>
      </c>
      <c r="G60" s="750" t="str">
        <f>IF(COUNTA(ｺﾒﾃﾞｨｶﾙ!G59)&gt;=1,ｺﾒﾃﾞｨｶﾙ!G59,"")</f>
        <v/>
      </c>
      <c r="H60" s="750" t="str">
        <f>IF(COUNTA(ｺﾒﾃﾞｨｶﾙ!H59)&gt;=1,ｺﾒﾃﾞｨｶﾙ!H59,"")</f>
        <v/>
      </c>
      <c r="I60" s="750" t="str">
        <f>IF(COUNTA(ｺﾒﾃﾞｨｶﾙ!I59)&gt;=1,ｺﾒﾃﾞｨｶﾙ!I59,"")</f>
        <v/>
      </c>
      <c r="J60" s="750" t="str">
        <f>IF(COUNTA(ｺﾒﾃﾞｨｶﾙ!J59)&gt;=1,ｺﾒﾃﾞｨｶﾙ!J59,"")</f>
        <v/>
      </c>
      <c r="K60" s="750" t="str">
        <f>IF(COUNTA(ｺﾒﾃﾞｨｶﾙ!K59)&gt;=1,ｺﾒﾃﾞｨｶﾙ!K59,"")</f>
        <v/>
      </c>
      <c r="L60" s="761" t="str">
        <f>IF(COUNTA(ｺﾒﾃﾞｨｶﾙ!L59)&gt;=1,ｺﾒﾃﾞｨｶﾙ!L59,"")</f>
        <v/>
      </c>
      <c r="M60" s="839" t="str">
        <f>IF(COUNTA(ｺﾒﾃﾞｨｶﾙ!M59)&gt;=1,ｺﾒﾃﾞｨｶﾙ!M59,"")</f>
        <v/>
      </c>
      <c r="N60" s="846" t="str">
        <f>IF(COUNTA(ｺﾒﾃﾞｨｶﾙ!N59)&gt;=1,ｺﾒﾃﾞｨｶﾙ!N59,"")</f>
        <v/>
      </c>
      <c r="O60" s="852">
        <f>SUM(ｺﾒﾃﾞｨｶﾙ!P59:V59)</f>
        <v>0</v>
      </c>
      <c r="P60" s="858" t="str">
        <f>IF(O60&lt;基本!$D$9,"非常勤","常勤")</f>
        <v>常勤</v>
      </c>
      <c r="Q60" s="861">
        <f>IF(P60="非常勤",O60/基本!$D$9,1)</f>
        <v>1</v>
      </c>
      <c r="R60" s="858" t="e">
        <f>IF(DAYS360(T60,メイン!$N$3)&lt;500,"新"," ")</f>
        <v>#VALUE!</v>
      </c>
      <c r="S60" s="868"/>
      <c r="T60" s="871" t="str">
        <f>IF(COUNTA(ｺﾒﾃﾞｨｶﾙ!O59)&gt;=1,ｺﾒﾃﾞｨｶﾙ!O59,"")</f>
        <v/>
      </c>
      <c r="U60" s="873"/>
      <c r="V60" s="873"/>
      <c r="W60" s="873"/>
      <c r="X60" s="875">
        <f t="shared" si="0"/>
        <v>0</v>
      </c>
      <c r="Y60" s="875">
        <f t="shared" si="1"/>
        <v>0</v>
      </c>
      <c r="Z60" s="875">
        <f t="shared" si="2"/>
        <v>0</v>
      </c>
      <c r="AA60" s="875">
        <f t="shared" si="3"/>
        <v>0</v>
      </c>
      <c r="AB60" s="875">
        <f t="shared" si="4"/>
        <v>0</v>
      </c>
      <c r="AC60" s="875">
        <f t="shared" si="5"/>
        <v>0</v>
      </c>
      <c r="AD60" s="875">
        <f t="shared" si="6"/>
        <v>0</v>
      </c>
      <c r="AE60" s="875">
        <f t="shared" si="7"/>
        <v>0</v>
      </c>
      <c r="AF60" s="875">
        <f t="shared" si="8"/>
        <v>0</v>
      </c>
      <c r="AG60" s="875">
        <f t="shared" si="9"/>
        <v>0</v>
      </c>
      <c r="AH60" s="875">
        <f t="shared" si="10"/>
        <v>0</v>
      </c>
      <c r="AI60" s="875">
        <f t="shared" si="11"/>
        <v>0</v>
      </c>
      <c r="AJ60" s="875">
        <f t="shared" si="12"/>
        <v>0</v>
      </c>
      <c r="AK60" s="875">
        <f t="shared" si="13"/>
        <v>0</v>
      </c>
      <c r="AL60" s="875">
        <f t="shared" si="14"/>
        <v>0</v>
      </c>
      <c r="AM60" s="875">
        <f t="shared" si="15"/>
        <v>0</v>
      </c>
      <c r="AN60" s="875">
        <f t="shared" si="16"/>
        <v>0</v>
      </c>
      <c r="AO60" s="875">
        <f t="shared" si="17"/>
        <v>0</v>
      </c>
      <c r="AP60" s="875">
        <f t="shared" si="18"/>
        <v>0</v>
      </c>
      <c r="AQ60" s="875">
        <f t="shared" si="19"/>
        <v>0</v>
      </c>
      <c r="AR60" s="875">
        <f t="shared" si="20"/>
        <v>0</v>
      </c>
      <c r="AS60" s="875">
        <f t="shared" si="21"/>
        <v>0</v>
      </c>
      <c r="AT60" s="875">
        <f t="shared" si="22"/>
        <v>0</v>
      </c>
      <c r="AU60" s="875">
        <f t="shared" si="23"/>
        <v>0</v>
      </c>
      <c r="AV60" s="875">
        <f t="shared" si="24"/>
        <v>0</v>
      </c>
      <c r="AW60" s="875">
        <f t="shared" si="25"/>
        <v>0</v>
      </c>
      <c r="AX60" s="875">
        <f t="shared" si="26"/>
        <v>0</v>
      </c>
      <c r="AY60" s="875">
        <f t="shared" si="27"/>
        <v>0</v>
      </c>
      <c r="AZ60" s="875">
        <f t="shared" si="28"/>
        <v>0</v>
      </c>
      <c r="BA60" s="875">
        <f t="shared" si="29"/>
        <v>0</v>
      </c>
      <c r="BB60" s="875">
        <f t="shared" si="30"/>
        <v>0</v>
      </c>
      <c r="BC60" s="875">
        <f t="shared" si="31"/>
        <v>0</v>
      </c>
      <c r="BD60" s="875">
        <f t="shared" si="32"/>
        <v>0</v>
      </c>
      <c r="BE60" s="875"/>
    </row>
    <row r="61" spans="1:57" ht="13.5" customHeight="1">
      <c r="A61" s="655" t="str">
        <f>IF(COUNTA(ｺﾒﾃﾞｨｶﾙ!A60)&gt;=1,ｺﾒﾃﾞｨｶﾙ!A60,"")</f>
        <v/>
      </c>
      <c r="B61" s="745" t="str">
        <f>IF(COUNTA(ｺﾒﾃﾞｨｶﾙ!B60)&gt;=1,ｺﾒﾃﾞｨｶﾙ!B60,"")</f>
        <v/>
      </c>
      <c r="C61" s="750" t="str">
        <f>IF(COUNTA(ｺﾒﾃﾞｨｶﾙ!C60)&gt;=1,ｺﾒﾃﾞｨｶﾙ!C60,"")</f>
        <v/>
      </c>
      <c r="D61" s="750" t="str">
        <f>IF(COUNTA(ｺﾒﾃﾞｨｶﾙ!D60)&gt;=1,ｺﾒﾃﾞｨｶﾙ!D60,"")</f>
        <v/>
      </c>
      <c r="E61" s="750" t="str">
        <f>IF(COUNTA(ｺﾒﾃﾞｨｶﾙ!E60)&gt;=1,ｺﾒﾃﾞｨｶﾙ!E60,"")</f>
        <v/>
      </c>
      <c r="F61" s="750" t="str">
        <f>IF(COUNTA(ｺﾒﾃﾞｨｶﾙ!F60)&gt;=1,ｺﾒﾃﾞｨｶﾙ!F60,"")</f>
        <v/>
      </c>
      <c r="G61" s="750" t="str">
        <f>IF(COUNTA(ｺﾒﾃﾞｨｶﾙ!G60)&gt;=1,ｺﾒﾃﾞｨｶﾙ!G60,"")</f>
        <v/>
      </c>
      <c r="H61" s="750" t="str">
        <f>IF(COUNTA(ｺﾒﾃﾞｨｶﾙ!H60)&gt;=1,ｺﾒﾃﾞｨｶﾙ!H60,"")</f>
        <v/>
      </c>
      <c r="I61" s="750" t="str">
        <f>IF(COUNTA(ｺﾒﾃﾞｨｶﾙ!I60)&gt;=1,ｺﾒﾃﾞｨｶﾙ!I60,"")</f>
        <v/>
      </c>
      <c r="J61" s="750" t="str">
        <f>IF(COUNTA(ｺﾒﾃﾞｨｶﾙ!J60)&gt;=1,ｺﾒﾃﾞｨｶﾙ!J60,"")</f>
        <v/>
      </c>
      <c r="K61" s="750" t="str">
        <f>IF(COUNTA(ｺﾒﾃﾞｨｶﾙ!K60)&gt;=1,ｺﾒﾃﾞｨｶﾙ!K60,"")</f>
        <v/>
      </c>
      <c r="L61" s="761" t="str">
        <f>IF(COUNTA(ｺﾒﾃﾞｨｶﾙ!L60)&gt;=1,ｺﾒﾃﾞｨｶﾙ!L60,"")</f>
        <v/>
      </c>
      <c r="M61" s="839" t="str">
        <f>IF(COUNTA(ｺﾒﾃﾞｨｶﾙ!M60)&gt;=1,ｺﾒﾃﾞｨｶﾙ!M60,"")</f>
        <v/>
      </c>
      <c r="N61" s="846" t="str">
        <f>IF(COUNTA(ｺﾒﾃﾞｨｶﾙ!N60)&gt;=1,ｺﾒﾃﾞｨｶﾙ!N60,"")</f>
        <v/>
      </c>
      <c r="O61" s="852">
        <f>SUM(ｺﾒﾃﾞｨｶﾙ!P60:V60)</f>
        <v>0</v>
      </c>
      <c r="P61" s="858" t="str">
        <f>IF(O61&lt;基本!$D$9,"非常勤","常勤")</f>
        <v>常勤</v>
      </c>
      <c r="Q61" s="861">
        <f>IF(P61="非常勤",O61/基本!$D$9,1)</f>
        <v>1</v>
      </c>
      <c r="R61" s="858" t="e">
        <f>IF(DAYS360(T61,メイン!$N$3)&lt;500,"新"," ")</f>
        <v>#VALUE!</v>
      </c>
      <c r="S61" s="868"/>
      <c r="T61" s="871" t="str">
        <f>IF(COUNTA(ｺﾒﾃﾞｨｶﾙ!O60)&gt;=1,ｺﾒﾃﾞｨｶﾙ!O60,"")</f>
        <v/>
      </c>
      <c r="U61" s="873"/>
      <c r="V61" s="873"/>
      <c r="W61" s="873"/>
      <c r="X61" s="875">
        <f t="shared" si="0"/>
        <v>0</v>
      </c>
      <c r="Y61" s="875">
        <f t="shared" si="1"/>
        <v>0</v>
      </c>
      <c r="Z61" s="875">
        <f t="shared" si="2"/>
        <v>0</v>
      </c>
      <c r="AA61" s="875">
        <f t="shared" si="3"/>
        <v>0</v>
      </c>
      <c r="AB61" s="875">
        <f t="shared" si="4"/>
        <v>0</v>
      </c>
      <c r="AC61" s="875">
        <f t="shared" si="5"/>
        <v>0</v>
      </c>
      <c r="AD61" s="875">
        <f t="shared" si="6"/>
        <v>0</v>
      </c>
      <c r="AE61" s="875">
        <f t="shared" si="7"/>
        <v>0</v>
      </c>
      <c r="AF61" s="875">
        <f t="shared" si="8"/>
        <v>0</v>
      </c>
      <c r="AG61" s="875">
        <f t="shared" si="9"/>
        <v>0</v>
      </c>
      <c r="AH61" s="875">
        <f t="shared" si="10"/>
        <v>0</v>
      </c>
      <c r="AI61" s="875">
        <f t="shared" si="11"/>
        <v>0</v>
      </c>
      <c r="AJ61" s="875">
        <f t="shared" si="12"/>
        <v>0</v>
      </c>
      <c r="AK61" s="875">
        <f t="shared" si="13"/>
        <v>0</v>
      </c>
      <c r="AL61" s="875">
        <f t="shared" si="14"/>
        <v>0</v>
      </c>
      <c r="AM61" s="875">
        <f t="shared" si="15"/>
        <v>0</v>
      </c>
      <c r="AN61" s="875">
        <f t="shared" si="16"/>
        <v>0</v>
      </c>
      <c r="AO61" s="875">
        <f t="shared" si="17"/>
        <v>0</v>
      </c>
      <c r="AP61" s="875">
        <f t="shared" si="18"/>
        <v>0</v>
      </c>
      <c r="AQ61" s="875">
        <f t="shared" si="19"/>
        <v>0</v>
      </c>
      <c r="AR61" s="875">
        <f t="shared" si="20"/>
        <v>0</v>
      </c>
      <c r="AS61" s="875">
        <f t="shared" si="21"/>
        <v>0</v>
      </c>
      <c r="AT61" s="875">
        <f t="shared" si="22"/>
        <v>0</v>
      </c>
      <c r="AU61" s="875">
        <f t="shared" si="23"/>
        <v>0</v>
      </c>
      <c r="AV61" s="875">
        <f t="shared" si="24"/>
        <v>0</v>
      </c>
      <c r="AW61" s="875">
        <f t="shared" si="25"/>
        <v>0</v>
      </c>
      <c r="AX61" s="875">
        <f t="shared" si="26"/>
        <v>0</v>
      </c>
      <c r="AY61" s="875">
        <f t="shared" si="27"/>
        <v>0</v>
      </c>
      <c r="AZ61" s="875">
        <f t="shared" si="28"/>
        <v>0</v>
      </c>
      <c r="BA61" s="875">
        <f t="shared" si="29"/>
        <v>0</v>
      </c>
      <c r="BB61" s="875">
        <f t="shared" si="30"/>
        <v>0</v>
      </c>
      <c r="BC61" s="875">
        <f t="shared" si="31"/>
        <v>0</v>
      </c>
      <c r="BD61" s="875">
        <f t="shared" si="32"/>
        <v>0</v>
      </c>
      <c r="BE61" s="875"/>
    </row>
    <row r="62" spans="1:57" ht="13.5" customHeight="1">
      <c r="A62" s="655" t="str">
        <f>IF(COUNTA(ｺﾒﾃﾞｨｶﾙ!A61)&gt;=1,ｺﾒﾃﾞｨｶﾙ!A61,"")</f>
        <v/>
      </c>
      <c r="B62" s="745" t="str">
        <f>IF(COUNTA(ｺﾒﾃﾞｨｶﾙ!B61)&gt;=1,ｺﾒﾃﾞｨｶﾙ!B61,"")</f>
        <v/>
      </c>
      <c r="C62" s="750" t="str">
        <f>IF(COUNTA(ｺﾒﾃﾞｨｶﾙ!C61)&gt;=1,ｺﾒﾃﾞｨｶﾙ!C61,"")</f>
        <v/>
      </c>
      <c r="D62" s="750" t="str">
        <f>IF(COUNTA(ｺﾒﾃﾞｨｶﾙ!D61)&gt;=1,ｺﾒﾃﾞｨｶﾙ!D61,"")</f>
        <v/>
      </c>
      <c r="E62" s="750" t="str">
        <f>IF(COUNTA(ｺﾒﾃﾞｨｶﾙ!E61)&gt;=1,ｺﾒﾃﾞｨｶﾙ!E61,"")</f>
        <v/>
      </c>
      <c r="F62" s="750" t="str">
        <f>IF(COUNTA(ｺﾒﾃﾞｨｶﾙ!F61)&gt;=1,ｺﾒﾃﾞｨｶﾙ!F61,"")</f>
        <v/>
      </c>
      <c r="G62" s="750" t="str">
        <f>IF(COUNTA(ｺﾒﾃﾞｨｶﾙ!G61)&gt;=1,ｺﾒﾃﾞｨｶﾙ!G61,"")</f>
        <v/>
      </c>
      <c r="H62" s="750" t="str">
        <f>IF(COUNTA(ｺﾒﾃﾞｨｶﾙ!H61)&gt;=1,ｺﾒﾃﾞｨｶﾙ!H61,"")</f>
        <v/>
      </c>
      <c r="I62" s="750" t="str">
        <f>IF(COUNTA(ｺﾒﾃﾞｨｶﾙ!I61)&gt;=1,ｺﾒﾃﾞｨｶﾙ!I61,"")</f>
        <v/>
      </c>
      <c r="J62" s="750" t="str">
        <f>IF(COUNTA(ｺﾒﾃﾞｨｶﾙ!J61)&gt;=1,ｺﾒﾃﾞｨｶﾙ!J61,"")</f>
        <v/>
      </c>
      <c r="K62" s="750" t="str">
        <f>IF(COUNTA(ｺﾒﾃﾞｨｶﾙ!K61)&gt;=1,ｺﾒﾃﾞｨｶﾙ!K61,"")</f>
        <v/>
      </c>
      <c r="L62" s="761" t="str">
        <f>IF(COUNTA(ｺﾒﾃﾞｨｶﾙ!L61)&gt;=1,ｺﾒﾃﾞｨｶﾙ!L61,"")</f>
        <v/>
      </c>
      <c r="M62" s="839" t="str">
        <f>IF(COUNTA(ｺﾒﾃﾞｨｶﾙ!M61)&gt;=1,ｺﾒﾃﾞｨｶﾙ!M61,"")</f>
        <v/>
      </c>
      <c r="N62" s="846" t="str">
        <f>IF(COUNTA(ｺﾒﾃﾞｨｶﾙ!N61)&gt;=1,ｺﾒﾃﾞｨｶﾙ!N61,"")</f>
        <v/>
      </c>
      <c r="O62" s="852">
        <f>SUM(ｺﾒﾃﾞｨｶﾙ!P61:V61)</f>
        <v>0</v>
      </c>
      <c r="P62" s="858" t="str">
        <f>IF(O62&lt;基本!$D$9,"非常勤","常勤")</f>
        <v>常勤</v>
      </c>
      <c r="Q62" s="861">
        <f>IF(P62="非常勤",O62/基本!$D$9,1)</f>
        <v>1</v>
      </c>
      <c r="R62" s="858" t="e">
        <f>IF(DAYS360(T62,メイン!$N$3)&lt;500,"新"," ")</f>
        <v>#VALUE!</v>
      </c>
      <c r="S62" s="868"/>
      <c r="T62" s="871" t="str">
        <f>IF(COUNTA(ｺﾒﾃﾞｨｶﾙ!O61)&gt;=1,ｺﾒﾃﾞｨｶﾙ!O61,"")</f>
        <v/>
      </c>
      <c r="U62" s="873"/>
      <c r="V62" s="873"/>
      <c r="W62" s="873"/>
      <c r="X62" s="875">
        <f t="shared" si="0"/>
        <v>0</v>
      </c>
      <c r="Y62" s="875">
        <f t="shared" si="1"/>
        <v>0</v>
      </c>
      <c r="Z62" s="875">
        <f t="shared" si="2"/>
        <v>0</v>
      </c>
      <c r="AA62" s="875">
        <f t="shared" si="3"/>
        <v>0</v>
      </c>
      <c r="AB62" s="875">
        <f t="shared" si="4"/>
        <v>0</v>
      </c>
      <c r="AC62" s="875">
        <f t="shared" si="5"/>
        <v>0</v>
      </c>
      <c r="AD62" s="875">
        <f t="shared" si="6"/>
        <v>0</v>
      </c>
      <c r="AE62" s="875">
        <f t="shared" si="7"/>
        <v>0</v>
      </c>
      <c r="AF62" s="875">
        <f t="shared" si="8"/>
        <v>0</v>
      </c>
      <c r="AG62" s="875">
        <f t="shared" si="9"/>
        <v>0</v>
      </c>
      <c r="AH62" s="875">
        <f t="shared" si="10"/>
        <v>0</v>
      </c>
      <c r="AI62" s="875">
        <f t="shared" si="11"/>
        <v>0</v>
      </c>
      <c r="AJ62" s="875">
        <f t="shared" si="12"/>
        <v>0</v>
      </c>
      <c r="AK62" s="875">
        <f t="shared" si="13"/>
        <v>0</v>
      </c>
      <c r="AL62" s="875">
        <f t="shared" si="14"/>
        <v>0</v>
      </c>
      <c r="AM62" s="875">
        <f t="shared" si="15"/>
        <v>0</v>
      </c>
      <c r="AN62" s="875">
        <f t="shared" si="16"/>
        <v>0</v>
      </c>
      <c r="AO62" s="875">
        <f t="shared" si="17"/>
        <v>0</v>
      </c>
      <c r="AP62" s="875">
        <f t="shared" si="18"/>
        <v>0</v>
      </c>
      <c r="AQ62" s="875">
        <f t="shared" si="19"/>
        <v>0</v>
      </c>
      <c r="AR62" s="875">
        <f t="shared" si="20"/>
        <v>0</v>
      </c>
      <c r="AS62" s="875">
        <f t="shared" si="21"/>
        <v>0</v>
      </c>
      <c r="AT62" s="875">
        <f t="shared" si="22"/>
        <v>0</v>
      </c>
      <c r="AU62" s="875">
        <f t="shared" si="23"/>
        <v>0</v>
      </c>
      <c r="AV62" s="875">
        <f t="shared" si="24"/>
        <v>0</v>
      </c>
      <c r="AW62" s="875">
        <f t="shared" si="25"/>
        <v>0</v>
      </c>
      <c r="AX62" s="875">
        <f t="shared" si="26"/>
        <v>0</v>
      </c>
      <c r="AY62" s="875">
        <f t="shared" si="27"/>
        <v>0</v>
      </c>
      <c r="AZ62" s="875">
        <f t="shared" si="28"/>
        <v>0</v>
      </c>
      <c r="BA62" s="875">
        <f t="shared" si="29"/>
        <v>0</v>
      </c>
      <c r="BB62" s="875">
        <f t="shared" si="30"/>
        <v>0</v>
      </c>
      <c r="BC62" s="875">
        <f t="shared" si="31"/>
        <v>0</v>
      </c>
      <c r="BD62" s="875">
        <f t="shared" si="32"/>
        <v>0</v>
      </c>
      <c r="BE62" s="875"/>
    </row>
    <row r="63" spans="1:57" ht="13.5" customHeight="1">
      <c r="A63" s="655" t="str">
        <f>IF(COUNTA(ｺﾒﾃﾞｨｶﾙ!A62)&gt;=1,ｺﾒﾃﾞｨｶﾙ!A62,"")</f>
        <v/>
      </c>
      <c r="B63" s="745" t="str">
        <f>IF(COUNTA(ｺﾒﾃﾞｨｶﾙ!B62)&gt;=1,ｺﾒﾃﾞｨｶﾙ!B62,"")</f>
        <v/>
      </c>
      <c r="C63" s="750" t="str">
        <f>IF(COUNTA(ｺﾒﾃﾞｨｶﾙ!C62)&gt;=1,ｺﾒﾃﾞｨｶﾙ!C62,"")</f>
        <v/>
      </c>
      <c r="D63" s="750" t="str">
        <f>IF(COUNTA(ｺﾒﾃﾞｨｶﾙ!D62)&gt;=1,ｺﾒﾃﾞｨｶﾙ!D62,"")</f>
        <v/>
      </c>
      <c r="E63" s="750" t="str">
        <f>IF(COUNTA(ｺﾒﾃﾞｨｶﾙ!E62)&gt;=1,ｺﾒﾃﾞｨｶﾙ!E62,"")</f>
        <v/>
      </c>
      <c r="F63" s="750" t="str">
        <f>IF(COUNTA(ｺﾒﾃﾞｨｶﾙ!F62)&gt;=1,ｺﾒﾃﾞｨｶﾙ!F62,"")</f>
        <v/>
      </c>
      <c r="G63" s="750" t="str">
        <f>IF(COUNTA(ｺﾒﾃﾞｨｶﾙ!G62)&gt;=1,ｺﾒﾃﾞｨｶﾙ!G62,"")</f>
        <v/>
      </c>
      <c r="H63" s="750" t="str">
        <f>IF(COUNTA(ｺﾒﾃﾞｨｶﾙ!H62)&gt;=1,ｺﾒﾃﾞｨｶﾙ!H62,"")</f>
        <v/>
      </c>
      <c r="I63" s="750" t="str">
        <f>IF(COUNTA(ｺﾒﾃﾞｨｶﾙ!I62)&gt;=1,ｺﾒﾃﾞｨｶﾙ!I62,"")</f>
        <v/>
      </c>
      <c r="J63" s="750" t="str">
        <f>IF(COUNTA(ｺﾒﾃﾞｨｶﾙ!J62)&gt;=1,ｺﾒﾃﾞｨｶﾙ!J62,"")</f>
        <v/>
      </c>
      <c r="K63" s="750" t="str">
        <f>IF(COUNTA(ｺﾒﾃﾞｨｶﾙ!K62)&gt;=1,ｺﾒﾃﾞｨｶﾙ!K62,"")</f>
        <v/>
      </c>
      <c r="L63" s="761" t="str">
        <f>IF(COUNTA(ｺﾒﾃﾞｨｶﾙ!L62)&gt;=1,ｺﾒﾃﾞｨｶﾙ!L62,"")</f>
        <v/>
      </c>
      <c r="M63" s="839" t="str">
        <f>IF(COUNTA(ｺﾒﾃﾞｨｶﾙ!M62)&gt;=1,ｺﾒﾃﾞｨｶﾙ!M62,"")</f>
        <v/>
      </c>
      <c r="N63" s="846" t="str">
        <f>IF(COUNTA(ｺﾒﾃﾞｨｶﾙ!N62)&gt;=1,ｺﾒﾃﾞｨｶﾙ!N62,"")</f>
        <v/>
      </c>
      <c r="O63" s="852">
        <f>SUM(ｺﾒﾃﾞｨｶﾙ!P62:V62)</f>
        <v>0</v>
      </c>
      <c r="P63" s="858" t="str">
        <f>IF(O63&lt;基本!$D$9,"非常勤","常勤")</f>
        <v>常勤</v>
      </c>
      <c r="Q63" s="861">
        <f>IF(P63="非常勤",O63/基本!$D$9,1)</f>
        <v>1</v>
      </c>
      <c r="R63" s="858" t="e">
        <f>IF(DAYS360(T63,メイン!$N$3)&lt;500,"新"," ")</f>
        <v>#VALUE!</v>
      </c>
      <c r="S63" s="868"/>
      <c r="T63" s="871" t="str">
        <f>IF(COUNTA(ｺﾒﾃﾞｨｶﾙ!O62)&gt;=1,ｺﾒﾃﾞｨｶﾙ!O62,"")</f>
        <v/>
      </c>
      <c r="U63" s="873"/>
      <c r="V63" s="873"/>
      <c r="W63" s="873"/>
      <c r="X63" s="875">
        <f t="shared" si="0"/>
        <v>0</v>
      </c>
      <c r="Y63" s="875">
        <f t="shared" si="1"/>
        <v>0</v>
      </c>
      <c r="Z63" s="875">
        <f t="shared" si="2"/>
        <v>0</v>
      </c>
      <c r="AA63" s="875">
        <f t="shared" si="3"/>
        <v>0</v>
      </c>
      <c r="AB63" s="875">
        <f t="shared" si="4"/>
        <v>0</v>
      </c>
      <c r="AC63" s="875">
        <f t="shared" si="5"/>
        <v>0</v>
      </c>
      <c r="AD63" s="875">
        <f t="shared" si="6"/>
        <v>0</v>
      </c>
      <c r="AE63" s="875">
        <f t="shared" si="7"/>
        <v>0</v>
      </c>
      <c r="AF63" s="875">
        <f t="shared" si="8"/>
        <v>0</v>
      </c>
      <c r="AG63" s="875">
        <f t="shared" si="9"/>
        <v>0</v>
      </c>
      <c r="AH63" s="875">
        <f t="shared" si="10"/>
        <v>0</v>
      </c>
      <c r="AI63" s="875">
        <f t="shared" si="11"/>
        <v>0</v>
      </c>
      <c r="AJ63" s="875">
        <f t="shared" si="12"/>
        <v>0</v>
      </c>
      <c r="AK63" s="875">
        <f t="shared" si="13"/>
        <v>0</v>
      </c>
      <c r="AL63" s="875">
        <f t="shared" si="14"/>
        <v>0</v>
      </c>
      <c r="AM63" s="875">
        <f t="shared" si="15"/>
        <v>0</v>
      </c>
      <c r="AN63" s="875">
        <f t="shared" si="16"/>
        <v>0</v>
      </c>
      <c r="AO63" s="875">
        <f t="shared" si="17"/>
        <v>0</v>
      </c>
      <c r="AP63" s="875">
        <f t="shared" si="18"/>
        <v>0</v>
      </c>
      <c r="AQ63" s="875">
        <f t="shared" si="19"/>
        <v>0</v>
      </c>
      <c r="AR63" s="875">
        <f t="shared" si="20"/>
        <v>0</v>
      </c>
      <c r="AS63" s="875">
        <f t="shared" si="21"/>
        <v>0</v>
      </c>
      <c r="AT63" s="875">
        <f t="shared" si="22"/>
        <v>0</v>
      </c>
      <c r="AU63" s="875">
        <f t="shared" si="23"/>
        <v>0</v>
      </c>
      <c r="AV63" s="875">
        <f t="shared" si="24"/>
        <v>0</v>
      </c>
      <c r="AW63" s="875">
        <f t="shared" si="25"/>
        <v>0</v>
      </c>
      <c r="AX63" s="875">
        <f t="shared" si="26"/>
        <v>0</v>
      </c>
      <c r="AY63" s="875">
        <f t="shared" si="27"/>
        <v>0</v>
      </c>
      <c r="AZ63" s="875">
        <f t="shared" si="28"/>
        <v>0</v>
      </c>
      <c r="BA63" s="875">
        <f t="shared" si="29"/>
        <v>0</v>
      </c>
      <c r="BB63" s="875">
        <f t="shared" si="30"/>
        <v>0</v>
      </c>
      <c r="BC63" s="875">
        <f t="shared" si="31"/>
        <v>0</v>
      </c>
      <c r="BD63" s="875">
        <f t="shared" si="32"/>
        <v>0</v>
      </c>
      <c r="BE63" s="875"/>
    </row>
    <row r="64" spans="1:57" ht="13.5" customHeight="1">
      <c r="A64" s="655" t="str">
        <f>IF(COUNTA(ｺﾒﾃﾞｨｶﾙ!A63)&gt;=1,ｺﾒﾃﾞｨｶﾙ!A63,"")</f>
        <v/>
      </c>
      <c r="B64" s="745" t="str">
        <f>IF(COUNTA(ｺﾒﾃﾞｨｶﾙ!B63)&gt;=1,ｺﾒﾃﾞｨｶﾙ!B63,"")</f>
        <v/>
      </c>
      <c r="C64" s="750" t="str">
        <f>IF(COUNTA(ｺﾒﾃﾞｨｶﾙ!C63)&gt;=1,ｺﾒﾃﾞｨｶﾙ!C63,"")</f>
        <v/>
      </c>
      <c r="D64" s="750" t="str">
        <f>IF(COUNTA(ｺﾒﾃﾞｨｶﾙ!D63)&gt;=1,ｺﾒﾃﾞｨｶﾙ!D63,"")</f>
        <v/>
      </c>
      <c r="E64" s="750" t="str">
        <f>IF(COUNTA(ｺﾒﾃﾞｨｶﾙ!E63)&gt;=1,ｺﾒﾃﾞｨｶﾙ!E63,"")</f>
        <v/>
      </c>
      <c r="F64" s="750" t="str">
        <f>IF(COUNTA(ｺﾒﾃﾞｨｶﾙ!F63)&gt;=1,ｺﾒﾃﾞｨｶﾙ!F63,"")</f>
        <v/>
      </c>
      <c r="G64" s="750" t="str">
        <f>IF(COUNTA(ｺﾒﾃﾞｨｶﾙ!G63)&gt;=1,ｺﾒﾃﾞｨｶﾙ!G63,"")</f>
        <v/>
      </c>
      <c r="H64" s="750" t="str">
        <f>IF(COUNTA(ｺﾒﾃﾞｨｶﾙ!H63)&gt;=1,ｺﾒﾃﾞｨｶﾙ!H63,"")</f>
        <v/>
      </c>
      <c r="I64" s="750" t="str">
        <f>IF(COUNTA(ｺﾒﾃﾞｨｶﾙ!I63)&gt;=1,ｺﾒﾃﾞｨｶﾙ!I63,"")</f>
        <v/>
      </c>
      <c r="J64" s="750" t="str">
        <f>IF(COUNTA(ｺﾒﾃﾞｨｶﾙ!J63)&gt;=1,ｺﾒﾃﾞｨｶﾙ!J63,"")</f>
        <v/>
      </c>
      <c r="K64" s="750" t="str">
        <f>IF(COUNTA(ｺﾒﾃﾞｨｶﾙ!K63)&gt;=1,ｺﾒﾃﾞｨｶﾙ!K63,"")</f>
        <v/>
      </c>
      <c r="L64" s="761" t="str">
        <f>IF(COUNTA(ｺﾒﾃﾞｨｶﾙ!L63)&gt;=1,ｺﾒﾃﾞｨｶﾙ!L63,"")</f>
        <v/>
      </c>
      <c r="M64" s="839" t="str">
        <f>IF(COUNTA(ｺﾒﾃﾞｨｶﾙ!M63)&gt;=1,ｺﾒﾃﾞｨｶﾙ!M63,"")</f>
        <v/>
      </c>
      <c r="N64" s="846" t="str">
        <f>IF(COUNTA(ｺﾒﾃﾞｨｶﾙ!N63)&gt;=1,ｺﾒﾃﾞｨｶﾙ!N63,"")</f>
        <v/>
      </c>
      <c r="O64" s="852">
        <f>SUM(ｺﾒﾃﾞｨｶﾙ!P63:V63)</f>
        <v>0</v>
      </c>
      <c r="P64" s="858" t="str">
        <f>IF(O64&lt;基本!$D$9,"非常勤","常勤")</f>
        <v>常勤</v>
      </c>
      <c r="Q64" s="861">
        <f>IF(P64="非常勤",O64/基本!$D$9,1)</f>
        <v>1</v>
      </c>
      <c r="R64" s="858" t="e">
        <f>IF(DAYS360(T64,メイン!$N$3)&lt;500,"新"," ")</f>
        <v>#VALUE!</v>
      </c>
      <c r="S64" s="868"/>
      <c r="T64" s="871" t="str">
        <f>IF(COUNTA(ｺﾒﾃﾞｨｶﾙ!O63)&gt;=1,ｺﾒﾃﾞｨｶﾙ!O63,"")</f>
        <v/>
      </c>
      <c r="U64" s="873"/>
      <c r="V64" s="873"/>
      <c r="W64" s="873"/>
      <c r="X64" s="875">
        <f t="shared" si="0"/>
        <v>0</v>
      </c>
      <c r="Y64" s="875">
        <f t="shared" si="1"/>
        <v>0</v>
      </c>
      <c r="Z64" s="875">
        <f t="shared" si="2"/>
        <v>0</v>
      </c>
      <c r="AA64" s="875">
        <f t="shared" si="3"/>
        <v>0</v>
      </c>
      <c r="AB64" s="875">
        <f t="shared" si="4"/>
        <v>0</v>
      </c>
      <c r="AC64" s="875">
        <f t="shared" si="5"/>
        <v>0</v>
      </c>
      <c r="AD64" s="875">
        <f t="shared" si="6"/>
        <v>0</v>
      </c>
      <c r="AE64" s="875">
        <f t="shared" si="7"/>
        <v>0</v>
      </c>
      <c r="AF64" s="875">
        <f t="shared" si="8"/>
        <v>0</v>
      </c>
      <c r="AG64" s="875">
        <f t="shared" si="9"/>
        <v>0</v>
      </c>
      <c r="AH64" s="875">
        <f t="shared" si="10"/>
        <v>0</v>
      </c>
      <c r="AI64" s="875">
        <f t="shared" si="11"/>
        <v>0</v>
      </c>
      <c r="AJ64" s="875">
        <f t="shared" si="12"/>
        <v>0</v>
      </c>
      <c r="AK64" s="875">
        <f t="shared" si="13"/>
        <v>0</v>
      </c>
      <c r="AL64" s="875">
        <f t="shared" si="14"/>
        <v>0</v>
      </c>
      <c r="AM64" s="875">
        <f t="shared" si="15"/>
        <v>0</v>
      </c>
      <c r="AN64" s="875">
        <f t="shared" si="16"/>
        <v>0</v>
      </c>
      <c r="AO64" s="875">
        <f t="shared" si="17"/>
        <v>0</v>
      </c>
      <c r="AP64" s="875">
        <f t="shared" si="18"/>
        <v>0</v>
      </c>
      <c r="AQ64" s="875">
        <f t="shared" si="19"/>
        <v>0</v>
      </c>
      <c r="AR64" s="875">
        <f t="shared" si="20"/>
        <v>0</v>
      </c>
      <c r="AS64" s="875">
        <f t="shared" si="21"/>
        <v>0</v>
      </c>
      <c r="AT64" s="875">
        <f t="shared" si="22"/>
        <v>0</v>
      </c>
      <c r="AU64" s="875">
        <f t="shared" si="23"/>
        <v>0</v>
      </c>
      <c r="AV64" s="875">
        <f t="shared" si="24"/>
        <v>0</v>
      </c>
      <c r="AW64" s="875">
        <f t="shared" si="25"/>
        <v>0</v>
      </c>
      <c r="AX64" s="875">
        <f t="shared" si="26"/>
        <v>0</v>
      </c>
      <c r="AY64" s="875">
        <f t="shared" si="27"/>
        <v>0</v>
      </c>
      <c r="AZ64" s="875">
        <f t="shared" si="28"/>
        <v>0</v>
      </c>
      <c r="BA64" s="875">
        <f t="shared" si="29"/>
        <v>0</v>
      </c>
      <c r="BB64" s="875">
        <f t="shared" si="30"/>
        <v>0</v>
      </c>
      <c r="BC64" s="875">
        <f t="shared" si="31"/>
        <v>0</v>
      </c>
      <c r="BD64" s="875">
        <f t="shared" si="32"/>
        <v>0</v>
      </c>
      <c r="BE64" s="875"/>
    </row>
    <row r="65" spans="1:57" ht="13.5" customHeight="1">
      <c r="A65" s="655" t="str">
        <f>IF(COUNTA(ｺﾒﾃﾞｨｶﾙ!A64)&gt;=1,ｺﾒﾃﾞｨｶﾙ!A64,"")</f>
        <v/>
      </c>
      <c r="B65" s="745" t="str">
        <f>IF(COUNTA(ｺﾒﾃﾞｨｶﾙ!B64)&gt;=1,ｺﾒﾃﾞｨｶﾙ!B64,"")</f>
        <v/>
      </c>
      <c r="C65" s="750" t="str">
        <f>IF(COUNTA(ｺﾒﾃﾞｨｶﾙ!C64)&gt;=1,ｺﾒﾃﾞｨｶﾙ!C64,"")</f>
        <v/>
      </c>
      <c r="D65" s="750" t="str">
        <f>IF(COUNTA(ｺﾒﾃﾞｨｶﾙ!D64)&gt;=1,ｺﾒﾃﾞｨｶﾙ!D64,"")</f>
        <v/>
      </c>
      <c r="E65" s="750" t="str">
        <f>IF(COUNTA(ｺﾒﾃﾞｨｶﾙ!E64)&gt;=1,ｺﾒﾃﾞｨｶﾙ!E64,"")</f>
        <v/>
      </c>
      <c r="F65" s="750" t="str">
        <f>IF(COUNTA(ｺﾒﾃﾞｨｶﾙ!F64)&gt;=1,ｺﾒﾃﾞｨｶﾙ!F64,"")</f>
        <v/>
      </c>
      <c r="G65" s="750" t="str">
        <f>IF(COUNTA(ｺﾒﾃﾞｨｶﾙ!G64)&gt;=1,ｺﾒﾃﾞｨｶﾙ!G64,"")</f>
        <v/>
      </c>
      <c r="H65" s="750" t="str">
        <f>IF(COUNTA(ｺﾒﾃﾞｨｶﾙ!H64)&gt;=1,ｺﾒﾃﾞｨｶﾙ!H64,"")</f>
        <v/>
      </c>
      <c r="I65" s="750" t="str">
        <f>IF(COUNTA(ｺﾒﾃﾞｨｶﾙ!I64)&gt;=1,ｺﾒﾃﾞｨｶﾙ!I64,"")</f>
        <v/>
      </c>
      <c r="J65" s="750" t="str">
        <f>IF(COUNTA(ｺﾒﾃﾞｨｶﾙ!J64)&gt;=1,ｺﾒﾃﾞｨｶﾙ!J64,"")</f>
        <v/>
      </c>
      <c r="K65" s="750" t="str">
        <f>IF(COUNTA(ｺﾒﾃﾞｨｶﾙ!K64)&gt;=1,ｺﾒﾃﾞｨｶﾙ!K64,"")</f>
        <v/>
      </c>
      <c r="L65" s="761" t="str">
        <f>IF(COUNTA(ｺﾒﾃﾞｨｶﾙ!L64)&gt;=1,ｺﾒﾃﾞｨｶﾙ!L64,"")</f>
        <v/>
      </c>
      <c r="M65" s="839" t="str">
        <f>IF(COUNTA(ｺﾒﾃﾞｨｶﾙ!M64)&gt;=1,ｺﾒﾃﾞｨｶﾙ!M64,"")</f>
        <v/>
      </c>
      <c r="N65" s="846" t="str">
        <f>IF(COUNTA(ｺﾒﾃﾞｨｶﾙ!N64)&gt;=1,ｺﾒﾃﾞｨｶﾙ!N64,"")</f>
        <v/>
      </c>
      <c r="O65" s="852">
        <f>SUM(ｺﾒﾃﾞｨｶﾙ!P64:V64)</f>
        <v>0</v>
      </c>
      <c r="P65" s="858" t="str">
        <f>IF(O65&lt;基本!$D$9,"非常勤","常勤")</f>
        <v>常勤</v>
      </c>
      <c r="Q65" s="861">
        <f>IF(P65="非常勤",O65/基本!$D$9,1)</f>
        <v>1</v>
      </c>
      <c r="R65" s="858" t="e">
        <f>IF(DAYS360(T65,メイン!$N$3)&lt;500,"新"," ")</f>
        <v>#VALUE!</v>
      </c>
      <c r="S65" s="868"/>
      <c r="T65" s="871" t="str">
        <f>IF(COUNTA(ｺﾒﾃﾞｨｶﾙ!O64)&gt;=1,ｺﾒﾃﾞｨｶﾙ!O64,"")</f>
        <v/>
      </c>
      <c r="U65" s="873"/>
      <c r="V65" s="873"/>
      <c r="W65" s="873"/>
      <c r="X65" s="875">
        <f t="shared" si="0"/>
        <v>0</v>
      </c>
      <c r="Y65" s="875">
        <f t="shared" si="1"/>
        <v>0</v>
      </c>
      <c r="Z65" s="875">
        <f t="shared" si="2"/>
        <v>0</v>
      </c>
      <c r="AA65" s="875">
        <f t="shared" si="3"/>
        <v>0</v>
      </c>
      <c r="AB65" s="875">
        <f t="shared" si="4"/>
        <v>0</v>
      </c>
      <c r="AC65" s="875">
        <f t="shared" si="5"/>
        <v>0</v>
      </c>
      <c r="AD65" s="875">
        <f t="shared" si="6"/>
        <v>0</v>
      </c>
      <c r="AE65" s="875">
        <f t="shared" si="7"/>
        <v>0</v>
      </c>
      <c r="AF65" s="875">
        <f t="shared" si="8"/>
        <v>0</v>
      </c>
      <c r="AG65" s="875">
        <f t="shared" si="9"/>
        <v>0</v>
      </c>
      <c r="AH65" s="875">
        <f t="shared" si="10"/>
        <v>0</v>
      </c>
      <c r="AI65" s="875">
        <f t="shared" si="11"/>
        <v>0</v>
      </c>
      <c r="AJ65" s="875">
        <f t="shared" si="12"/>
        <v>0</v>
      </c>
      <c r="AK65" s="875">
        <f t="shared" si="13"/>
        <v>0</v>
      </c>
      <c r="AL65" s="875">
        <f t="shared" si="14"/>
        <v>0</v>
      </c>
      <c r="AM65" s="875">
        <f t="shared" si="15"/>
        <v>0</v>
      </c>
      <c r="AN65" s="875">
        <f t="shared" si="16"/>
        <v>0</v>
      </c>
      <c r="AO65" s="875">
        <f t="shared" si="17"/>
        <v>0</v>
      </c>
      <c r="AP65" s="875">
        <f t="shared" si="18"/>
        <v>0</v>
      </c>
      <c r="AQ65" s="875">
        <f t="shared" si="19"/>
        <v>0</v>
      </c>
      <c r="AR65" s="875">
        <f t="shared" si="20"/>
        <v>0</v>
      </c>
      <c r="AS65" s="875">
        <f t="shared" si="21"/>
        <v>0</v>
      </c>
      <c r="AT65" s="875">
        <f t="shared" si="22"/>
        <v>0</v>
      </c>
      <c r="AU65" s="875">
        <f t="shared" si="23"/>
        <v>0</v>
      </c>
      <c r="AV65" s="875">
        <f t="shared" si="24"/>
        <v>0</v>
      </c>
      <c r="AW65" s="875">
        <f t="shared" si="25"/>
        <v>0</v>
      </c>
      <c r="AX65" s="875">
        <f t="shared" si="26"/>
        <v>0</v>
      </c>
      <c r="AY65" s="875">
        <f t="shared" si="27"/>
        <v>0</v>
      </c>
      <c r="AZ65" s="875">
        <f t="shared" si="28"/>
        <v>0</v>
      </c>
      <c r="BA65" s="875">
        <f t="shared" si="29"/>
        <v>0</v>
      </c>
      <c r="BB65" s="875">
        <f t="shared" si="30"/>
        <v>0</v>
      </c>
      <c r="BC65" s="875">
        <f t="shared" si="31"/>
        <v>0</v>
      </c>
      <c r="BD65" s="875">
        <f t="shared" si="32"/>
        <v>0</v>
      </c>
      <c r="BE65" s="875"/>
    </row>
    <row r="66" spans="1:57" ht="13.5" customHeight="1">
      <c r="A66" s="655" t="str">
        <f>IF(COUNTA(ｺﾒﾃﾞｨｶﾙ!A65)&gt;=1,ｺﾒﾃﾞｨｶﾙ!A65,"")</f>
        <v/>
      </c>
      <c r="B66" s="745" t="str">
        <f>IF(COUNTA(ｺﾒﾃﾞｨｶﾙ!B65)&gt;=1,ｺﾒﾃﾞｨｶﾙ!B65,"")</f>
        <v/>
      </c>
      <c r="C66" s="750" t="str">
        <f>IF(COUNTA(ｺﾒﾃﾞｨｶﾙ!C65)&gt;=1,ｺﾒﾃﾞｨｶﾙ!C65,"")</f>
        <v/>
      </c>
      <c r="D66" s="750" t="str">
        <f>IF(COUNTA(ｺﾒﾃﾞｨｶﾙ!D65)&gt;=1,ｺﾒﾃﾞｨｶﾙ!D65,"")</f>
        <v/>
      </c>
      <c r="E66" s="750" t="str">
        <f>IF(COUNTA(ｺﾒﾃﾞｨｶﾙ!E65)&gt;=1,ｺﾒﾃﾞｨｶﾙ!E65,"")</f>
        <v/>
      </c>
      <c r="F66" s="750" t="str">
        <f>IF(COUNTA(ｺﾒﾃﾞｨｶﾙ!F65)&gt;=1,ｺﾒﾃﾞｨｶﾙ!F65,"")</f>
        <v/>
      </c>
      <c r="G66" s="750" t="str">
        <f>IF(COUNTA(ｺﾒﾃﾞｨｶﾙ!G65)&gt;=1,ｺﾒﾃﾞｨｶﾙ!G65,"")</f>
        <v/>
      </c>
      <c r="H66" s="750" t="str">
        <f>IF(COUNTA(ｺﾒﾃﾞｨｶﾙ!H65)&gt;=1,ｺﾒﾃﾞｨｶﾙ!H65,"")</f>
        <v/>
      </c>
      <c r="I66" s="750" t="str">
        <f>IF(COUNTA(ｺﾒﾃﾞｨｶﾙ!I65)&gt;=1,ｺﾒﾃﾞｨｶﾙ!I65,"")</f>
        <v/>
      </c>
      <c r="J66" s="750" t="str">
        <f>IF(COUNTA(ｺﾒﾃﾞｨｶﾙ!J65)&gt;=1,ｺﾒﾃﾞｨｶﾙ!J65,"")</f>
        <v/>
      </c>
      <c r="K66" s="750" t="str">
        <f>IF(COUNTA(ｺﾒﾃﾞｨｶﾙ!K65)&gt;=1,ｺﾒﾃﾞｨｶﾙ!K65,"")</f>
        <v/>
      </c>
      <c r="L66" s="761" t="str">
        <f>IF(COUNTA(ｺﾒﾃﾞｨｶﾙ!L65)&gt;=1,ｺﾒﾃﾞｨｶﾙ!L65,"")</f>
        <v/>
      </c>
      <c r="M66" s="839" t="str">
        <f>IF(COUNTA(ｺﾒﾃﾞｨｶﾙ!M65)&gt;=1,ｺﾒﾃﾞｨｶﾙ!M65,"")</f>
        <v/>
      </c>
      <c r="N66" s="846" t="str">
        <f>IF(COUNTA(ｺﾒﾃﾞｨｶﾙ!N65)&gt;=1,ｺﾒﾃﾞｨｶﾙ!N65,"")</f>
        <v/>
      </c>
      <c r="O66" s="852">
        <f>SUM(ｺﾒﾃﾞｨｶﾙ!P65:V65)</f>
        <v>0</v>
      </c>
      <c r="P66" s="858" t="str">
        <f>IF(O66&lt;基本!$D$9,"非常勤","常勤")</f>
        <v>常勤</v>
      </c>
      <c r="Q66" s="861">
        <f>IF(P66="非常勤",O66/基本!$D$9,1)</f>
        <v>1</v>
      </c>
      <c r="R66" s="858" t="e">
        <f>IF(DAYS360(T66,メイン!$N$3)&lt;500,"新"," ")</f>
        <v>#VALUE!</v>
      </c>
      <c r="S66" s="868"/>
      <c r="T66" s="871" t="str">
        <f>IF(COUNTA(ｺﾒﾃﾞｨｶﾙ!O65)&gt;=1,ｺﾒﾃﾞｨｶﾙ!O65,"")</f>
        <v/>
      </c>
      <c r="U66" s="873"/>
      <c r="V66" s="873"/>
      <c r="W66" s="873"/>
      <c r="X66" s="875">
        <f t="shared" si="0"/>
        <v>0</v>
      </c>
      <c r="Y66" s="875">
        <f t="shared" si="1"/>
        <v>0</v>
      </c>
      <c r="Z66" s="875">
        <f t="shared" si="2"/>
        <v>0</v>
      </c>
      <c r="AA66" s="875">
        <f t="shared" si="3"/>
        <v>0</v>
      </c>
      <c r="AB66" s="875">
        <f t="shared" si="4"/>
        <v>0</v>
      </c>
      <c r="AC66" s="875">
        <f t="shared" si="5"/>
        <v>0</v>
      </c>
      <c r="AD66" s="875">
        <f t="shared" si="6"/>
        <v>0</v>
      </c>
      <c r="AE66" s="875">
        <f t="shared" si="7"/>
        <v>0</v>
      </c>
      <c r="AF66" s="875">
        <f t="shared" si="8"/>
        <v>0</v>
      </c>
      <c r="AG66" s="875">
        <f t="shared" si="9"/>
        <v>0</v>
      </c>
      <c r="AH66" s="875">
        <f t="shared" si="10"/>
        <v>0</v>
      </c>
      <c r="AI66" s="875">
        <f t="shared" si="11"/>
        <v>0</v>
      </c>
      <c r="AJ66" s="875">
        <f t="shared" si="12"/>
        <v>0</v>
      </c>
      <c r="AK66" s="875">
        <f t="shared" si="13"/>
        <v>0</v>
      </c>
      <c r="AL66" s="875">
        <f t="shared" si="14"/>
        <v>0</v>
      </c>
      <c r="AM66" s="875">
        <f t="shared" si="15"/>
        <v>0</v>
      </c>
      <c r="AN66" s="875">
        <f t="shared" si="16"/>
        <v>0</v>
      </c>
      <c r="AO66" s="875">
        <f t="shared" si="17"/>
        <v>0</v>
      </c>
      <c r="AP66" s="875">
        <f t="shared" si="18"/>
        <v>0</v>
      </c>
      <c r="AQ66" s="875">
        <f t="shared" si="19"/>
        <v>0</v>
      </c>
      <c r="AR66" s="875">
        <f t="shared" si="20"/>
        <v>0</v>
      </c>
      <c r="AS66" s="875">
        <f t="shared" si="21"/>
        <v>0</v>
      </c>
      <c r="AT66" s="875">
        <f t="shared" si="22"/>
        <v>0</v>
      </c>
      <c r="AU66" s="875">
        <f t="shared" si="23"/>
        <v>0</v>
      </c>
      <c r="AV66" s="875">
        <f t="shared" si="24"/>
        <v>0</v>
      </c>
      <c r="AW66" s="875">
        <f t="shared" si="25"/>
        <v>0</v>
      </c>
      <c r="AX66" s="875">
        <f t="shared" si="26"/>
        <v>0</v>
      </c>
      <c r="AY66" s="875">
        <f t="shared" si="27"/>
        <v>0</v>
      </c>
      <c r="AZ66" s="875">
        <f t="shared" si="28"/>
        <v>0</v>
      </c>
      <c r="BA66" s="875">
        <f t="shared" si="29"/>
        <v>0</v>
      </c>
      <c r="BB66" s="875">
        <f t="shared" si="30"/>
        <v>0</v>
      </c>
      <c r="BC66" s="875">
        <f t="shared" si="31"/>
        <v>0</v>
      </c>
      <c r="BD66" s="875">
        <f t="shared" si="32"/>
        <v>0</v>
      </c>
      <c r="BE66" s="875"/>
    </row>
    <row r="67" spans="1:57" ht="13.5" customHeight="1">
      <c r="A67" s="655" t="str">
        <f>IF(COUNTA(ｺﾒﾃﾞｨｶﾙ!A66)&gt;=1,ｺﾒﾃﾞｨｶﾙ!A66,"")</f>
        <v/>
      </c>
      <c r="B67" s="745" t="str">
        <f>IF(COUNTA(ｺﾒﾃﾞｨｶﾙ!B66)&gt;=1,ｺﾒﾃﾞｨｶﾙ!B66,"")</f>
        <v/>
      </c>
      <c r="C67" s="750" t="str">
        <f>IF(COUNTA(ｺﾒﾃﾞｨｶﾙ!C66)&gt;=1,ｺﾒﾃﾞｨｶﾙ!C66,"")</f>
        <v/>
      </c>
      <c r="D67" s="750" t="str">
        <f>IF(COUNTA(ｺﾒﾃﾞｨｶﾙ!D66)&gt;=1,ｺﾒﾃﾞｨｶﾙ!D66,"")</f>
        <v/>
      </c>
      <c r="E67" s="750" t="str">
        <f>IF(COUNTA(ｺﾒﾃﾞｨｶﾙ!E66)&gt;=1,ｺﾒﾃﾞｨｶﾙ!E66,"")</f>
        <v/>
      </c>
      <c r="F67" s="750" t="str">
        <f>IF(COUNTA(ｺﾒﾃﾞｨｶﾙ!F66)&gt;=1,ｺﾒﾃﾞｨｶﾙ!F66,"")</f>
        <v/>
      </c>
      <c r="G67" s="750" t="str">
        <f>IF(COUNTA(ｺﾒﾃﾞｨｶﾙ!G66)&gt;=1,ｺﾒﾃﾞｨｶﾙ!G66,"")</f>
        <v/>
      </c>
      <c r="H67" s="750" t="str">
        <f>IF(COUNTA(ｺﾒﾃﾞｨｶﾙ!H66)&gt;=1,ｺﾒﾃﾞｨｶﾙ!H66,"")</f>
        <v/>
      </c>
      <c r="I67" s="750" t="str">
        <f>IF(COUNTA(ｺﾒﾃﾞｨｶﾙ!I66)&gt;=1,ｺﾒﾃﾞｨｶﾙ!I66,"")</f>
        <v/>
      </c>
      <c r="J67" s="750" t="str">
        <f>IF(COUNTA(ｺﾒﾃﾞｨｶﾙ!J66)&gt;=1,ｺﾒﾃﾞｨｶﾙ!J66,"")</f>
        <v/>
      </c>
      <c r="K67" s="750" t="str">
        <f>IF(COUNTA(ｺﾒﾃﾞｨｶﾙ!K66)&gt;=1,ｺﾒﾃﾞｨｶﾙ!K66,"")</f>
        <v/>
      </c>
      <c r="L67" s="761" t="str">
        <f>IF(COUNTA(ｺﾒﾃﾞｨｶﾙ!L66)&gt;=1,ｺﾒﾃﾞｨｶﾙ!L66,"")</f>
        <v/>
      </c>
      <c r="M67" s="839" t="str">
        <f>IF(COUNTA(ｺﾒﾃﾞｨｶﾙ!M66)&gt;=1,ｺﾒﾃﾞｨｶﾙ!M66,"")</f>
        <v/>
      </c>
      <c r="N67" s="846" t="str">
        <f>IF(COUNTA(ｺﾒﾃﾞｨｶﾙ!N66)&gt;=1,ｺﾒﾃﾞｨｶﾙ!N66,"")</f>
        <v/>
      </c>
      <c r="O67" s="852">
        <f>SUM(ｺﾒﾃﾞｨｶﾙ!P66:V66)</f>
        <v>0</v>
      </c>
      <c r="P67" s="858" t="str">
        <f>IF(O67&lt;基本!$D$9,"非常勤","常勤")</f>
        <v>常勤</v>
      </c>
      <c r="Q67" s="861">
        <f>IF(P67="非常勤",O67/基本!$D$9,1)</f>
        <v>1</v>
      </c>
      <c r="R67" s="858" t="e">
        <f>IF(DAYS360(T67,メイン!$N$3)&lt;500,"新"," ")</f>
        <v>#VALUE!</v>
      </c>
      <c r="S67" s="868"/>
      <c r="T67" s="871" t="str">
        <f>IF(COUNTA(ｺﾒﾃﾞｨｶﾙ!O66)&gt;=1,ｺﾒﾃﾞｨｶﾙ!O66,"")</f>
        <v/>
      </c>
      <c r="U67" s="873"/>
      <c r="V67" s="873"/>
      <c r="W67" s="873"/>
      <c r="X67" s="875">
        <f t="shared" si="0"/>
        <v>0</v>
      </c>
      <c r="Y67" s="875">
        <f t="shared" si="1"/>
        <v>0</v>
      </c>
      <c r="Z67" s="875">
        <f t="shared" si="2"/>
        <v>0</v>
      </c>
      <c r="AA67" s="875">
        <f t="shared" si="3"/>
        <v>0</v>
      </c>
      <c r="AB67" s="875">
        <f t="shared" si="4"/>
        <v>0</v>
      </c>
      <c r="AC67" s="875">
        <f t="shared" si="5"/>
        <v>0</v>
      </c>
      <c r="AD67" s="875">
        <f t="shared" si="6"/>
        <v>0</v>
      </c>
      <c r="AE67" s="875">
        <f t="shared" si="7"/>
        <v>0</v>
      </c>
      <c r="AF67" s="875">
        <f t="shared" si="8"/>
        <v>0</v>
      </c>
      <c r="AG67" s="875">
        <f t="shared" si="9"/>
        <v>0</v>
      </c>
      <c r="AH67" s="875">
        <f t="shared" si="10"/>
        <v>0</v>
      </c>
      <c r="AI67" s="875">
        <f t="shared" si="11"/>
        <v>0</v>
      </c>
      <c r="AJ67" s="875">
        <f t="shared" si="12"/>
        <v>0</v>
      </c>
      <c r="AK67" s="875">
        <f t="shared" si="13"/>
        <v>0</v>
      </c>
      <c r="AL67" s="875">
        <f t="shared" si="14"/>
        <v>0</v>
      </c>
      <c r="AM67" s="875">
        <f t="shared" si="15"/>
        <v>0</v>
      </c>
      <c r="AN67" s="875">
        <f t="shared" si="16"/>
        <v>0</v>
      </c>
      <c r="AO67" s="875">
        <f t="shared" si="17"/>
        <v>0</v>
      </c>
      <c r="AP67" s="875">
        <f t="shared" si="18"/>
        <v>0</v>
      </c>
      <c r="AQ67" s="875">
        <f t="shared" si="19"/>
        <v>0</v>
      </c>
      <c r="AR67" s="875">
        <f t="shared" si="20"/>
        <v>0</v>
      </c>
      <c r="AS67" s="875">
        <f t="shared" si="21"/>
        <v>0</v>
      </c>
      <c r="AT67" s="875">
        <f t="shared" si="22"/>
        <v>0</v>
      </c>
      <c r="AU67" s="875">
        <f t="shared" si="23"/>
        <v>0</v>
      </c>
      <c r="AV67" s="875">
        <f t="shared" si="24"/>
        <v>0</v>
      </c>
      <c r="AW67" s="875">
        <f t="shared" si="25"/>
        <v>0</v>
      </c>
      <c r="AX67" s="875">
        <f t="shared" si="26"/>
        <v>0</v>
      </c>
      <c r="AY67" s="875">
        <f t="shared" si="27"/>
        <v>0</v>
      </c>
      <c r="AZ67" s="875">
        <f t="shared" si="28"/>
        <v>0</v>
      </c>
      <c r="BA67" s="875">
        <f t="shared" si="29"/>
        <v>0</v>
      </c>
      <c r="BB67" s="875">
        <f t="shared" si="30"/>
        <v>0</v>
      </c>
      <c r="BC67" s="875">
        <f t="shared" si="31"/>
        <v>0</v>
      </c>
      <c r="BD67" s="875">
        <f t="shared" si="32"/>
        <v>0</v>
      </c>
      <c r="BE67" s="875"/>
    </row>
    <row r="68" spans="1:57" ht="13.5" customHeight="1">
      <c r="A68" s="655" t="str">
        <f>IF(COUNTA(ｺﾒﾃﾞｨｶﾙ!A67)&gt;=1,ｺﾒﾃﾞｨｶﾙ!A67,"")</f>
        <v/>
      </c>
      <c r="B68" s="745" t="str">
        <f>IF(COUNTA(ｺﾒﾃﾞｨｶﾙ!B67)&gt;=1,ｺﾒﾃﾞｨｶﾙ!B67,"")</f>
        <v/>
      </c>
      <c r="C68" s="750" t="str">
        <f>IF(COUNTA(ｺﾒﾃﾞｨｶﾙ!C67)&gt;=1,ｺﾒﾃﾞｨｶﾙ!C67,"")</f>
        <v/>
      </c>
      <c r="D68" s="750" t="str">
        <f>IF(COUNTA(ｺﾒﾃﾞｨｶﾙ!D67)&gt;=1,ｺﾒﾃﾞｨｶﾙ!D67,"")</f>
        <v/>
      </c>
      <c r="E68" s="750" t="str">
        <f>IF(COUNTA(ｺﾒﾃﾞｨｶﾙ!E67)&gt;=1,ｺﾒﾃﾞｨｶﾙ!E67,"")</f>
        <v/>
      </c>
      <c r="F68" s="750" t="str">
        <f>IF(COUNTA(ｺﾒﾃﾞｨｶﾙ!F67)&gt;=1,ｺﾒﾃﾞｨｶﾙ!F67,"")</f>
        <v/>
      </c>
      <c r="G68" s="750" t="str">
        <f>IF(COUNTA(ｺﾒﾃﾞｨｶﾙ!G67)&gt;=1,ｺﾒﾃﾞｨｶﾙ!G67,"")</f>
        <v/>
      </c>
      <c r="H68" s="750" t="str">
        <f>IF(COUNTA(ｺﾒﾃﾞｨｶﾙ!H67)&gt;=1,ｺﾒﾃﾞｨｶﾙ!H67,"")</f>
        <v/>
      </c>
      <c r="I68" s="750" t="str">
        <f>IF(COUNTA(ｺﾒﾃﾞｨｶﾙ!I67)&gt;=1,ｺﾒﾃﾞｨｶﾙ!I67,"")</f>
        <v/>
      </c>
      <c r="J68" s="750" t="str">
        <f>IF(COUNTA(ｺﾒﾃﾞｨｶﾙ!J67)&gt;=1,ｺﾒﾃﾞｨｶﾙ!J67,"")</f>
        <v/>
      </c>
      <c r="K68" s="750" t="str">
        <f>IF(COUNTA(ｺﾒﾃﾞｨｶﾙ!K67)&gt;=1,ｺﾒﾃﾞｨｶﾙ!K67,"")</f>
        <v/>
      </c>
      <c r="L68" s="761" t="str">
        <f>IF(COUNTA(ｺﾒﾃﾞｨｶﾙ!L67)&gt;=1,ｺﾒﾃﾞｨｶﾙ!L67,"")</f>
        <v/>
      </c>
      <c r="M68" s="839" t="str">
        <f>IF(COUNTA(ｺﾒﾃﾞｨｶﾙ!M67)&gt;=1,ｺﾒﾃﾞｨｶﾙ!M67,"")</f>
        <v/>
      </c>
      <c r="N68" s="846" t="str">
        <f>IF(COUNTA(ｺﾒﾃﾞｨｶﾙ!N67)&gt;=1,ｺﾒﾃﾞｨｶﾙ!N67,"")</f>
        <v/>
      </c>
      <c r="O68" s="852">
        <f>SUM(ｺﾒﾃﾞｨｶﾙ!P67:V67)</f>
        <v>0</v>
      </c>
      <c r="P68" s="858" t="str">
        <f>IF(O68&lt;基本!$D$9,"非常勤","常勤")</f>
        <v>常勤</v>
      </c>
      <c r="Q68" s="861">
        <f>IF(P68="非常勤",O68/基本!$D$9,1)</f>
        <v>1</v>
      </c>
      <c r="R68" s="858" t="e">
        <f>IF(DAYS360(T68,メイン!$N$3)&lt;500,"新"," ")</f>
        <v>#VALUE!</v>
      </c>
      <c r="S68" s="868"/>
      <c r="T68" s="871" t="str">
        <f>IF(COUNTA(ｺﾒﾃﾞｨｶﾙ!O67)&gt;=1,ｺﾒﾃﾞｨｶﾙ!O67,"")</f>
        <v/>
      </c>
      <c r="U68" s="873"/>
      <c r="V68" s="873"/>
      <c r="W68" s="873"/>
      <c r="X68" s="875">
        <f t="shared" si="0"/>
        <v>0</v>
      </c>
      <c r="Y68" s="875">
        <f t="shared" si="1"/>
        <v>0</v>
      </c>
      <c r="Z68" s="875">
        <f t="shared" si="2"/>
        <v>0</v>
      </c>
      <c r="AA68" s="875">
        <f t="shared" si="3"/>
        <v>0</v>
      </c>
      <c r="AB68" s="875">
        <f t="shared" si="4"/>
        <v>0</v>
      </c>
      <c r="AC68" s="875">
        <f t="shared" si="5"/>
        <v>0</v>
      </c>
      <c r="AD68" s="875">
        <f t="shared" si="6"/>
        <v>0</v>
      </c>
      <c r="AE68" s="875">
        <f t="shared" si="7"/>
        <v>0</v>
      </c>
      <c r="AF68" s="875">
        <f t="shared" si="8"/>
        <v>0</v>
      </c>
      <c r="AG68" s="875">
        <f t="shared" si="9"/>
        <v>0</v>
      </c>
      <c r="AH68" s="875">
        <f t="shared" si="10"/>
        <v>0</v>
      </c>
      <c r="AI68" s="875">
        <f t="shared" si="11"/>
        <v>0</v>
      </c>
      <c r="AJ68" s="875">
        <f t="shared" si="12"/>
        <v>0</v>
      </c>
      <c r="AK68" s="875">
        <f t="shared" si="13"/>
        <v>0</v>
      </c>
      <c r="AL68" s="875">
        <f t="shared" si="14"/>
        <v>0</v>
      </c>
      <c r="AM68" s="875">
        <f t="shared" si="15"/>
        <v>0</v>
      </c>
      <c r="AN68" s="875">
        <f t="shared" si="16"/>
        <v>0</v>
      </c>
      <c r="AO68" s="875">
        <f t="shared" si="17"/>
        <v>0</v>
      </c>
      <c r="AP68" s="875">
        <f t="shared" si="18"/>
        <v>0</v>
      </c>
      <c r="AQ68" s="875">
        <f t="shared" si="19"/>
        <v>0</v>
      </c>
      <c r="AR68" s="875">
        <f t="shared" si="20"/>
        <v>0</v>
      </c>
      <c r="AS68" s="875">
        <f t="shared" si="21"/>
        <v>0</v>
      </c>
      <c r="AT68" s="875">
        <f t="shared" si="22"/>
        <v>0</v>
      </c>
      <c r="AU68" s="875">
        <f t="shared" si="23"/>
        <v>0</v>
      </c>
      <c r="AV68" s="875">
        <f t="shared" si="24"/>
        <v>0</v>
      </c>
      <c r="AW68" s="875">
        <f t="shared" si="25"/>
        <v>0</v>
      </c>
      <c r="AX68" s="875">
        <f t="shared" si="26"/>
        <v>0</v>
      </c>
      <c r="AY68" s="875">
        <f t="shared" si="27"/>
        <v>0</v>
      </c>
      <c r="AZ68" s="875">
        <f t="shared" si="28"/>
        <v>0</v>
      </c>
      <c r="BA68" s="875">
        <f t="shared" si="29"/>
        <v>0</v>
      </c>
      <c r="BB68" s="875">
        <f t="shared" si="30"/>
        <v>0</v>
      </c>
      <c r="BC68" s="875">
        <f t="shared" si="31"/>
        <v>0</v>
      </c>
      <c r="BD68" s="875">
        <f t="shared" si="32"/>
        <v>0</v>
      </c>
      <c r="BE68" s="875"/>
    </row>
    <row r="69" spans="1:57" ht="13.5" customHeight="1">
      <c r="A69" s="655" t="str">
        <f>IF(COUNTA(ｺﾒﾃﾞｨｶﾙ!A68)&gt;=1,ｺﾒﾃﾞｨｶﾙ!A68,"")</f>
        <v/>
      </c>
      <c r="B69" s="745" t="str">
        <f>IF(COUNTA(ｺﾒﾃﾞｨｶﾙ!B68)&gt;=1,ｺﾒﾃﾞｨｶﾙ!B68,"")</f>
        <v/>
      </c>
      <c r="C69" s="750" t="str">
        <f>IF(COUNTA(ｺﾒﾃﾞｨｶﾙ!C68)&gt;=1,ｺﾒﾃﾞｨｶﾙ!C68,"")</f>
        <v/>
      </c>
      <c r="D69" s="750" t="str">
        <f>IF(COUNTA(ｺﾒﾃﾞｨｶﾙ!D68)&gt;=1,ｺﾒﾃﾞｨｶﾙ!D68,"")</f>
        <v/>
      </c>
      <c r="E69" s="750" t="str">
        <f>IF(COUNTA(ｺﾒﾃﾞｨｶﾙ!E68)&gt;=1,ｺﾒﾃﾞｨｶﾙ!E68,"")</f>
        <v/>
      </c>
      <c r="F69" s="750" t="str">
        <f>IF(COUNTA(ｺﾒﾃﾞｨｶﾙ!F68)&gt;=1,ｺﾒﾃﾞｨｶﾙ!F68,"")</f>
        <v/>
      </c>
      <c r="G69" s="750" t="str">
        <f>IF(COUNTA(ｺﾒﾃﾞｨｶﾙ!G68)&gt;=1,ｺﾒﾃﾞｨｶﾙ!G68,"")</f>
        <v/>
      </c>
      <c r="H69" s="750" t="str">
        <f>IF(COUNTA(ｺﾒﾃﾞｨｶﾙ!H68)&gt;=1,ｺﾒﾃﾞｨｶﾙ!H68,"")</f>
        <v/>
      </c>
      <c r="I69" s="750" t="str">
        <f>IF(COUNTA(ｺﾒﾃﾞｨｶﾙ!I68)&gt;=1,ｺﾒﾃﾞｨｶﾙ!I68,"")</f>
        <v/>
      </c>
      <c r="J69" s="750" t="str">
        <f>IF(COUNTA(ｺﾒﾃﾞｨｶﾙ!J68)&gt;=1,ｺﾒﾃﾞｨｶﾙ!J68,"")</f>
        <v/>
      </c>
      <c r="K69" s="750" t="str">
        <f>IF(COUNTA(ｺﾒﾃﾞｨｶﾙ!K68)&gt;=1,ｺﾒﾃﾞｨｶﾙ!K68,"")</f>
        <v/>
      </c>
      <c r="L69" s="761" t="str">
        <f>IF(COUNTA(ｺﾒﾃﾞｨｶﾙ!L68)&gt;=1,ｺﾒﾃﾞｨｶﾙ!L68,"")</f>
        <v/>
      </c>
      <c r="M69" s="839" t="str">
        <f>IF(COUNTA(ｺﾒﾃﾞｨｶﾙ!M68)&gt;=1,ｺﾒﾃﾞｨｶﾙ!M68,"")</f>
        <v/>
      </c>
      <c r="N69" s="846" t="str">
        <f>IF(COUNTA(ｺﾒﾃﾞｨｶﾙ!N68)&gt;=1,ｺﾒﾃﾞｨｶﾙ!N68,"")</f>
        <v/>
      </c>
      <c r="O69" s="852">
        <f>SUM(ｺﾒﾃﾞｨｶﾙ!P68:V68)</f>
        <v>0</v>
      </c>
      <c r="P69" s="858" t="str">
        <f>IF(O69&lt;基本!$D$9,"非常勤","常勤")</f>
        <v>常勤</v>
      </c>
      <c r="Q69" s="861">
        <f>IF(P69="非常勤",O69/基本!$D$9,1)</f>
        <v>1</v>
      </c>
      <c r="R69" s="858" t="e">
        <f>IF(DAYS360(T69,メイン!$N$3)&lt;500,"新"," ")</f>
        <v>#VALUE!</v>
      </c>
      <c r="S69" s="868"/>
      <c r="T69" s="871" t="str">
        <f>IF(COUNTA(ｺﾒﾃﾞｨｶﾙ!O68)&gt;=1,ｺﾒﾃﾞｨｶﾙ!O68,"")</f>
        <v/>
      </c>
      <c r="U69" s="873"/>
      <c r="V69" s="873"/>
      <c r="W69" s="873"/>
      <c r="X69" s="875">
        <f t="shared" si="0"/>
        <v>0</v>
      </c>
      <c r="Y69" s="875">
        <f t="shared" si="1"/>
        <v>0</v>
      </c>
      <c r="Z69" s="875">
        <f t="shared" si="2"/>
        <v>0</v>
      </c>
      <c r="AA69" s="875">
        <f t="shared" si="3"/>
        <v>0</v>
      </c>
      <c r="AB69" s="875">
        <f t="shared" si="4"/>
        <v>0</v>
      </c>
      <c r="AC69" s="875">
        <f t="shared" si="5"/>
        <v>0</v>
      </c>
      <c r="AD69" s="875">
        <f t="shared" si="6"/>
        <v>0</v>
      </c>
      <c r="AE69" s="875">
        <f t="shared" si="7"/>
        <v>0</v>
      </c>
      <c r="AF69" s="875">
        <f t="shared" si="8"/>
        <v>0</v>
      </c>
      <c r="AG69" s="875">
        <f t="shared" si="9"/>
        <v>0</v>
      </c>
      <c r="AH69" s="875">
        <f t="shared" si="10"/>
        <v>0</v>
      </c>
      <c r="AI69" s="875">
        <f t="shared" si="11"/>
        <v>0</v>
      </c>
      <c r="AJ69" s="875">
        <f t="shared" si="12"/>
        <v>0</v>
      </c>
      <c r="AK69" s="875">
        <f t="shared" si="13"/>
        <v>0</v>
      </c>
      <c r="AL69" s="875">
        <f t="shared" si="14"/>
        <v>0</v>
      </c>
      <c r="AM69" s="875">
        <f t="shared" si="15"/>
        <v>0</v>
      </c>
      <c r="AN69" s="875">
        <f t="shared" si="16"/>
        <v>0</v>
      </c>
      <c r="AO69" s="875">
        <f t="shared" si="17"/>
        <v>0</v>
      </c>
      <c r="AP69" s="875">
        <f t="shared" si="18"/>
        <v>0</v>
      </c>
      <c r="AQ69" s="875">
        <f t="shared" si="19"/>
        <v>0</v>
      </c>
      <c r="AR69" s="875">
        <f t="shared" si="20"/>
        <v>0</v>
      </c>
      <c r="AS69" s="875">
        <f t="shared" si="21"/>
        <v>0</v>
      </c>
      <c r="AT69" s="875">
        <f t="shared" si="22"/>
        <v>0</v>
      </c>
      <c r="AU69" s="875">
        <f t="shared" si="23"/>
        <v>0</v>
      </c>
      <c r="AV69" s="875">
        <f t="shared" si="24"/>
        <v>0</v>
      </c>
      <c r="AW69" s="875">
        <f t="shared" si="25"/>
        <v>0</v>
      </c>
      <c r="AX69" s="875">
        <f t="shared" si="26"/>
        <v>0</v>
      </c>
      <c r="AY69" s="875">
        <f t="shared" si="27"/>
        <v>0</v>
      </c>
      <c r="AZ69" s="875">
        <f t="shared" si="28"/>
        <v>0</v>
      </c>
      <c r="BA69" s="875">
        <f t="shared" si="29"/>
        <v>0</v>
      </c>
      <c r="BB69" s="875">
        <f t="shared" si="30"/>
        <v>0</v>
      </c>
      <c r="BC69" s="875">
        <f t="shared" si="31"/>
        <v>0</v>
      </c>
      <c r="BD69" s="875">
        <f t="shared" si="32"/>
        <v>0</v>
      </c>
      <c r="BE69" s="875"/>
    </row>
    <row r="70" spans="1:57" ht="13.5" customHeight="1">
      <c r="A70" s="655" t="str">
        <f>IF(COUNTA(ｺﾒﾃﾞｨｶﾙ!A69)&gt;=1,ｺﾒﾃﾞｨｶﾙ!A69,"")</f>
        <v/>
      </c>
      <c r="B70" s="745" t="str">
        <f>IF(COUNTA(ｺﾒﾃﾞｨｶﾙ!B69)&gt;=1,ｺﾒﾃﾞｨｶﾙ!B69,"")</f>
        <v/>
      </c>
      <c r="C70" s="750" t="str">
        <f>IF(COUNTA(ｺﾒﾃﾞｨｶﾙ!C69)&gt;=1,ｺﾒﾃﾞｨｶﾙ!C69,"")</f>
        <v/>
      </c>
      <c r="D70" s="750" t="str">
        <f>IF(COUNTA(ｺﾒﾃﾞｨｶﾙ!D69)&gt;=1,ｺﾒﾃﾞｨｶﾙ!D69,"")</f>
        <v/>
      </c>
      <c r="E70" s="750" t="str">
        <f>IF(COUNTA(ｺﾒﾃﾞｨｶﾙ!E69)&gt;=1,ｺﾒﾃﾞｨｶﾙ!E69,"")</f>
        <v/>
      </c>
      <c r="F70" s="750" t="str">
        <f>IF(COUNTA(ｺﾒﾃﾞｨｶﾙ!F69)&gt;=1,ｺﾒﾃﾞｨｶﾙ!F69,"")</f>
        <v/>
      </c>
      <c r="G70" s="750" t="str">
        <f>IF(COUNTA(ｺﾒﾃﾞｨｶﾙ!G69)&gt;=1,ｺﾒﾃﾞｨｶﾙ!G69,"")</f>
        <v/>
      </c>
      <c r="H70" s="750" t="str">
        <f>IF(COUNTA(ｺﾒﾃﾞｨｶﾙ!H69)&gt;=1,ｺﾒﾃﾞｨｶﾙ!H69,"")</f>
        <v/>
      </c>
      <c r="I70" s="750" t="str">
        <f>IF(COUNTA(ｺﾒﾃﾞｨｶﾙ!I69)&gt;=1,ｺﾒﾃﾞｨｶﾙ!I69,"")</f>
        <v/>
      </c>
      <c r="J70" s="750" t="str">
        <f>IF(COUNTA(ｺﾒﾃﾞｨｶﾙ!J69)&gt;=1,ｺﾒﾃﾞｨｶﾙ!J69,"")</f>
        <v/>
      </c>
      <c r="K70" s="750" t="str">
        <f>IF(COUNTA(ｺﾒﾃﾞｨｶﾙ!K69)&gt;=1,ｺﾒﾃﾞｨｶﾙ!K69,"")</f>
        <v/>
      </c>
      <c r="L70" s="761" t="str">
        <f>IF(COUNTA(ｺﾒﾃﾞｨｶﾙ!L69)&gt;=1,ｺﾒﾃﾞｨｶﾙ!L69,"")</f>
        <v/>
      </c>
      <c r="M70" s="839" t="str">
        <f>IF(COUNTA(ｺﾒﾃﾞｨｶﾙ!M69)&gt;=1,ｺﾒﾃﾞｨｶﾙ!M69,"")</f>
        <v/>
      </c>
      <c r="N70" s="846" t="str">
        <f>IF(COUNTA(ｺﾒﾃﾞｨｶﾙ!N69)&gt;=1,ｺﾒﾃﾞｨｶﾙ!N69,"")</f>
        <v/>
      </c>
      <c r="O70" s="852">
        <f>SUM(ｺﾒﾃﾞｨｶﾙ!P69:V69)</f>
        <v>0</v>
      </c>
      <c r="P70" s="858" t="str">
        <f>IF(O70&lt;基本!$D$9,"非常勤","常勤")</f>
        <v>常勤</v>
      </c>
      <c r="Q70" s="861">
        <f>IF(P70="非常勤",O70/基本!$D$9,1)</f>
        <v>1</v>
      </c>
      <c r="R70" s="858" t="e">
        <f>IF(DAYS360(T70,メイン!$N$3)&lt;500,"新"," ")</f>
        <v>#VALUE!</v>
      </c>
      <c r="S70" s="868"/>
      <c r="T70" s="871" t="str">
        <f>IF(COUNTA(ｺﾒﾃﾞｨｶﾙ!O69)&gt;=1,ｺﾒﾃﾞｨｶﾙ!O69,"")</f>
        <v/>
      </c>
      <c r="U70" s="873"/>
      <c r="V70" s="873"/>
      <c r="W70" s="873"/>
      <c r="X70" s="875">
        <f t="shared" ref="X70:X133" si="33">IF(AND(COUNTBLANK($B70)=0,$P70="常勤"),1,0)</f>
        <v>0</v>
      </c>
      <c r="Y70" s="875">
        <f t="shared" ref="Y70:Y133" si="34">IF(Z70&gt;0,1,0)</f>
        <v>0</v>
      </c>
      <c r="Z70" s="875">
        <f t="shared" ref="Z70:Z133" si="35">IF(AND(COUNTBLANK($B70)=0,$P70="非常勤"),$Q70,0)</f>
        <v>0</v>
      </c>
      <c r="AA70" s="875">
        <f t="shared" ref="AA70:AA133" si="36">IF(AND(COUNTBLANK($C70)=0,$P70="常勤"),1,0)</f>
        <v>0</v>
      </c>
      <c r="AB70" s="875">
        <f t="shared" ref="AB70:AB133" si="37">IF(AC70&gt;0,1,0)</f>
        <v>0</v>
      </c>
      <c r="AC70" s="875">
        <f t="shared" ref="AC70:AC133" si="38">IF(AND(COUNTBLANK($C70)=0,$P70="非常勤"),$Q70,0)</f>
        <v>0</v>
      </c>
      <c r="AD70" s="875">
        <f t="shared" ref="AD70:AD133" si="39">IF(AND(COUNTBLANK($D70)=0,$P70="常勤"),1,0)</f>
        <v>0</v>
      </c>
      <c r="AE70" s="875">
        <f t="shared" ref="AE70:AE133" si="40">IF(AF70&gt;0,1,0)</f>
        <v>0</v>
      </c>
      <c r="AF70" s="875">
        <f t="shared" ref="AF70:AF133" si="41">IF(AND(COUNTBLANK($D70)=0,$P70="非常勤"),$Q70,0)</f>
        <v>0</v>
      </c>
      <c r="AG70" s="875">
        <f t="shared" ref="AG70:AG133" si="42">IF(AND(COUNTBLANK($E70)=0,$P70="常勤"),1,0)</f>
        <v>0</v>
      </c>
      <c r="AH70" s="875">
        <f t="shared" ref="AH70:AH133" si="43">IF(AI70&gt;0,1,0)</f>
        <v>0</v>
      </c>
      <c r="AI70" s="875">
        <f t="shared" ref="AI70:AI133" si="44">IF(AND(COUNTBLANK($E70)=0,$P70="非常勤"),$Q70,0)</f>
        <v>0</v>
      </c>
      <c r="AJ70" s="875">
        <f t="shared" ref="AJ70:AJ133" si="45">IF(AND(COUNTBLANK($F70)=0,$P70="常勤"),1,0)</f>
        <v>0</v>
      </c>
      <c r="AK70" s="875">
        <f t="shared" ref="AK70:AK133" si="46">IF(AL70&gt;0,1,0)</f>
        <v>0</v>
      </c>
      <c r="AL70" s="875">
        <f t="shared" ref="AL70:AL133" si="47">IF(AND(COUNTBLANK($F70)=0,$P70="非常勤"),$Q70,0)</f>
        <v>0</v>
      </c>
      <c r="AM70" s="875">
        <f t="shared" ref="AM70:AM133" si="48">IF(AND(COUNTBLANK($G70)=0,$P70="常勤"),1,0)</f>
        <v>0</v>
      </c>
      <c r="AN70" s="875">
        <f t="shared" ref="AN70:AN133" si="49">IF(AO70&gt;0,1,0)</f>
        <v>0</v>
      </c>
      <c r="AO70" s="875">
        <f t="shared" ref="AO70:AO133" si="50">IF(AND(COUNTBLANK($G70)=0,$P70="非常勤"),$Q70,0)</f>
        <v>0</v>
      </c>
      <c r="AP70" s="875">
        <f t="shared" ref="AP70:AP133" si="51">IF(AND(COUNTBLANK($H70)=0,$P70="常勤"),1,0)</f>
        <v>0</v>
      </c>
      <c r="AQ70" s="875">
        <f t="shared" ref="AQ70:AQ133" si="52">IF(AR70&gt;0,1,0)</f>
        <v>0</v>
      </c>
      <c r="AR70" s="875">
        <f t="shared" ref="AR70:AR133" si="53">IF(AND(COUNTBLANK($H70)=0,$P70="非常勤"),$Q70,0)</f>
        <v>0</v>
      </c>
      <c r="AS70" s="875">
        <f t="shared" ref="AS70:AS133" si="54">IF(AND(COUNTBLANK($I70)=0,$P70="常勤"),1,0)</f>
        <v>0</v>
      </c>
      <c r="AT70" s="875">
        <f t="shared" ref="AT70:AT133" si="55">IF(AU70&gt;0,1,0)</f>
        <v>0</v>
      </c>
      <c r="AU70" s="875">
        <f t="shared" ref="AU70:AU133" si="56">IF(AND(COUNTBLANK($I70)=0,$P70="非常勤"),$Q70,0)</f>
        <v>0</v>
      </c>
      <c r="AV70" s="875">
        <f t="shared" ref="AV70:AV133" si="57">IF(AND(COUNTBLANK($J70)=0,$P70="常勤"),1,0)</f>
        <v>0</v>
      </c>
      <c r="AW70" s="875">
        <f t="shared" ref="AW70:AW133" si="58">IF(AX70&gt;0,1,0)</f>
        <v>0</v>
      </c>
      <c r="AX70" s="875">
        <f t="shared" ref="AX70:AX133" si="59">IF(AND(COUNTBLANK($J70)=0,$P70="非常勤"),$Q70,0)</f>
        <v>0</v>
      </c>
      <c r="AY70" s="875">
        <f t="shared" ref="AY70:AY133" si="60">IF(AND(COUNTBLANK($K70)=0,$P70="常勤"),1,0)</f>
        <v>0</v>
      </c>
      <c r="AZ70" s="875">
        <f t="shared" ref="AZ70:AZ133" si="61">IF(BA70&gt;0,1,0)</f>
        <v>0</v>
      </c>
      <c r="BA70" s="875">
        <f t="shared" ref="BA70:BA133" si="62">IF(AND(COUNTBLANK($K70)=0,$P70="非常勤"),$Q70,0)</f>
        <v>0</v>
      </c>
      <c r="BB70" s="875">
        <f t="shared" ref="BB70:BB133" si="63">IF(AND(COUNTBLANK($L70)=0,$P70="常勤"),1,0)</f>
        <v>0</v>
      </c>
      <c r="BC70" s="875">
        <f t="shared" ref="BC70:BC133" si="64">IF(BD70&gt;0,1,0)</f>
        <v>0</v>
      </c>
      <c r="BD70" s="875">
        <f t="shared" ref="BD70:BD133" si="65">IF(AND(COUNTBLANK($L70)=0,$P70="非常勤"),$Q70,0)</f>
        <v>0</v>
      </c>
      <c r="BE70" s="875"/>
    </row>
    <row r="71" spans="1:57" ht="13.5" customHeight="1">
      <c r="A71" s="655" t="str">
        <f>IF(COUNTA(ｺﾒﾃﾞｨｶﾙ!A70)&gt;=1,ｺﾒﾃﾞｨｶﾙ!A70,"")</f>
        <v/>
      </c>
      <c r="B71" s="745" t="str">
        <f>IF(COUNTA(ｺﾒﾃﾞｨｶﾙ!B70)&gt;=1,ｺﾒﾃﾞｨｶﾙ!B70,"")</f>
        <v/>
      </c>
      <c r="C71" s="750" t="str">
        <f>IF(COUNTA(ｺﾒﾃﾞｨｶﾙ!C70)&gt;=1,ｺﾒﾃﾞｨｶﾙ!C70,"")</f>
        <v/>
      </c>
      <c r="D71" s="750" t="str">
        <f>IF(COUNTA(ｺﾒﾃﾞｨｶﾙ!D70)&gt;=1,ｺﾒﾃﾞｨｶﾙ!D70,"")</f>
        <v/>
      </c>
      <c r="E71" s="750" t="str">
        <f>IF(COUNTA(ｺﾒﾃﾞｨｶﾙ!E70)&gt;=1,ｺﾒﾃﾞｨｶﾙ!E70,"")</f>
        <v/>
      </c>
      <c r="F71" s="750" t="str">
        <f>IF(COUNTA(ｺﾒﾃﾞｨｶﾙ!F70)&gt;=1,ｺﾒﾃﾞｨｶﾙ!F70,"")</f>
        <v/>
      </c>
      <c r="G71" s="750" t="str">
        <f>IF(COUNTA(ｺﾒﾃﾞｨｶﾙ!G70)&gt;=1,ｺﾒﾃﾞｨｶﾙ!G70,"")</f>
        <v/>
      </c>
      <c r="H71" s="750" t="str">
        <f>IF(COUNTA(ｺﾒﾃﾞｨｶﾙ!H70)&gt;=1,ｺﾒﾃﾞｨｶﾙ!H70,"")</f>
        <v/>
      </c>
      <c r="I71" s="750" t="str">
        <f>IF(COUNTA(ｺﾒﾃﾞｨｶﾙ!I70)&gt;=1,ｺﾒﾃﾞｨｶﾙ!I70,"")</f>
        <v/>
      </c>
      <c r="J71" s="750" t="str">
        <f>IF(COUNTA(ｺﾒﾃﾞｨｶﾙ!J70)&gt;=1,ｺﾒﾃﾞｨｶﾙ!J70,"")</f>
        <v/>
      </c>
      <c r="K71" s="750" t="str">
        <f>IF(COUNTA(ｺﾒﾃﾞｨｶﾙ!K70)&gt;=1,ｺﾒﾃﾞｨｶﾙ!K70,"")</f>
        <v/>
      </c>
      <c r="L71" s="761" t="str">
        <f>IF(COUNTA(ｺﾒﾃﾞｨｶﾙ!L70)&gt;=1,ｺﾒﾃﾞｨｶﾙ!L70,"")</f>
        <v/>
      </c>
      <c r="M71" s="839" t="str">
        <f>IF(COUNTA(ｺﾒﾃﾞｨｶﾙ!M70)&gt;=1,ｺﾒﾃﾞｨｶﾙ!M70,"")</f>
        <v/>
      </c>
      <c r="N71" s="846" t="str">
        <f>IF(COUNTA(ｺﾒﾃﾞｨｶﾙ!N70)&gt;=1,ｺﾒﾃﾞｨｶﾙ!N70,"")</f>
        <v/>
      </c>
      <c r="O71" s="852">
        <f>SUM(ｺﾒﾃﾞｨｶﾙ!P70:V70)</f>
        <v>0</v>
      </c>
      <c r="P71" s="858" t="str">
        <f>IF(O71&lt;基本!$D$9,"非常勤","常勤")</f>
        <v>常勤</v>
      </c>
      <c r="Q71" s="861">
        <f>IF(P71="非常勤",O71/基本!$D$9,1)</f>
        <v>1</v>
      </c>
      <c r="R71" s="858" t="e">
        <f>IF(DAYS360(T71,メイン!$N$3)&lt;500,"新"," ")</f>
        <v>#VALUE!</v>
      </c>
      <c r="S71" s="868"/>
      <c r="T71" s="871" t="str">
        <f>IF(COUNTA(ｺﾒﾃﾞｨｶﾙ!O70)&gt;=1,ｺﾒﾃﾞｨｶﾙ!O70,"")</f>
        <v/>
      </c>
      <c r="U71" s="873"/>
      <c r="V71" s="873"/>
      <c r="W71" s="873"/>
      <c r="X71" s="875">
        <f t="shared" si="33"/>
        <v>0</v>
      </c>
      <c r="Y71" s="875">
        <f t="shared" si="34"/>
        <v>0</v>
      </c>
      <c r="Z71" s="875">
        <f t="shared" si="35"/>
        <v>0</v>
      </c>
      <c r="AA71" s="875">
        <f t="shared" si="36"/>
        <v>0</v>
      </c>
      <c r="AB71" s="875">
        <f t="shared" si="37"/>
        <v>0</v>
      </c>
      <c r="AC71" s="875">
        <f t="shared" si="38"/>
        <v>0</v>
      </c>
      <c r="AD71" s="875">
        <f t="shared" si="39"/>
        <v>0</v>
      </c>
      <c r="AE71" s="875">
        <f t="shared" si="40"/>
        <v>0</v>
      </c>
      <c r="AF71" s="875">
        <f t="shared" si="41"/>
        <v>0</v>
      </c>
      <c r="AG71" s="875">
        <f t="shared" si="42"/>
        <v>0</v>
      </c>
      <c r="AH71" s="875">
        <f t="shared" si="43"/>
        <v>0</v>
      </c>
      <c r="AI71" s="875">
        <f t="shared" si="44"/>
        <v>0</v>
      </c>
      <c r="AJ71" s="875">
        <f t="shared" si="45"/>
        <v>0</v>
      </c>
      <c r="AK71" s="875">
        <f t="shared" si="46"/>
        <v>0</v>
      </c>
      <c r="AL71" s="875">
        <f t="shared" si="47"/>
        <v>0</v>
      </c>
      <c r="AM71" s="875">
        <f t="shared" si="48"/>
        <v>0</v>
      </c>
      <c r="AN71" s="875">
        <f t="shared" si="49"/>
        <v>0</v>
      </c>
      <c r="AO71" s="875">
        <f t="shared" si="50"/>
        <v>0</v>
      </c>
      <c r="AP71" s="875">
        <f t="shared" si="51"/>
        <v>0</v>
      </c>
      <c r="AQ71" s="875">
        <f t="shared" si="52"/>
        <v>0</v>
      </c>
      <c r="AR71" s="875">
        <f t="shared" si="53"/>
        <v>0</v>
      </c>
      <c r="AS71" s="875">
        <f t="shared" si="54"/>
        <v>0</v>
      </c>
      <c r="AT71" s="875">
        <f t="shared" si="55"/>
        <v>0</v>
      </c>
      <c r="AU71" s="875">
        <f t="shared" si="56"/>
        <v>0</v>
      </c>
      <c r="AV71" s="875">
        <f t="shared" si="57"/>
        <v>0</v>
      </c>
      <c r="AW71" s="875">
        <f t="shared" si="58"/>
        <v>0</v>
      </c>
      <c r="AX71" s="875">
        <f t="shared" si="59"/>
        <v>0</v>
      </c>
      <c r="AY71" s="875">
        <f t="shared" si="60"/>
        <v>0</v>
      </c>
      <c r="AZ71" s="875">
        <f t="shared" si="61"/>
        <v>0</v>
      </c>
      <c r="BA71" s="875">
        <f t="shared" si="62"/>
        <v>0</v>
      </c>
      <c r="BB71" s="875">
        <f t="shared" si="63"/>
        <v>0</v>
      </c>
      <c r="BC71" s="875">
        <f t="shared" si="64"/>
        <v>0</v>
      </c>
      <c r="BD71" s="875">
        <f t="shared" si="65"/>
        <v>0</v>
      </c>
      <c r="BE71" s="875"/>
    </row>
    <row r="72" spans="1:57" ht="13.5" customHeight="1">
      <c r="A72" s="655" t="str">
        <f>IF(COUNTA(ｺﾒﾃﾞｨｶﾙ!A71)&gt;=1,ｺﾒﾃﾞｨｶﾙ!A71,"")</f>
        <v/>
      </c>
      <c r="B72" s="745" t="str">
        <f>IF(COUNTA(ｺﾒﾃﾞｨｶﾙ!B71)&gt;=1,ｺﾒﾃﾞｨｶﾙ!B71,"")</f>
        <v/>
      </c>
      <c r="C72" s="750" t="str">
        <f>IF(COUNTA(ｺﾒﾃﾞｨｶﾙ!C71)&gt;=1,ｺﾒﾃﾞｨｶﾙ!C71,"")</f>
        <v/>
      </c>
      <c r="D72" s="750" t="str">
        <f>IF(COUNTA(ｺﾒﾃﾞｨｶﾙ!D71)&gt;=1,ｺﾒﾃﾞｨｶﾙ!D71,"")</f>
        <v/>
      </c>
      <c r="E72" s="750" t="str">
        <f>IF(COUNTA(ｺﾒﾃﾞｨｶﾙ!E71)&gt;=1,ｺﾒﾃﾞｨｶﾙ!E71,"")</f>
        <v/>
      </c>
      <c r="F72" s="750" t="str">
        <f>IF(COUNTA(ｺﾒﾃﾞｨｶﾙ!F71)&gt;=1,ｺﾒﾃﾞｨｶﾙ!F71,"")</f>
        <v/>
      </c>
      <c r="G72" s="750" t="str">
        <f>IF(COUNTA(ｺﾒﾃﾞｨｶﾙ!G71)&gt;=1,ｺﾒﾃﾞｨｶﾙ!G71,"")</f>
        <v/>
      </c>
      <c r="H72" s="750" t="str">
        <f>IF(COUNTA(ｺﾒﾃﾞｨｶﾙ!H71)&gt;=1,ｺﾒﾃﾞｨｶﾙ!H71,"")</f>
        <v/>
      </c>
      <c r="I72" s="750" t="str">
        <f>IF(COUNTA(ｺﾒﾃﾞｨｶﾙ!I71)&gt;=1,ｺﾒﾃﾞｨｶﾙ!I71,"")</f>
        <v/>
      </c>
      <c r="J72" s="750" t="str">
        <f>IF(COUNTA(ｺﾒﾃﾞｨｶﾙ!J71)&gt;=1,ｺﾒﾃﾞｨｶﾙ!J71,"")</f>
        <v/>
      </c>
      <c r="K72" s="750" t="str">
        <f>IF(COUNTA(ｺﾒﾃﾞｨｶﾙ!K71)&gt;=1,ｺﾒﾃﾞｨｶﾙ!K71,"")</f>
        <v/>
      </c>
      <c r="L72" s="761" t="str">
        <f>IF(COUNTA(ｺﾒﾃﾞｨｶﾙ!L71)&gt;=1,ｺﾒﾃﾞｨｶﾙ!L71,"")</f>
        <v/>
      </c>
      <c r="M72" s="839" t="str">
        <f>IF(COUNTA(ｺﾒﾃﾞｨｶﾙ!M71)&gt;=1,ｺﾒﾃﾞｨｶﾙ!M71,"")</f>
        <v/>
      </c>
      <c r="N72" s="846" t="str">
        <f>IF(COUNTA(ｺﾒﾃﾞｨｶﾙ!N71)&gt;=1,ｺﾒﾃﾞｨｶﾙ!N71,"")</f>
        <v/>
      </c>
      <c r="O72" s="852">
        <f>SUM(ｺﾒﾃﾞｨｶﾙ!P71:V71)</f>
        <v>0</v>
      </c>
      <c r="P72" s="858" t="str">
        <f>IF(O72&lt;基本!$D$9,"非常勤","常勤")</f>
        <v>常勤</v>
      </c>
      <c r="Q72" s="861">
        <f>IF(P72="非常勤",O72/基本!$D$9,1)</f>
        <v>1</v>
      </c>
      <c r="R72" s="858" t="e">
        <f>IF(DAYS360(T72,メイン!$N$3)&lt;500,"新"," ")</f>
        <v>#VALUE!</v>
      </c>
      <c r="S72" s="868"/>
      <c r="T72" s="871" t="str">
        <f>IF(COUNTA(ｺﾒﾃﾞｨｶﾙ!O71)&gt;=1,ｺﾒﾃﾞｨｶﾙ!O71,"")</f>
        <v/>
      </c>
      <c r="U72" s="873"/>
      <c r="V72" s="873"/>
      <c r="W72" s="873"/>
      <c r="X72" s="875">
        <f t="shared" si="33"/>
        <v>0</v>
      </c>
      <c r="Y72" s="875">
        <f t="shared" si="34"/>
        <v>0</v>
      </c>
      <c r="Z72" s="875">
        <f t="shared" si="35"/>
        <v>0</v>
      </c>
      <c r="AA72" s="875">
        <f t="shared" si="36"/>
        <v>0</v>
      </c>
      <c r="AB72" s="875">
        <f t="shared" si="37"/>
        <v>0</v>
      </c>
      <c r="AC72" s="875">
        <f t="shared" si="38"/>
        <v>0</v>
      </c>
      <c r="AD72" s="875">
        <f t="shared" si="39"/>
        <v>0</v>
      </c>
      <c r="AE72" s="875">
        <f t="shared" si="40"/>
        <v>0</v>
      </c>
      <c r="AF72" s="875">
        <f t="shared" si="41"/>
        <v>0</v>
      </c>
      <c r="AG72" s="875">
        <f t="shared" si="42"/>
        <v>0</v>
      </c>
      <c r="AH72" s="875">
        <f t="shared" si="43"/>
        <v>0</v>
      </c>
      <c r="AI72" s="875">
        <f t="shared" si="44"/>
        <v>0</v>
      </c>
      <c r="AJ72" s="875">
        <f t="shared" si="45"/>
        <v>0</v>
      </c>
      <c r="AK72" s="875">
        <f t="shared" si="46"/>
        <v>0</v>
      </c>
      <c r="AL72" s="875">
        <f t="shared" si="47"/>
        <v>0</v>
      </c>
      <c r="AM72" s="875">
        <f t="shared" si="48"/>
        <v>0</v>
      </c>
      <c r="AN72" s="875">
        <f t="shared" si="49"/>
        <v>0</v>
      </c>
      <c r="AO72" s="875">
        <f t="shared" si="50"/>
        <v>0</v>
      </c>
      <c r="AP72" s="875">
        <f t="shared" si="51"/>
        <v>0</v>
      </c>
      <c r="AQ72" s="875">
        <f t="shared" si="52"/>
        <v>0</v>
      </c>
      <c r="AR72" s="875">
        <f t="shared" si="53"/>
        <v>0</v>
      </c>
      <c r="AS72" s="875">
        <f t="shared" si="54"/>
        <v>0</v>
      </c>
      <c r="AT72" s="875">
        <f t="shared" si="55"/>
        <v>0</v>
      </c>
      <c r="AU72" s="875">
        <f t="shared" si="56"/>
        <v>0</v>
      </c>
      <c r="AV72" s="875">
        <f t="shared" si="57"/>
        <v>0</v>
      </c>
      <c r="AW72" s="875">
        <f t="shared" si="58"/>
        <v>0</v>
      </c>
      <c r="AX72" s="875">
        <f t="shared" si="59"/>
        <v>0</v>
      </c>
      <c r="AY72" s="875">
        <f t="shared" si="60"/>
        <v>0</v>
      </c>
      <c r="AZ72" s="875">
        <f t="shared" si="61"/>
        <v>0</v>
      </c>
      <c r="BA72" s="875">
        <f t="shared" si="62"/>
        <v>0</v>
      </c>
      <c r="BB72" s="875">
        <f t="shared" si="63"/>
        <v>0</v>
      </c>
      <c r="BC72" s="875">
        <f t="shared" si="64"/>
        <v>0</v>
      </c>
      <c r="BD72" s="875">
        <f t="shared" si="65"/>
        <v>0</v>
      </c>
      <c r="BE72" s="875"/>
    </row>
    <row r="73" spans="1:57" ht="13.5" customHeight="1">
      <c r="A73" s="655" t="str">
        <f>IF(COUNTA(ｺﾒﾃﾞｨｶﾙ!A72)&gt;=1,ｺﾒﾃﾞｨｶﾙ!A72,"")</f>
        <v/>
      </c>
      <c r="B73" s="745" t="str">
        <f>IF(COUNTA(ｺﾒﾃﾞｨｶﾙ!B72)&gt;=1,ｺﾒﾃﾞｨｶﾙ!B72,"")</f>
        <v/>
      </c>
      <c r="C73" s="750" t="str">
        <f>IF(COUNTA(ｺﾒﾃﾞｨｶﾙ!C72)&gt;=1,ｺﾒﾃﾞｨｶﾙ!C72,"")</f>
        <v/>
      </c>
      <c r="D73" s="750" t="str">
        <f>IF(COUNTA(ｺﾒﾃﾞｨｶﾙ!D72)&gt;=1,ｺﾒﾃﾞｨｶﾙ!D72,"")</f>
        <v/>
      </c>
      <c r="E73" s="750" t="str">
        <f>IF(COUNTA(ｺﾒﾃﾞｨｶﾙ!E72)&gt;=1,ｺﾒﾃﾞｨｶﾙ!E72,"")</f>
        <v/>
      </c>
      <c r="F73" s="750" t="str">
        <f>IF(COUNTA(ｺﾒﾃﾞｨｶﾙ!F72)&gt;=1,ｺﾒﾃﾞｨｶﾙ!F72,"")</f>
        <v/>
      </c>
      <c r="G73" s="750" t="str">
        <f>IF(COUNTA(ｺﾒﾃﾞｨｶﾙ!G72)&gt;=1,ｺﾒﾃﾞｨｶﾙ!G72,"")</f>
        <v/>
      </c>
      <c r="H73" s="750" t="str">
        <f>IF(COUNTA(ｺﾒﾃﾞｨｶﾙ!H72)&gt;=1,ｺﾒﾃﾞｨｶﾙ!H72,"")</f>
        <v/>
      </c>
      <c r="I73" s="750" t="str">
        <f>IF(COUNTA(ｺﾒﾃﾞｨｶﾙ!I72)&gt;=1,ｺﾒﾃﾞｨｶﾙ!I72,"")</f>
        <v/>
      </c>
      <c r="J73" s="750" t="str">
        <f>IF(COUNTA(ｺﾒﾃﾞｨｶﾙ!J72)&gt;=1,ｺﾒﾃﾞｨｶﾙ!J72,"")</f>
        <v/>
      </c>
      <c r="K73" s="750" t="str">
        <f>IF(COUNTA(ｺﾒﾃﾞｨｶﾙ!K72)&gt;=1,ｺﾒﾃﾞｨｶﾙ!K72,"")</f>
        <v/>
      </c>
      <c r="L73" s="761" t="str">
        <f>IF(COUNTA(ｺﾒﾃﾞｨｶﾙ!L72)&gt;=1,ｺﾒﾃﾞｨｶﾙ!L72,"")</f>
        <v/>
      </c>
      <c r="M73" s="839" t="str">
        <f>IF(COUNTA(ｺﾒﾃﾞｨｶﾙ!M72)&gt;=1,ｺﾒﾃﾞｨｶﾙ!M72,"")</f>
        <v/>
      </c>
      <c r="N73" s="846" t="str">
        <f>IF(COUNTA(ｺﾒﾃﾞｨｶﾙ!N72)&gt;=1,ｺﾒﾃﾞｨｶﾙ!N72,"")</f>
        <v/>
      </c>
      <c r="O73" s="852">
        <f>SUM(ｺﾒﾃﾞｨｶﾙ!P72:V72)</f>
        <v>0</v>
      </c>
      <c r="P73" s="858" t="str">
        <f>IF(O73&lt;基本!$D$9,"非常勤","常勤")</f>
        <v>常勤</v>
      </c>
      <c r="Q73" s="861">
        <f>IF(P73="非常勤",O73/基本!$D$9,1)</f>
        <v>1</v>
      </c>
      <c r="R73" s="858" t="e">
        <f>IF(DAYS360(T73,メイン!$N$3)&lt;500,"新"," ")</f>
        <v>#VALUE!</v>
      </c>
      <c r="S73" s="868"/>
      <c r="T73" s="871" t="str">
        <f>IF(COUNTA(ｺﾒﾃﾞｨｶﾙ!O72)&gt;=1,ｺﾒﾃﾞｨｶﾙ!O72,"")</f>
        <v/>
      </c>
      <c r="U73" s="873"/>
      <c r="V73" s="873"/>
      <c r="W73" s="873"/>
      <c r="X73" s="875">
        <f t="shared" si="33"/>
        <v>0</v>
      </c>
      <c r="Y73" s="875">
        <f t="shared" si="34"/>
        <v>0</v>
      </c>
      <c r="Z73" s="875">
        <f t="shared" si="35"/>
        <v>0</v>
      </c>
      <c r="AA73" s="875">
        <f t="shared" si="36"/>
        <v>0</v>
      </c>
      <c r="AB73" s="875">
        <f t="shared" si="37"/>
        <v>0</v>
      </c>
      <c r="AC73" s="875">
        <f t="shared" si="38"/>
        <v>0</v>
      </c>
      <c r="AD73" s="875">
        <f t="shared" si="39"/>
        <v>0</v>
      </c>
      <c r="AE73" s="875">
        <f t="shared" si="40"/>
        <v>0</v>
      </c>
      <c r="AF73" s="875">
        <f t="shared" si="41"/>
        <v>0</v>
      </c>
      <c r="AG73" s="875">
        <f t="shared" si="42"/>
        <v>0</v>
      </c>
      <c r="AH73" s="875">
        <f t="shared" si="43"/>
        <v>0</v>
      </c>
      <c r="AI73" s="875">
        <f t="shared" si="44"/>
        <v>0</v>
      </c>
      <c r="AJ73" s="875">
        <f t="shared" si="45"/>
        <v>0</v>
      </c>
      <c r="AK73" s="875">
        <f t="shared" si="46"/>
        <v>0</v>
      </c>
      <c r="AL73" s="875">
        <f t="shared" si="47"/>
        <v>0</v>
      </c>
      <c r="AM73" s="875">
        <f t="shared" si="48"/>
        <v>0</v>
      </c>
      <c r="AN73" s="875">
        <f t="shared" si="49"/>
        <v>0</v>
      </c>
      <c r="AO73" s="875">
        <f t="shared" si="50"/>
        <v>0</v>
      </c>
      <c r="AP73" s="875">
        <f t="shared" si="51"/>
        <v>0</v>
      </c>
      <c r="AQ73" s="875">
        <f t="shared" si="52"/>
        <v>0</v>
      </c>
      <c r="AR73" s="875">
        <f t="shared" si="53"/>
        <v>0</v>
      </c>
      <c r="AS73" s="875">
        <f t="shared" si="54"/>
        <v>0</v>
      </c>
      <c r="AT73" s="875">
        <f t="shared" si="55"/>
        <v>0</v>
      </c>
      <c r="AU73" s="875">
        <f t="shared" si="56"/>
        <v>0</v>
      </c>
      <c r="AV73" s="875">
        <f t="shared" si="57"/>
        <v>0</v>
      </c>
      <c r="AW73" s="875">
        <f t="shared" si="58"/>
        <v>0</v>
      </c>
      <c r="AX73" s="875">
        <f t="shared" si="59"/>
        <v>0</v>
      </c>
      <c r="AY73" s="875">
        <f t="shared" si="60"/>
        <v>0</v>
      </c>
      <c r="AZ73" s="875">
        <f t="shared" si="61"/>
        <v>0</v>
      </c>
      <c r="BA73" s="875">
        <f t="shared" si="62"/>
        <v>0</v>
      </c>
      <c r="BB73" s="875">
        <f t="shared" si="63"/>
        <v>0</v>
      </c>
      <c r="BC73" s="875">
        <f t="shared" si="64"/>
        <v>0</v>
      </c>
      <c r="BD73" s="875">
        <f t="shared" si="65"/>
        <v>0</v>
      </c>
      <c r="BE73" s="875"/>
    </row>
    <row r="74" spans="1:57" ht="13.5" customHeight="1">
      <c r="A74" s="655" t="str">
        <f>IF(COUNTA(ｺﾒﾃﾞｨｶﾙ!A73)&gt;=1,ｺﾒﾃﾞｨｶﾙ!A73,"")</f>
        <v/>
      </c>
      <c r="B74" s="745" t="str">
        <f>IF(COUNTA(ｺﾒﾃﾞｨｶﾙ!B73)&gt;=1,ｺﾒﾃﾞｨｶﾙ!B73,"")</f>
        <v/>
      </c>
      <c r="C74" s="750" t="str">
        <f>IF(COUNTA(ｺﾒﾃﾞｨｶﾙ!C73)&gt;=1,ｺﾒﾃﾞｨｶﾙ!C73,"")</f>
        <v/>
      </c>
      <c r="D74" s="750" t="str">
        <f>IF(COUNTA(ｺﾒﾃﾞｨｶﾙ!D73)&gt;=1,ｺﾒﾃﾞｨｶﾙ!D73,"")</f>
        <v/>
      </c>
      <c r="E74" s="750" t="str">
        <f>IF(COUNTA(ｺﾒﾃﾞｨｶﾙ!E73)&gt;=1,ｺﾒﾃﾞｨｶﾙ!E73,"")</f>
        <v/>
      </c>
      <c r="F74" s="750" t="str">
        <f>IF(COUNTA(ｺﾒﾃﾞｨｶﾙ!F73)&gt;=1,ｺﾒﾃﾞｨｶﾙ!F73,"")</f>
        <v/>
      </c>
      <c r="G74" s="750" t="str">
        <f>IF(COUNTA(ｺﾒﾃﾞｨｶﾙ!G73)&gt;=1,ｺﾒﾃﾞｨｶﾙ!G73,"")</f>
        <v/>
      </c>
      <c r="H74" s="750" t="str">
        <f>IF(COUNTA(ｺﾒﾃﾞｨｶﾙ!H73)&gt;=1,ｺﾒﾃﾞｨｶﾙ!H73,"")</f>
        <v/>
      </c>
      <c r="I74" s="750" t="str">
        <f>IF(COUNTA(ｺﾒﾃﾞｨｶﾙ!I73)&gt;=1,ｺﾒﾃﾞｨｶﾙ!I73,"")</f>
        <v/>
      </c>
      <c r="J74" s="750" t="str">
        <f>IF(COUNTA(ｺﾒﾃﾞｨｶﾙ!J73)&gt;=1,ｺﾒﾃﾞｨｶﾙ!J73,"")</f>
        <v/>
      </c>
      <c r="K74" s="750" t="str">
        <f>IF(COUNTA(ｺﾒﾃﾞｨｶﾙ!K73)&gt;=1,ｺﾒﾃﾞｨｶﾙ!K73,"")</f>
        <v/>
      </c>
      <c r="L74" s="761" t="str">
        <f>IF(COUNTA(ｺﾒﾃﾞｨｶﾙ!L73)&gt;=1,ｺﾒﾃﾞｨｶﾙ!L73,"")</f>
        <v/>
      </c>
      <c r="M74" s="839" t="str">
        <f>IF(COUNTA(ｺﾒﾃﾞｨｶﾙ!M73)&gt;=1,ｺﾒﾃﾞｨｶﾙ!M73,"")</f>
        <v/>
      </c>
      <c r="N74" s="846" t="str">
        <f>IF(COUNTA(ｺﾒﾃﾞｨｶﾙ!N73)&gt;=1,ｺﾒﾃﾞｨｶﾙ!N73,"")</f>
        <v/>
      </c>
      <c r="O74" s="852">
        <f>SUM(ｺﾒﾃﾞｨｶﾙ!P73:V73)</f>
        <v>0</v>
      </c>
      <c r="P74" s="858" t="str">
        <f>IF(O74&lt;基本!$D$9,"非常勤","常勤")</f>
        <v>常勤</v>
      </c>
      <c r="Q74" s="861">
        <f>IF(P74="非常勤",O74/基本!$D$9,1)</f>
        <v>1</v>
      </c>
      <c r="R74" s="858" t="e">
        <f>IF(DAYS360(T74,メイン!$N$3)&lt;500,"新"," ")</f>
        <v>#VALUE!</v>
      </c>
      <c r="S74" s="868"/>
      <c r="T74" s="871" t="str">
        <f>IF(COUNTA(ｺﾒﾃﾞｨｶﾙ!O73)&gt;=1,ｺﾒﾃﾞｨｶﾙ!O73,"")</f>
        <v/>
      </c>
      <c r="U74" s="873"/>
      <c r="V74" s="873"/>
      <c r="W74" s="873"/>
      <c r="X74" s="875">
        <f t="shared" si="33"/>
        <v>0</v>
      </c>
      <c r="Y74" s="875">
        <f t="shared" si="34"/>
        <v>0</v>
      </c>
      <c r="Z74" s="875">
        <f t="shared" si="35"/>
        <v>0</v>
      </c>
      <c r="AA74" s="875">
        <f t="shared" si="36"/>
        <v>0</v>
      </c>
      <c r="AB74" s="875">
        <f t="shared" si="37"/>
        <v>0</v>
      </c>
      <c r="AC74" s="875">
        <f t="shared" si="38"/>
        <v>0</v>
      </c>
      <c r="AD74" s="875">
        <f t="shared" si="39"/>
        <v>0</v>
      </c>
      <c r="AE74" s="875">
        <f t="shared" si="40"/>
        <v>0</v>
      </c>
      <c r="AF74" s="875">
        <f t="shared" si="41"/>
        <v>0</v>
      </c>
      <c r="AG74" s="875">
        <f t="shared" si="42"/>
        <v>0</v>
      </c>
      <c r="AH74" s="875">
        <f t="shared" si="43"/>
        <v>0</v>
      </c>
      <c r="AI74" s="875">
        <f t="shared" si="44"/>
        <v>0</v>
      </c>
      <c r="AJ74" s="875">
        <f t="shared" si="45"/>
        <v>0</v>
      </c>
      <c r="AK74" s="875">
        <f t="shared" si="46"/>
        <v>0</v>
      </c>
      <c r="AL74" s="875">
        <f t="shared" si="47"/>
        <v>0</v>
      </c>
      <c r="AM74" s="875">
        <f t="shared" si="48"/>
        <v>0</v>
      </c>
      <c r="AN74" s="875">
        <f t="shared" si="49"/>
        <v>0</v>
      </c>
      <c r="AO74" s="875">
        <f t="shared" si="50"/>
        <v>0</v>
      </c>
      <c r="AP74" s="875">
        <f t="shared" si="51"/>
        <v>0</v>
      </c>
      <c r="AQ74" s="875">
        <f t="shared" si="52"/>
        <v>0</v>
      </c>
      <c r="AR74" s="875">
        <f t="shared" si="53"/>
        <v>0</v>
      </c>
      <c r="AS74" s="875">
        <f t="shared" si="54"/>
        <v>0</v>
      </c>
      <c r="AT74" s="875">
        <f t="shared" si="55"/>
        <v>0</v>
      </c>
      <c r="AU74" s="875">
        <f t="shared" si="56"/>
        <v>0</v>
      </c>
      <c r="AV74" s="875">
        <f t="shared" si="57"/>
        <v>0</v>
      </c>
      <c r="AW74" s="875">
        <f t="shared" si="58"/>
        <v>0</v>
      </c>
      <c r="AX74" s="875">
        <f t="shared" si="59"/>
        <v>0</v>
      </c>
      <c r="AY74" s="875">
        <f t="shared" si="60"/>
        <v>0</v>
      </c>
      <c r="AZ74" s="875">
        <f t="shared" si="61"/>
        <v>0</v>
      </c>
      <c r="BA74" s="875">
        <f t="shared" si="62"/>
        <v>0</v>
      </c>
      <c r="BB74" s="875">
        <f t="shared" si="63"/>
        <v>0</v>
      </c>
      <c r="BC74" s="875">
        <f t="shared" si="64"/>
        <v>0</v>
      </c>
      <c r="BD74" s="875">
        <f t="shared" si="65"/>
        <v>0</v>
      </c>
      <c r="BE74" s="875"/>
    </row>
    <row r="75" spans="1:57" ht="13.5" customHeight="1">
      <c r="A75" s="655" t="str">
        <f>IF(COUNTA(ｺﾒﾃﾞｨｶﾙ!A74)&gt;=1,ｺﾒﾃﾞｨｶﾙ!A74,"")</f>
        <v/>
      </c>
      <c r="B75" s="745" t="str">
        <f>IF(COUNTA(ｺﾒﾃﾞｨｶﾙ!B74)&gt;=1,ｺﾒﾃﾞｨｶﾙ!B74,"")</f>
        <v/>
      </c>
      <c r="C75" s="750" t="str">
        <f>IF(COUNTA(ｺﾒﾃﾞｨｶﾙ!C74)&gt;=1,ｺﾒﾃﾞｨｶﾙ!C74,"")</f>
        <v/>
      </c>
      <c r="D75" s="750" t="str">
        <f>IF(COUNTA(ｺﾒﾃﾞｨｶﾙ!D74)&gt;=1,ｺﾒﾃﾞｨｶﾙ!D74,"")</f>
        <v/>
      </c>
      <c r="E75" s="750" t="str">
        <f>IF(COUNTA(ｺﾒﾃﾞｨｶﾙ!E74)&gt;=1,ｺﾒﾃﾞｨｶﾙ!E74,"")</f>
        <v/>
      </c>
      <c r="F75" s="750" t="str">
        <f>IF(COUNTA(ｺﾒﾃﾞｨｶﾙ!F74)&gt;=1,ｺﾒﾃﾞｨｶﾙ!F74,"")</f>
        <v/>
      </c>
      <c r="G75" s="750" t="str">
        <f>IF(COUNTA(ｺﾒﾃﾞｨｶﾙ!G74)&gt;=1,ｺﾒﾃﾞｨｶﾙ!G74,"")</f>
        <v/>
      </c>
      <c r="H75" s="750" t="str">
        <f>IF(COUNTA(ｺﾒﾃﾞｨｶﾙ!H74)&gt;=1,ｺﾒﾃﾞｨｶﾙ!H74,"")</f>
        <v/>
      </c>
      <c r="I75" s="750" t="str">
        <f>IF(COUNTA(ｺﾒﾃﾞｨｶﾙ!I74)&gt;=1,ｺﾒﾃﾞｨｶﾙ!I74,"")</f>
        <v/>
      </c>
      <c r="J75" s="750" t="str">
        <f>IF(COUNTA(ｺﾒﾃﾞｨｶﾙ!J74)&gt;=1,ｺﾒﾃﾞｨｶﾙ!J74,"")</f>
        <v/>
      </c>
      <c r="K75" s="750" t="str">
        <f>IF(COUNTA(ｺﾒﾃﾞｨｶﾙ!K74)&gt;=1,ｺﾒﾃﾞｨｶﾙ!K74,"")</f>
        <v/>
      </c>
      <c r="L75" s="761" t="str">
        <f>IF(COUNTA(ｺﾒﾃﾞｨｶﾙ!L74)&gt;=1,ｺﾒﾃﾞｨｶﾙ!L74,"")</f>
        <v/>
      </c>
      <c r="M75" s="839" t="str">
        <f>IF(COUNTA(ｺﾒﾃﾞｨｶﾙ!M74)&gt;=1,ｺﾒﾃﾞｨｶﾙ!M74,"")</f>
        <v/>
      </c>
      <c r="N75" s="846" t="str">
        <f>IF(COUNTA(ｺﾒﾃﾞｨｶﾙ!N74)&gt;=1,ｺﾒﾃﾞｨｶﾙ!N74,"")</f>
        <v/>
      </c>
      <c r="O75" s="852">
        <f>SUM(ｺﾒﾃﾞｨｶﾙ!P74:V74)</f>
        <v>0</v>
      </c>
      <c r="P75" s="858" t="str">
        <f>IF(O75&lt;基本!$D$9,"非常勤","常勤")</f>
        <v>常勤</v>
      </c>
      <c r="Q75" s="861">
        <f>IF(P75="非常勤",O75/基本!$D$9,1)</f>
        <v>1</v>
      </c>
      <c r="R75" s="858" t="e">
        <f>IF(DAYS360(T75,メイン!$N$3)&lt;500,"新"," ")</f>
        <v>#VALUE!</v>
      </c>
      <c r="S75" s="868"/>
      <c r="T75" s="871" t="str">
        <f>IF(COUNTA(ｺﾒﾃﾞｨｶﾙ!O74)&gt;=1,ｺﾒﾃﾞｨｶﾙ!O74,"")</f>
        <v/>
      </c>
      <c r="U75" s="873"/>
      <c r="V75" s="873"/>
      <c r="W75" s="873"/>
      <c r="X75" s="875">
        <f t="shared" si="33"/>
        <v>0</v>
      </c>
      <c r="Y75" s="875">
        <f t="shared" si="34"/>
        <v>0</v>
      </c>
      <c r="Z75" s="875">
        <f t="shared" si="35"/>
        <v>0</v>
      </c>
      <c r="AA75" s="875">
        <f t="shared" si="36"/>
        <v>0</v>
      </c>
      <c r="AB75" s="875">
        <f t="shared" si="37"/>
        <v>0</v>
      </c>
      <c r="AC75" s="875">
        <f t="shared" si="38"/>
        <v>0</v>
      </c>
      <c r="AD75" s="875">
        <f t="shared" si="39"/>
        <v>0</v>
      </c>
      <c r="AE75" s="875">
        <f t="shared" si="40"/>
        <v>0</v>
      </c>
      <c r="AF75" s="875">
        <f t="shared" si="41"/>
        <v>0</v>
      </c>
      <c r="AG75" s="875">
        <f t="shared" si="42"/>
        <v>0</v>
      </c>
      <c r="AH75" s="875">
        <f t="shared" si="43"/>
        <v>0</v>
      </c>
      <c r="AI75" s="875">
        <f t="shared" si="44"/>
        <v>0</v>
      </c>
      <c r="AJ75" s="875">
        <f t="shared" si="45"/>
        <v>0</v>
      </c>
      <c r="AK75" s="875">
        <f t="shared" si="46"/>
        <v>0</v>
      </c>
      <c r="AL75" s="875">
        <f t="shared" si="47"/>
        <v>0</v>
      </c>
      <c r="AM75" s="875">
        <f t="shared" si="48"/>
        <v>0</v>
      </c>
      <c r="AN75" s="875">
        <f t="shared" si="49"/>
        <v>0</v>
      </c>
      <c r="AO75" s="875">
        <f t="shared" si="50"/>
        <v>0</v>
      </c>
      <c r="AP75" s="875">
        <f t="shared" si="51"/>
        <v>0</v>
      </c>
      <c r="AQ75" s="875">
        <f t="shared" si="52"/>
        <v>0</v>
      </c>
      <c r="AR75" s="875">
        <f t="shared" si="53"/>
        <v>0</v>
      </c>
      <c r="AS75" s="875">
        <f t="shared" si="54"/>
        <v>0</v>
      </c>
      <c r="AT75" s="875">
        <f t="shared" si="55"/>
        <v>0</v>
      </c>
      <c r="AU75" s="875">
        <f t="shared" si="56"/>
        <v>0</v>
      </c>
      <c r="AV75" s="875">
        <f t="shared" si="57"/>
        <v>0</v>
      </c>
      <c r="AW75" s="875">
        <f t="shared" si="58"/>
        <v>0</v>
      </c>
      <c r="AX75" s="875">
        <f t="shared" si="59"/>
        <v>0</v>
      </c>
      <c r="AY75" s="875">
        <f t="shared" si="60"/>
        <v>0</v>
      </c>
      <c r="AZ75" s="875">
        <f t="shared" si="61"/>
        <v>0</v>
      </c>
      <c r="BA75" s="875">
        <f t="shared" si="62"/>
        <v>0</v>
      </c>
      <c r="BB75" s="875">
        <f t="shared" si="63"/>
        <v>0</v>
      </c>
      <c r="BC75" s="875">
        <f t="shared" si="64"/>
        <v>0</v>
      </c>
      <c r="BD75" s="875">
        <f t="shared" si="65"/>
        <v>0</v>
      </c>
      <c r="BE75" s="875"/>
    </row>
    <row r="76" spans="1:57" ht="13.5" customHeight="1">
      <c r="A76" s="655" t="str">
        <f>IF(COUNTA(ｺﾒﾃﾞｨｶﾙ!A75)&gt;=1,ｺﾒﾃﾞｨｶﾙ!A75,"")</f>
        <v/>
      </c>
      <c r="B76" s="745" t="str">
        <f>IF(COUNTA(ｺﾒﾃﾞｨｶﾙ!B75)&gt;=1,ｺﾒﾃﾞｨｶﾙ!B75,"")</f>
        <v/>
      </c>
      <c r="C76" s="750" t="str">
        <f>IF(COUNTA(ｺﾒﾃﾞｨｶﾙ!C75)&gt;=1,ｺﾒﾃﾞｨｶﾙ!C75,"")</f>
        <v/>
      </c>
      <c r="D76" s="750" t="str">
        <f>IF(COUNTA(ｺﾒﾃﾞｨｶﾙ!D75)&gt;=1,ｺﾒﾃﾞｨｶﾙ!D75,"")</f>
        <v/>
      </c>
      <c r="E76" s="750" t="str">
        <f>IF(COUNTA(ｺﾒﾃﾞｨｶﾙ!E75)&gt;=1,ｺﾒﾃﾞｨｶﾙ!E75,"")</f>
        <v/>
      </c>
      <c r="F76" s="750" t="str">
        <f>IF(COUNTA(ｺﾒﾃﾞｨｶﾙ!F75)&gt;=1,ｺﾒﾃﾞｨｶﾙ!F75,"")</f>
        <v/>
      </c>
      <c r="G76" s="750" t="str">
        <f>IF(COUNTA(ｺﾒﾃﾞｨｶﾙ!G75)&gt;=1,ｺﾒﾃﾞｨｶﾙ!G75,"")</f>
        <v/>
      </c>
      <c r="H76" s="750" t="str">
        <f>IF(COUNTA(ｺﾒﾃﾞｨｶﾙ!H75)&gt;=1,ｺﾒﾃﾞｨｶﾙ!H75,"")</f>
        <v/>
      </c>
      <c r="I76" s="750" t="str">
        <f>IF(COUNTA(ｺﾒﾃﾞｨｶﾙ!I75)&gt;=1,ｺﾒﾃﾞｨｶﾙ!I75,"")</f>
        <v/>
      </c>
      <c r="J76" s="750" t="str">
        <f>IF(COUNTA(ｺﾒﾃﾞｨｶﾙ!J75)&gt;=1,ｺﾒﾃﾞｨｶﾙ!J75,"")</f>
        <v/>
      </c>
      <c r="K76" s="750" t="str">
        <f>IF(COUNTA(ｺﾒﾃﾞｨｶﾙ!K75)&gt;=1,ｺﾒﾃﾞｨｶﾙ!K75,"")</f>
        <v/>
      </c>
      <c r="L76" s="761" t="str">
        <f>IF(COUNTA(ｺﾒﾃﾞｨｶﾙ!L75)&gt;=1,ｺﾒﾃﾞｨｶﾙ!L75,"")</f>
        <v/>
      </c>
      <c r="M76" s="839" t="str">
        <f>IF(COUNTA(ｺﾒﾃﾞｨｶﾙ!M75)&gt;=1,ｺﾒﾃﾞｨｶﾙ!M75,"")</f>
        <v/>
      </c>
      <c r="N76" s="846" t="str">
        <f>IF(COUNTA(ｺﾒﾃﾞｨｶﾙ!N75)&gt;=1,ｺﾒﾃﾞｨｶﾙ!N75,"")</f>
        <v/>
      </c>
      <c r="O76" s="852">
        <f>SUM(ｺﾒﾃﾞｨｶﾙ!P75:V75)</f>
        <v>0</v>
      </c>
      <c r="P76" s="858" t="str">
        <f>IF(O76&lt;基本!$D$9,"非常勤","常勤")</f>
        <v>常勤</v>
      </c>
      <c r="Q76" s="861">
        <f>IF(P76="非常勤",O76/基本!$D$9,1)</f>
        <v>1</v>
      </c>
      <c r="R76" s="858" t="e">
        <f>IF(DAYS360(T76,メイン!$N$3)&lt;500,"新"," ")</f>
        <v>#VALUE!</v>
      </c>
      <c r="S76" s="868"/>
      <c r="T76" s="871" t="str">
        <f>IF(COUNTA(ｺﾒﾃﾞｨｶﾙ!O75)&gt;=1,ｺﾒﾃﾞｨｶﾙ!O75,"")</f>
        <v/>
      </c>
      <c r="U76" s="873"/>
      <c r="V76" s="873"/>
      <c r="W76" s="873"/>
      <c r="X76" s="875">
        <f t="shared" si="33"/>
        <v>0</v>
      </c>
      <c r="Y76" s="875">
        <f t="shared" si="34"/>
        <v>0</v>
      </c>
      <c r="Z76" s="875">
        <f t="shared" si="35"/>
        <v>0</v>
      </c>
      <c r="AA76" s="875">
        <f t="shared" si="36"/>
        <v>0</v>
      </c>
      <c r="AB76" s="875">
        <f t="shared" si="37"/>
        <v>0</v>
      </c>
      <c r="AC76" s="875">
        <f t="shared" si="38"/>
        <v>0</v>
      </c>
      <c r="AD76" s="875">
        <f t="shared" si="39"/>
        <v>0</v>
      </c>
      <c r="AE76" s="875">
        <f t="shared" si="40"/>
        <v>0</v>
      </c>
      <c r="AF76" s="875">
        <f t="shared" si="41"/>
        <v>0</v>
      </c>
      <c r="AG76" s="875">
        <f t="shared" si="42"/>
        <v>0</v>
      </c>
      <c r="AH76" s="875">
        <f t="shared" si="43"/>
        <v>0</v>
      </c>
      <c r="AI76" s="875">
        <f t="shared" si="44"/>
        <v>0</v>
      </c>
      <c r="AJ76" s="875">
        <f t="shared" si="45"/>
        <v>0</v>
      </c>
      <c r="AK76" s="875">
        <f t="shared" si="46"/>
        <v>0</v>
      </c>
      <c r="AL76" s="875">
        <f t="shared" si="47"/>
        <v>0</v>
      </c>
      <c r="AM76" s="875">
        <f t="shared" si="48"/>
        <v>0</v>
      </c>
      <c r="AN76" s="875">
        <f t="shared" si="49"/>
        <v>0</v>
      </c>
      <c r="AO76" s="875">
        <f t="shared" si="50"/>
        <v>0</v>
      </c>
      <c r="AP76" s="875">
        <f t="shared" si="51"/>
        <v>0</v>
      </c>
      <c r="AQ76" s="875">
        <f t="shared" si="52"/>
        <v>0</v>
      </c>
      <c r="AR76" s="875">
        <f t="shared" si="53"/>
        <v>0</v>
      </c>
      <c r="AS76" s="875">
        <f t="shared" si="54"/>
        <v>0</v>
      </c>
      <c r="AT76" s="875">
        <f t="shared" si="55"/>
        <v>0</v>
      </c>
      <c r="AU76" s="875">
        <f t="shared" si="56"/>
        <v>0</v>
      </c>
      <c r="AV76" s="875">
        <f t="shared" si="57"/>
        <v>0</v>
      </c>
      <c r="AW76" s="875">
        <f t="shared" si="58"/>
        <v>0</v>
      </c>
      <c r="AX76" s="875">
        <f t="shared" si="59"/>
        <v>0</v>
      </c>
      <c r="AY76" s="875">
        <f t="shared" si="60"/>
        <v>0</v>
      </c>
      <c r="AZ76" s="875">
        <f t="shared" si="61"/>
        <v>0</v>
      </c>
      <c r="BA76" s="875">
        <f t="shared" si="62"/>
        <v>0</v>
      </c>
      <c r="BB76" s="875">
        <f t="shared" si="63"/>
        <v>0</v>
      </c>
      <c r="BC76" s="875">
        <f t="shared" si="64"/>
        <v>0</v>
      </c>
      <c r="BD76" s="875">
        <f t="shared" si="65"/>
        <v>0</v>
      </c>
      <c r="BE76" s="875"/>
    </row>
    <row r="77" spans="1:57" ht="13.5" customHeight="1">
      <c r="A77" s="655" t="str">
        <f>IF(COUNTA(ｺﾒﾃﾞｨｶﾙ!A76)&gt;=1,ｺﾒﾃﾞｨｶﾙ!A76,"")</f>
        <v/>
      </c>
      <c r="B77" s="745" t="str">
        <f>IF(COUNTA(ｺﾒﾃﾞｨｶﾙ!B76)&gt;=1,ｺﾒﾃﾞｨｶﾙ!B76,"")</f>
        <v/>
      </c>
      <c r="C77" s="750" t="str">
        <f>IF(COUNTA(ｺﾒﾃﾞｨｶﾙ!C76)&gt;=1,ｺﾒﾃﾞｨｶﾙ!C76,"")</f>
        <v/>
      </c>
      <c r="D77" s="750" t="str">
        <f>IF(COUNTA(ｺﾒﾃﾞｨｶﾙ!D76)&gt;=1,ｺﾒﾃﾞｨｶﾙ!D76,"")</f>
        <v/>
      </c>
      <c r="E77" s="750" t="str">
        <f>IF(COUNTA(ｺﾒﾃﾞｨｶﾙ!E76)&gt;=1,ｺﾒﾃﾞｨｶﾙ!E76,"")</f>
        <v/>
      </c>
      <c r="F77" s="750" t="str">
        <f>IF(COUNTA(ｺﾒﾃﾞｨｶﾙ!F76)&gt;=1,ｺﾒﾃﾞｨｶﾙ!F76,"")</f>
        <v/>
      </c>
      <c r="G77" s="750" t="str">
        <f>IF(COUNTA(ｺﾒﾃﾞｨｶﾙ!G76)&gt;=1,ｺﾒﾃﾞｨｶﾙ!G76,"")</f>
        <v/>
      </c>
      <c r="H77" s="750" t="str">
        <f>IF(COUNTA(ｺﾒﾃﾞｨｶﾙ!H76)&gt;=1,ｺﾒﾃﾞｨｶﾙ!H76,"")</f>
        <v/>
      </c>
      <c r="I77" s="750" t="str">
        <f>IF(COUNTA(ｺﾒﾃﾞｨｶﾙ!I76)&gt;=1,ｺﾒﾃﾞｨｶﾙ!I76,"")</f>
        <v/>
      </c>
      <c r="J77" s="750" t="str">
        <f>IF(COUNTA(ｺﾒﾃﾞｨｶﾙ!J76)&gt;=1,ｺﾒﾃﾞｨｶﾙ!J76,"")</f>
        <v/>
      </c>
      <c r="K77" s="750" t="str">
        <f>IF(COUNTA(ｺﾒﾃﾞｨｶﾙ!K76)&gt;=1,ｺﾒﾃﾞｨｶﾙ!K76,"")</f>
        <v/>
      </c>
      <c r="L77" s="761" t="str">
        <f>IF(COUNTA(ｺﾒﾃﾞｨｶﾙ!L76)&gt;=1,ｺﾒﾃﾞｨｶﾙ!L76,"")</f>
        <v/>
      </c>
      <c r="M77" s="839" t="str">
        <f>IF(COUNTA(ｺﾒﾃﾞｨｶﾙ!M76)&gt;=1,ｺﾒﾃﾞｨｶﾙ!M76,"")</f>
        <v/>
      </c>
      <c r="N77" s="846" t="str">
        <f>IF(COUNTA(ｺﾒﾃﾞｨｶﾙ!N76)&gt;=1,ｺﾒﾃﾞｨｶﾙ!N76,"")</f>
        <v/>
      </c>
      <c r="O77" s="852">
        <f>SUM(ｺﾒﾃﾞｨｶﾙ!P76:V76)</f>
        <v>0</v>
      </c>
      <c r="P77" s="858" t="str">
        <f>IF(O77&lt;基本!$D$9,"非常勤","常勤")</f>
        <v>常勤</v>
      </c>
      <c r="Q77" s="861">
        <f>IF(P77="非常勤",O77/基本!$D$9,1)</f>
        <v>1</v>
      </c>
      <c r="R77" s="858" t="e">
        <f>IF(DAYS360(T77,メイン!$N$3)&lt;500,"新"," ")</f>
        <v>#VALUE!</v>
      </c>
      <c r="S77" s="868"/>
      <c r="T77" s="871" t="str">
        <f>IF(COUNTA(ｺﾒﾃﾞｨｶﾙ!O76)&gt;=1,ｺﾒﾃﾞｨｶﾙ!O76,"")</f>
        <v/>
      </c>
      <c r="U77" s="873"/>
      <c r="V77" s="873"/>
      <c r="W77" s="873"/>
      <c r="X77" s="875">
        <f t="shared" si="33"/>
        <v>0</v>
      </c>
      <c r="Y77" s="875">
        <f t="shared" si="34"/>
        <v>0</v>
      </c>
      <c r="Z77" s="875">
        <f t="shared" si="35"/>
        <v>0</v>
      </c>
      <c r="AA77" s="875">
        <f t="shared" si="36"/>
        <v>0</v>
      </c>
      <c r="AB77" s="875">
        <f t="shared" si="37"/>
        <v>0</v>
      </c>
      <c r="AC77" s="875">
        <f t="shared" si="38"/>
        <v>0</v>
      </c>
      <c r="AD77" s="875">
        <f t="shared" si="39"/>
        <v>0</v>
      </c>
      <c r="AE77" s="875">
        <f t="shared" si="40"/>
        <v>0</v>
      </c>
      <c r="AF77" s="875">
        <f t="shared" si="41"/>
        <v>0</v>
      </c>
      <c r="AG77" s="875">
        <f t="shared" si="42"/>
        <v>0</v>
      </c>
      <c r="AH77" s="875">
        <f t="shared" si="43"/>
        <v>0</v>
      </c>
      <c r="AI77" s="875">
        <f t="shared" si="44"/>
        <v>0</v>
      </c>
      <c r="AJ77" s="875">
        <f t="shared" si="45"/>
        <v>0</v>
      </c>
      <c r="AK77" s="875">
        <f t="shared" si="46"/>
        <v>0</v>
      </c>
      <c r="AL77" s="875">
        <f t="shared" si="47"/>
        <v>0</v>
      </c>
      <c r="AM77" s="875">
        <f t="shared" si="48"/>
        <v>0</v>
      </c>
      <c r="AN77" s="875">
        <f t="shared" si="49"/>
        <v>0</v>
      </c>
      <c r="AO77" s="875">
        <f t="shared" si="50"/>
        <v>0</v>
      </c>
      <c r="AP77" s="875">
        <f t="shared" si="51"/>
        <v>0</v>
      </c>
      <c r="AQ77" s="875">
        <f t="shared" si="52"/>
        <v>0</v>
      </c>
      <c r="AR77" s="875">
        <f t="shared" si="53"/>
        <v>0</v>
      </c>
      <c r="AS77" s="875">
        <f t="shared" si="54"/>
        <v>0</v>
      </c>
      <c r="AT77" s="875">
        <f t="shared" si="55"/>
        <v>0</v>
      </c>
      <c r="AU77" s="875">
        <f t="shared" si="56"/>
        <v>0</v>
      </c>
      <c r="AV77" s="875">
        <f t="shared" si="57"/>
        <v>0</v>
      </c>
      <c r="AW77" s="875">
        <f t="shared" si="58"/>
        <v>0</v>
      </c>
      <c r="AX77" s="875">
        <f t="shared" si="59"/>
        <v>0</v>
      </c>
      <c r="AY77" s="875">
        <f t="shared" si="60"/>
        <v>0</v>
      </c>
      <c r="AZ77" s="875">
        <f t="shared" si="61"/>
        <v>0</v>
      </c>
      <c r="BA77" s="875">
        <f t="shared" si="62"/>
        <v>0</v>
      </c>
      <c r="BB77" s="875">
        <f t="shared" si="63"/>
        <v>0</v>
      </c>
      <c r="BC77" s="875">
        <f t="shared" si="64"/>
        <v>0</v>
      </c>
      <c r="BD77" s="875">
        <f t="shared" si="65"/>
        <v>0</v>
      </c>
      <c r="BE77" s="875"/>
    </row>
    <row r="78" spans="1:57" ht="13.5" customHeight="1">
      <c r="A78" s="655" t="str">
        <f>IF(COUNTA(ｺﾒﾃﾞｨｶﾙ!A77)&gt;=1,ｺﾒﾃﾞｨｶﾙ!A77,"")</f>
        <v/>
      </c>
      <c r="B78" s="745" t="str">
        <f>IF(COUNTA(ｺﾒﾃﾞｨｶﾙ!B77)&gt;=1,ｺﾒﾃﾞｨｶﾙ!B77,"")</f>
        <v/>
      </c>
      <c r="C78" s="750" t="str">
        <f>IF(COUNTA(ｺﾒﾃﾞｨｶﾙ!C77)&gt;=1,ｺﾒﾃﾞｨｶﾙ!C77,"")</f>
        <v/>
      </c>
      <c r="D78" s="750" t="str">
        <f>IF(COUNTA(ｺﾒﾃﾞｨｶﾙ!D77)&gt;=1,ｺﾒﾃﾞｨｶﾙ!D77,"")</f>
        <v/>
      </c>
      <c r="E78" s="750" t="str">
        <f>IF(COUNTA(ｺﾒﾃﾞｨｶﾙ!E77)&gt;=1,ｺﾒﾃﾞｨｶﾙ!E77,"")</f>
        <v/>
      </c>
      <c r="F78" s="750" t="str">
        <f>IF(COUNTA(ｺﾒﾃﾞｨｶﾙ!F77)&gt;=1,ｺﾒﾃﾞｨｶﾙ!F77,"")</f>
        <v/>
      </c>
      <c r="G78" s="750" t="str">
        <f>IF(COUNTA(ｺﾒﾃﾞｨｶﾙ!G77)&gt;=1,ｺﾒﾃﾞｨｶﾙ!G77,"")</f>
        <v/>
      </c>
      <c r="H78" s="750" t="str">
        <f>IF(COUNTA(ｺﾒﾃﾞｨｶﾙ!H77)&gt;=1,ｺﾒﾃﾞｨｶﾙ!H77,"")</f>
        <v/>
      </c>
      <c r="I78" s="750" t="str">
        <f>IF(COUNTA(ｺﾒﾃﾞｨｶﾙ!I77)&gt;=1,ｺﾒﾃﾞｨｶﾙ!I77,"")</f>
        <v/>
      </c>
      <c r="J78" s="750" t="str">
        <f>IF(COUNTA(ｺﾒﾃﾞｨｶﾙ!J77)&gt;=1,ｺﾒﾃﾞｨｶﾙ!J77,"")</f>
        <v/>
      </c>
      <c r="K78" s="750" t="str">
        <f>IF(COUNTA(ｺﾒﾃﾞｨｶﾙ!K77)&gt;=1,ｺﾒﾃﾞｨｶﾙ!K77,"")</f>
        <v/>
      </c>
      <c r="L78" s="761" t="str">
        <f>IF(COUNTA(ｺﾒﾃﾞｨｶﾙ!L77)&gt;=1,ｺﾒﾃﾞｨｶﾙ!L77,"")</f>
        <v/>
      </c>
      <c r="M78" s="839" t="str">
        <f>IF(COUNTA(ｺﾒﾃﾞｨｶﾙ!M77)&gt;=1,ｺﾒﾃﾞｨｶﾙ!M77,"")</f>
        <v/>
      </c>
      <c r="N78" s="846" t="str">
        <f>IF(COUNTA(ｺﾒﾃﾞｨｶﾙ!N77)&gt;=1,ｺﾒﾃﾞｨｶﾙ!N77,"")</f>
        <v/>
      </c>
      <c r="O78" s="852">
        <f>SUM(ｺﾒﾃﾞｨｶﾙ!P77:V77)</f>
        <v>0</v>
      </c>
      <c r="P78" s="858" t="str">
        <f>IF(O78&lt;基本!$D$9,"非常勤","常勤")</f>
        <v>常勤</v>
      </c>
      <c r="Q78" s="861">
        <f>IF(P78="非常勤",O78/基本!$D$9,1)</f>
        <v>1</v>
      </c>
      <c r="R78" s="858" t="e">
        <f>IF(DAYS360(T78,メイン!$N$3)&lt;500,"新"," ")</f>
        <v>#VALUE!</v>
      </c>
      <c r="S78" s="868"/>
      <c r="T78" s="871" t="str">
        <f>IF(COUNTA(ｺﾒﾃﾞｨｶﾙ!O77)&gt;=1,ｺﾒﾃﾞｨｶﾙ!O77,"")</f>
        <v/>
      </c>
      <c r="U78" s="873"/>
      <c r="V78" s="873"/>
      <c r="W78" s="873"/>
      <c r="X78" s="875">
        <f t="shared" si="33"/>
        <v>0</v>
      </c>
      <c r="Y78" s="875">
        <f t="shared" si="34"/>
        <v>0</v>
      </c>
      <c r="Z78" s="875">
        <f t="shared" si="35"/>
        <v>0</v>
      </c>
      <c r="AA78" s="875">
        <f t="shared" si="36"/>
        <v>0</v>
      </c>
      <c r="AB78" s="875">
        <f t="shared" si="37"/>
        <v>0</v>
      </c>
      <c r="AC78" s="875">
        <f t="shared" si="38"/>
        <v>0</v>
      </c>
      <c r="AD78" s="875">
        <f t="shared" si="39"/>
        <v>0</v>
      </c>
      <c r="AE78" s="875">
        <f t="shared" si="40"/>
        <v>0</v>
      </c>
      <c r="AF78" s="875">
        <f t="shared" si="41"/>
        <v>0</v>
      </c>
      <c r="AG78" s="875">
        <f t="shared" si="42"/>
        <v>0</v>
      </c>
      <c r="AH78" s="875">
        <f t="shared" si="43"/>
        <v>0</v>
      </c>
      <c r="AI78" s="875">
        <f t="shared" si="44"/>
        <v>0</v>
      </c>
      <c r="AJ78" s="875">
        <f t="shared" si="45"/>
        <v>0</v>
      </c>
      <c r="AK78" s="875">
        <f t="shared" si="46"/>
        <v>0</v>
      </c>
      <c r="AL78" s="875">
        <f t="shared" si="47"/>
        <v>0</v>
      </c>
      <c r="AM78" s="875">
        <f t="shared" si="48"/>
        <v>0</v>
      </c>
      <c r="AN78" s="875">
        <f t="shared" si="49"/>
        <v>0</v>
      </c>
      <c r="AO78" s="875">
        <f t="shared" si="50"/>
        <v>0</v>
      </c>
      <c r="AP78" s="875">
        <f t="shared" si="51"/>
        <v>0</v>
      </c>
      <c r="AQ78" s="875">
        <f t="shared" si="52"/>
        <v>0</v>
      </c>
      <c r="AR78" s="875">
        <f t="shared" si="53"/>
        <v>0</v>
      </c>
      <c r="AS78" s="875">
        <f t="shared" si="54"/>
        <v>0</v>
      </c>
      <c r="AT78" s="875">
        <f t="shared" si="55"/>
        <v>0</v>
      </c>
      <c r="AU78" s="875">
        <f t="shared" si="56"/>
        <v>0</v>
      </c>
      <c r="AV78" s="875">
        <f t="shared" si="57"/>
        <v>0</v>
      </c>
      <c r="AW78" s="875">
        <f t="shared" si="58"/>
        <v>0</v>
      </c>
      <c r="AX78" s="875">
        <f t="shared" si="59"/>
        <v>0</v>
      </c>
      <c r="AY78" s="875">
        <f t="shared" si="60"/>
        <v>0</v>
      </c>
      <c r="AZ78" s="875">
        <f t="shared" si="61"/>
        <v>0</v>
      </c>
      <c r="BA78" s="875">
        <f t="shared" si="62"/>
        <v>0</v>
      </c>
      <c r="BB78" s="875">
        <f t="shared" si="63"/>
        <v>0</v>
      </c>
      <c r="BC78" s="875">
        <f t="shared" si="64"/>
        <v>0</v>
      </c>
      <c r="BD78" s="875">
        <f t="shared" si="65"/>
        <v>0</v>
      </c>
      <c r="BE78" s="875"/>
    </row>
    <row r="79" spans="1:57" ht="13.5" customHeight="1">
      <c r="A79" s="655" t="str">
        <f>IF(COUNTA(ｺﾒﾃﾞｨｶﾙ!A78)&gt;=1,ｺﾒﾃﾞｨｶﾙ!A78,"")</f>
        <v/>
      </c>
      <c r="B79" s="745" t="str">
        <f>IF(COUNTA(ｺﾒﾃﾞｨｶﾙ!B78)&gt;=1,ｺﾒﾃﾞｨｶﾙ!B78,"")</f>
        <v/>
      </c>
      <c r="C79" s="750" t="str">
        <f>IF(COUNTA(ｺﾒﾃﾞｨｶﾙ!C78)&gt;=1,ｺﾒﾃﾞｨｶﾙ!C78,"")</f>
        <v/>
      </c>
      <c r="D79" s="750" t="str">
        <f>IF(COUNTA(ｺﾒﾃﾞｨｶﾙ!D78)&gt;=1,ｺﾒﾃﾞｨｶﾙ!D78,"")</f>
        <v/>
      </c>
      <c r="E79" s="750" t="str">
        <f>IF(COUNTA(ｺﾒﾃﾞｨｶﾙ!E78)&gt;=1,ｺﾒﾃﾞｨｶﾙ!E78,"")</f>
        <v/>
      </c>
      <c r="F79" s="750" t="str">
        <f>IF(COUNTA(ｺﾒﾃﾞｨｶﾙ!F78)&gt;=1,ｺﾒﾃﾞｨｶﾙ!F78,"")</f>
        <v/>
      </c>
      <c r="G79" s="750" t="str">
        <f>IF(COUNTA(ｺﾒﾃﾞｨｶﾙ!G78)&gt;=1,ｺﾒﾃﾞｨｶﾙ!G78,"")</f>
        <v/>
      </c>
      <c r="H79" s="750" t="str">
        <f>IF(COUNTA(ｺﾒﾃﾞｨｶﾙ!H78)&gt;=1,ｺﾒﾃﾞｨｶﾙ!H78,"")</f>
        <v/>
      </c>
      <c r="I79" s="750" t="str">
        <f>IF(COUNTA(ｺﾒﾃﾞｨｶﾙ!I78)&gt;=1,ｺﾒﾃﾞｨｶﾙ!I78,"")</f>
        <v/>
      </c>
      <c r="J79" s="750" t="str">
        <f>IF(COUNTA(ｺﾒﾃﾞｨｶﾙ!J78)&gt;=1,ｺﾒﾃﾞｨｶﾙ!J78,"")</f>
        <v/>
      </c>
      <c r="K79" s="750" t="str">
        <f>IF(COUNTA(ｺﾒﾃﾞｨｶﾙ!K78)&gt;=1,ｺﾒﾃﾞｨｶﾙ!K78,"")</f>
        <v/>
      </c>
      <c r="L79" s="761" t="str">
        <f>IF(COUNTA(ｺﾒﾃﾞｨｶﾙ!L78)&gt;=1,ｺﾒﾃﾞｨｶﾙ!L78,"")</f>
        <v/>
      </c>
      <c r="M79" s="839" t="str">
        <f>IF(COUNTA(ｺﾒﾃﾞｨｶﾙ!M78)&gt;=1,ｺﾒﾃﾞｨｶﾙ!M78,"")</f>
        <v/>
      </c>
      <c r="N79" s="846" t="str">
        <f>IF(COUNTA(ｺﾒﾃﾞｨｶﾙ!N78)&gt;=1,ｺﾒﾃﾞｨｶﾙ!N78,"")</f>
        <v/>
      </c>
      <c r="O79" s="852">
        <f>SUM(ｺﾒﾃﾞｨｶﾙ!P78:V78)</f>
        <v>0</v>
      </c>
      <c r="P79" s="858" t="str">
        <f>IF(O79&lt;基本!$D$9,"非常勤","常勤")</f>
        <v>常勤</v>
      </c>
      <c r="Q79" s="861">
        <f>IF(P79="非常勤",O79/基本!$D$9,1)</f>
        <v>1</v>
      </c>
      <c r="R79" s="858" t="e">
        <f>IF(DAYS360(T79,メイン!$N$3)&lt;500,"新"," ")</f>
        <v>#VALUE!</v>
      </c>
      <c r="S79" s="868"/>
      <c r="T79" s="871" t="str">
        <f>IF(COUNTA(ｺﾒﾃﾞｨｶﾙ!O78)&gt;=1,ｺﾒﾃﾞｨｶﾙ!O78,"")</f>
        <v/>
      </c>
      <c r="U79" s="873"/>
      <c r="V79" s="873"/>
      <c r="W79" s="873"/>
      <c r="X79" s="875">
        <f t="shared" si="33"/>
        <v>0</v>
      </c>
      <c r="Y79" s="875">
        <f t="shared" si="34"/>
        <v>0</v>
      </c>
      <c r="Z79" s="875">
        <f t="shared" si="35"/>
        <v>0</v>
      </c>
      <c r="AA79" s="875">
        <f t="shared" si="36"/>
        <v>0</v>
      </c>
      <c r="AB79" s="875">
        <f t="shared" si="37"/>
        <v>0</v>
      </c>
      <c r="AC79" s="875">
        <f t="shared" si="38"/>
        <v>0</v>
      </c>
      <c r="AD79" s="875">
        <f t="shared" si="39"/>
        <v>0</v>
      </c>
      <c r="AE79" s="875">
        <f t="shared" si="40"/>
        <v>0</v>
      </c>
      <c r="AF79" s="875">
        <f t="shared" si="41"/>
        <v>0</v>
      </c>
      <c r="AG79" s="875">
        <f t="shared" si="42"/>
        <v>0</v>
      </c>
      <c r="AH79" s="875">
        <f t="shared" si="43"/>
        <v>0</v>
      </c>
      <c r="AI79" s="875">
        <f t="shared" si="44"/>
        <v>0</v>
      </c>
      <c r="AJ79" s="875">
        <f t="shared" si="45"/>
        <v>0</v>
      </c>
      <c r="AK79" s="875">
        <f t="shared" si="46"/>
        <v>0</v>
      </c>
      <c r="AL79" s="875">
        <f t="shared" si="47"/>
        <v>0</v>
      </c>
      <c r="AM79" s="875">
        <f t="shared" si="48"/>
        <v>0</v>
      </c>
      <c r="AN79" s="875">
        <f t="shared" si="49"/>
        <v>0</v>
      </c>
      <c r="AO79" s="875">
        <f t="shared" si="50"/>
        <v>0</v>
      </c>
      <c r="AP79" s="875">
        <f t="shared" si="51"/>
        <v>0</v>
      </c>
      <c r="AQ79" s="875">
        <f t="shared" si="52"/>
        <v>0</v>
      </c>
      <c r="AR79" s="875">
        <f t="shared" si="53"/>
        <v>0</v>
      </c>
      <c r="AS79" s="875">
        <f t="shared" si="54"/>
        <v>0</v>
      </c>
      <c r="AT79" s="875">
        <f t="shared" si="55"/>
        <v>0</v>
      </c>
      <c r="AU79" s="875">
        <f t="shared" si="56"/>
        <v>0</v>
      </c>
      <c r="AV79" s="875">
        <f t="shared" si="57"/>
        <v>0</v>
      </c>
      <c r="AW79" s="875">
        <f t="shared" si="58"/>
        <v>0</v>
      </c>
      <c r="AX79" s="875">
        <f t="shared" si="59"/>
        <v>0</v>
      </c>
      <c r="AY79" s="875">
        <f t="shared" si="60"/>
        <v>0</v>
      </c>
      <c r="AZ79" s="875">
        <f t="shared" si="61"/>
        <v>0</v>
      </c>
      <c r="BA79" s="875">
        <f t="shared" si="62"/>
        <v>0</v>
      </c>
      <c r="BB79" s="875">
        <f t="shared" si="63"/>
        <v>0</v>
      </c>
      <c r="BC79" s="875">
        <f t="shared" si="64"/>
        <v>0</v>
      </c>
      <c r="BD79" s="875">
        <f t="shared" si="65"/>
        <v>0</v>
      </c>
      <c r="BE79" s="875"/>
    </row>
    <row r="80" spans="1:57" ht="13.5" customHeight="1">
      <c r="A80" s="655" t="str">
        <f>IF(COUNTA(ｺﾒﾃﾞｨｶﾙ!A79)&gt;=1,ｺﾒﾃﾞｨｶﾙ!A79,"")</f>
        <v/>
      </c>
      <c r="B80" s="745" t="str">
        <f>IF(COUNTA(ｺﾒﾃﾞｨｶﾙ!B79)&gt;=1,ｺﾒﾃﾞｨｶﾙ!B79,"")</f>
        <v/>
      </c>
      <c r="C80" s="750" t="str">
        <f>IF(COUNTA(ｺﾒﾃﾞｨｶﾙ!C79)&gt;=1,ｺﾒﾃﾞｨｶﾙ!C79,"")</f>
        <v/>
      </c>
      <c r="D80" s="750" t="str">
        <f>IF(COUNTA(ｺﾒﾃﾞｨｶﾙ!D79)&gt;=1,ｺﾒﾃﾞｨｶﾙ!D79,"")</f>
        <v/>
      </c>
      <c r="E80" s="750" t="str">
        <f>IF(COUNTA(ｺﾒﾃﾞｨｶﾙ!E79)&gt;=1,ｺﾒﾃﾞｨｶﾙ!E79,"")</f>
        <v/>
      </c>
      <c r="F80" s="750" t="str">
        <f>IF(COUNTA(ｺﾒﾃﾞｨｶﾙ!F79)&gt;=1,ｺﾒﾃﾞｨｶﾙ!F79,"")</f>
        <v/>
      </c>
      <c r="G80" s="750" t="str">
        <f>IF(COUNTA(ｺﾒﾃﾞｨｶﾙ!G79)&gt;=1,ｺﾒﾃﾞｨｶﾙ!G79,"")</f>
        <v/>
      </c>
      <c r="H80" s="750" t="str">
        <f>IF(COUNTA(ｺﾒﾃﾞｨｶﾙ!H79)&gt;=1,ｺﾒﾃﾞｨｶﾙ!H79,"")</f>
        <v/>
      </c>
      <c r="I80" s="750" t="str">
        <f>IF(COUNTA(ｺﾒﾃﾞｨｶﾙ!I79)&gt;=1,ｺﾒﾃﾞｨｶﾙ!I79,"")</f>
        <v/>
      </c>
      <c r="J80" s="750" t="str">
        <f>IF(COUNTA(ｺﾒﾃﾞｨｶﾙ!J79)&gt;=1,ｺﾒﾃﾞｨｶﾙ!J79,"")</f>
        <v/>
      </c>
      <c r="K80" s="750" t="str">
        <f>IF(COUNTA(ｺﾒﾃﾞｨｶﾙ!K79)&gt;=1,ｺﾒﾃﾞｨｶﾙ!K79,"")</f>
        <v/>
      </c>
      <c r="L80" s="761" t="str">
        <f>IF(COUNTA(ｺﾒﾃﾞｨｶﾙ!L79)&gt;=1,ｺﾒﾃﾞｨｶﾙ!L79,"")</f>
        <v/>
      </c>
      <c r="M80" s="839" t="str">
        <f>IF(COUNTA(ｺﾒﾃﾞｨｶﾙ!M79)&gt;=1,ｺﾒﾃﾞｨｶﾙ!M79,"")</f>
        <v/>
      </c>
      <c r="N80" s="846" t="str">
        <f>IF(COUNTA(ｺﾒﾃﾞｨｶﾙ!N79)&gt;=1,ｺﾒﾃﾞｨｶﾙ!N79,"")</f>
        <v/>
      </c>
      <c r="O80" s="852">
        <f>SUM(ｺﾒﾃﾞｨｶﾙ!P79:V79)</f>
        <v>0</v>
      </c>
      <c r="P80" s="858" t="str">
        <f>IF(O80&lt;基本!$D$9,"非常勤","常勤")</f>
        <v>常勤</v>
      </c>
      <c r="Q80" s="861">
        <f>IF(P80="非常勤",O80/基本!$D$9,1)</f>
        <v>1</v>
      </c>
      <c r="R80" s="858" t="e">
        <f>IF(DAYS360(T80,メイン!$N$3)&lt;500,"新"," ")</f>
        <v>#VALUE!</v>
      </c>
      <c r="S80" s="868"/>
      <c r="T80" s="871" t="str">
        <f>IF(COUNTA(ｺﾒﾃﾞｨｶﾙ!O79)&gt;=1,ｺﾒﾃﾞｨｶﾙ!O79,"")</f>
        <v/>
      </c>
      <c r="U80" s="873"/>
      <c r="V80" s="873"/>
      <c r="W80" s="873"/>
      <c r="X80" s="875">
        <f t="shared" si="33"/>
        <v>0</v>
      </c>
      <c r="Y80" s="875">
        <f t="shared" si="34"/>
        <v>0</v>
      </c>
      <c r="Z80" s="875">
        <f t="shared" si="35"/>
        <v>0</v>
      </c>
      <c r="AA80" s="875">
        <f t="shared" si="36"/>
        <v>0</v>
      </c>
      <c r="AB80" s="875">
        <f t="shared" si="37"/>
        <v>0</v>
      </c>
      <c r="AC80" s="875">
        <f t="shared" si="38"/>
        <v>0</v>
      </c>
      <c r="AD80" s="875">
        <f t="shared" si="39"/>
        <v>0</v>
      </c>
      <c r="AE80" s="875">
        <f t="shared" si="40"/>
        <v>0</v>
      </c>
      <c r="AF80" s="875">
        <f t="shared" si="41"/>
        <v>0</v>
      </c>
      <c r="AG80" s="875">
        <f t="shared" si="42"/>
        <v>0</v>
      </c>
      <c r="AH80" s="875">
        <f t="shared" si="43"/>
        <v>0</v>
      </c>
      <c r="AI80" s="875">
        <f t="shared" si="44"/>
        <v>0</v>
      </c>
      <c r="AJ80" s="875">
        <f t="shared" si="45"/>
        <v>0</v>
      </c>
      <c r="AK80" s="875">
        <f t="shared" si="46"/>
        <v>0</v>
      </c>
      <c r="AL80" s="875">
        <f t="shared" si="47"/>
        <v>0</v>
      </c>
      <c r="AM80" s="875">
        <f t="shared" si="48"/>
        <v>0</v>
      </c>
      <c r="AN80" s="875">
        <f t="shared" si="49"/>
        <v>0</v>
      </c>
      <c r="AO80" s="875">
        <f t="shared" si="50"/>
        <v>0</v>
      </c>
      <c r="AP80" s="875">
        <f t="shared" si="51"/>
        <v>0</v>
      </c>
      <c r="AQ80" s="875">
        <f t="shared" si="52"/>
        <v>0</v>
      </c>
      <c r="AR80" s="875">
        <f t="shared" si="53"/>
        <v>0</v>
      </c>
      <c r="AS80" s="875">
        <f t="shared" si="54"/>
        <v>0</v>
      </c>
      <c r="AT80" s="875">
        <f t="shared" si="55"/>
        <v>0</v>
      </c>
      <c r="AU80" s="875">
        <f t="shared" si="56"/>
        <v>0</v>
      </c>
      <c r="AV80" s="875">
        <f t="shared" si="57"/>
        <v>0</v>
      </c>
      <c r="AW80" s="875">
        <f t="shared" si="58"/>
        <v>0</v>
      </c>
      <c r="AX80" s="875">
        <f t="shared" si="59"/>
        <v>0</v>
      </c>
      <c r="AY80" s="875">
        <f t="shared" si="60"/>
        <v>0</v>
      </c>
      <c r="AZ80" s="875">
        <f t="shared" si="61"/>
        <v>0</v>
      </c>
      <c r="BA80" s="875">
        <f t="shared" si="62"/>
        <v>0</v>
      </c>
      <c r="BB80" s="875">
        <f t="shared" si="63"/>
        <v>0</v>
      </c>
      <c r="BC80" s="875">
        <f t="shared" si="64"/>
        <v>0</v>
      </c>
      <c r="BD80" s="875">
        <f t="shared" si="65"/>
        <v>0</v>
      </c>
      <c r="BE80" s="875"/>
    </row>
    <row r="81" spans="1:57" ht="13.5" customHeight="1">
      <c r="A81" s="655" t="str">
        <f>IF(COUNTA(ｺﾒﾃﾞｨｶﾙ!A80)&gt;=1,ｺﾒﾃﾞｨｶﾙ!A80,"")</f>
        <v/>
      </c>
      <c r="B81" s="745" t="str">
        <f>IF(COUNTA(ｺﾒﾃﾞｨｶﾙ!B80)&gt;=1,ｺﾒﾃﾞｨｶﾙ!B80,"")</f>
        <v/>
      </c>
      <c r="C81" s="750" t="str">
        <f>IF(COUNTA(ｺﾒﾃﾞｨｶﾙ!C80)&gt;=1,ｺﾒﾃﾞｨｶﾙ!C80,"")</f>
        <v/>
      </c>
      <c r="D81" s="750" t="str">
        <f>IF(COUNTA(ｺﾒﾃﾞｨｶﾙ!D80)&gt;=1,ｺﾒﾃﾞｨｶﾙ!D80,"")</f>
        <v/>
      </c>
      <c r="E81" s="750" t="str">
        <f>IF(COUNTA(ｺﾒﾃﾞｨｶﾙ!E80)&gt;=1,ｺﾒﾃﾞｨｶﾙ!E80,"")</f>
        <v/>
      </c>
      <c r="F81" s="750" t="str">
        <f>IF(COUNTA(ｺﾒﾃﾞｨｶﾙ!F80)&gt;=1,ｺﾒﾃﾞｨｶﾙ!F80,"")</f>
        <v/>
      </c>
      <c r="G81" s="750" t="str">
        <f>IF(COUNTA(ｺﾒﾃﾞｨｶﾙ!G80)&gt;=1,ｺﾒﾃﾞｨｶﾙ!G80,"")</f>
        <v/>
      </c>
      <c r="H81" s="750" t="str">
        <f>IF(COUNTA(ｺﾒﾃﾞｨｶﾙ!H80)&gt;=1,ｺﾒﾃﾞｨｶﾙ!H80,"")</f>
        <v/>
      </c>
      <c r="I81" s="750" t="str">
        <f>IF(COUNTA(ｺﾒﾃﾞｨｶﾙ!I80)&gt;=1,ｺﾒﾃﾞｨｶﾙ!I80,"")</f>
        <v/>
      </c>
      <c r="J81" s="750" t="str">
        <f>IF(COUNTA(ｺﾒﾃﾞｨｶﾙ!J80)&gt;=1,ｺﾒﾃﾞｨｶﾙ!J80,"")</f>
        <v/>
      </c>
      <c r="K81" s="750" t="str">
        <f>IF(COUNTA(ｺﾒﾃﾞｨｶﾙ!K80)&gt;=1,ｺﾒﾃﾞｨｶﾙ!K80,"")</f>
        <v/>
      </c>
      <c r="L81" s="761" t="str">
        <f>IF(COUNTA(ｺﾒﾃﾞｨｶﾙ!L80)&gt;=1,ｺﾒﾃﾞｨｶﾙ!L80,"")</f>
        <v/>
      </c>
      <c r="M81" s="839" t="str">
        <f>IF(COUNTA(ｺﾒﾃﾞｨｶﾙ!M80)&gt;=1,ｺﾒﾃﾞｨｶﾙ!M80,"")</f>
        <v/>
      </c>
      <c r="N81" s="846" t="str">
        <f>IF(COUNTA(ｺﾒﾃﾞｨｶﾙ!N80)&gt;=1,ｺﾒﾃﾞｨｶﾙ!N80,"")</f>
        <v/>
      </c>
      <c r="O81" s="852">
        <f>SUM(ｺﾒﾃﾞｨｶﾙ!P80:V80)</f>
        <v>0</v>
      </c>
      <c r="P81" s="858" t="str">
        <f>IF(O81&lt;基本!$D$9,"非常勤","常勤")</f>
        <v>常勤</v>
      </c>
      <c r="Q81" s="861">
        <f>IF(P81="非常勤",O81/基本!$D$9,1)</f>
        <v>1</v>
      </c>
      <c r="R81" s="858" t="e">
        <f>IF(DAYS360(T81,メイン!$N$3)&lt;500,"新"," ")</f>
        <v>#VALUE!</v>
      </c>
      <c r="S81" s="868"/>
      <c r="T81" s="871" t="str">
        <f>IF(COUNTA(ｺﾒﾃﾞｨｶﾙ!O80)&gt;=1,ｺﾒﾃﾞｨｶﾙ!O80,"")</f>
        <v/>
      </c>
      <c r="U81" s="873"/>
      <c r="V81" s="873"/>
      <c r="W81" s="873"/>
      <c r="X81" s="875">
        <f t="shared" si="33"/>
        <v>0</v>
      </c>
      <c r="Y81" s="875">
        <f t="shared" si="34"/>
        <v>0</v>
      </c>
      <c r="Z81" s="875">
        <f t="shared" si="35"/>
        <v>0</v>
      </c>
      <c r="AA81" s="875">
        <f t="shared" si="36"/>
        <v>0</v>
      </c>
      <c r="AB81" s="875">
        <f t="shared" si="37"/>
        <v>0</v>
      </c>
      <c r="AC81" s="875">
        <f t="shared" si="38"/>
        <v>0</v>
      </c>
      <c r="AD81" s="875">
        <f t="shared" si="39"/>
        <v>0</v>
      </c>
      <c r="AE81" s="875">
        <f t="shared" si="40"/>
        <v>0</v>
      </c>
      <c r="AF81" s="875">
        <f t="shared" si="41"/>
        <v>0</v>
      </c>
      <c r="AG81" s="875">
        <f t="shared" si="42"/>
        <v>0</v>
      </c>
      <c r="AH81" s="875">
        <f t="shared" si="43"/>
        <v>0</v>
      </c>
      <c r="AI81" s="875">
        <f t="shared" si="44"/>
        <v>0</v>
      </c>
      <c r="AJ81" s="875">
        <f t="shared" si="45"/>
        <v>0</v>
      </c>
      <c r="AK81" s="875">
        <f t="shared" si="46"/>
        <v>0</v>
      </c>
      <c r="AL81" s="875">
        <f t="shared" si="47"/>
        <v>0</v>
      </c>
      <c r="AM81" s="875">
        <f t="shared" si="48"/>
        <v>0</v>
      </c>
      <c r="AN81" s="875">
        <f t="shared" si="49"/>
        <v>0</v>
      </c>
      <c r="AO81" s="875">
        <f t="shared" si="50"/>
        <v>0</v>
      </c>
      <c r="AP81" s="875">
        <f t="shared" si="51"/>
        <v>0</v>
      </c>
      <c r="AQ81" s="875">
        <f t="shared" si="52"/>
        <v>0</v>
      </c>
      <c r="AR81" s="875">
        <f t="shared" si="53"/>
        <v>0</v>
      </c>
      <c r="AS81" s="875">
        <f t="shared" si="54"/>
        <v>0</v>
      </c>
      <c r="AT81" s="875">
        <f t="shared" si="55"/>
        <v>0</v>
      </c>
      <c r="AU81" s="875">
        <f t="shared" si="56"/>
        <v>0</v>
      </c>
      <c r="AV81" s="875">
        <f t="shared" si="57"/>
        <v>0</v>
      </c>
      <c r="AW81" s="875">
        <f t="shared" si="58"/>
        <v>0</v>
      </c>
      <c r="AX81" s="875">
        <f t="shared" si="59"/>
        <v>0</v>
      </c>
      <c r="AY81" s="875">
        <f t="shared" si="60"/>
        <v>0</v>
      </c>
      <c r="AZ81" s="875">
        <f t="shared" si="61"/>
        <v>0</v>
      </c>
      <c r="BA81" s="875">
        <f t="shared" si="62"/>
        <v>0</v>
      </c>
      <c r="BB81" s="875">
        <f t="shared" si="63"/>
        <v>0</v>
      </c>
      <c r="BC81" s="875">
        <f t="shared" si="64"/>
        <v>0</v>
      </c>
      <c r="BD81" s="875">
        <f t="shared" si="65"/>
        <v>0</v>
      </c>
      <c r="BE81" s="875"/>
    </row>
    <row r="82" spans="1:57" ht="13.5" customHeight="1">
      <c r="A82" s="655" t="str">
        <f>IF(COUNTA(ｺﾒﾃﾞｨｶﾙ!A81)&gt;=1,ｺﾒﾃﾞｨｶﾙ!A81,"")</f>
        <v/>
      </c>
      <c r="B82" s="745" t="str">
        <f>IF(COUNTA(ｺﾒﾃﾞｨｶﾙ!B81)&gt;=1,ｺﾒﾃﾞｨｶﾙ!B81,"")</f>
        <v/>
      </c>
      <c r="C82" s="750" t="str">
        <f>IF(COUNTA(ｺﾒﾃﾞｨｶﾙ!C81)&gt;=1,ｺﾒﾃﾞｨｶﾙ!C81,"")</f>
        <v/>
      </c>
      <c r="D82" s="750" t="str">
        <f>IF(COUNTA(ｺﾒﾃﾞｨｶﾙ!D81)&gt;=1,ｺﾒﾃﾞｨｶﾙ!D81,"")</f>
        <v/>
      </c>
      <c r="E82" s="750" t="str">
        <f>IF(COUNTA(ｺﾒﾃﾞｨｶﾙ!E81)&gt;=1,ｺﾒﾃﾞｨｶﾙ!E81,"")</f>
        <v/>
      </c>
      <c r="F82" s="750" t="str">
        <f>IF(COUNTA(ｺﾒﾃﾞｨｶﾙ!F81)&gt;=1,ｺﾒﾃﾞｨｶﾙ!F81,"")</f>
        <v/>
      </c>
      <c r="G82" s="750" t="str">
        <f>IF(COUNTA(ｺﾒﾃﾞｨｶﾙ!G81)&gt;=1,ｺﾒﾃﾞｨｶﾙ!G81,"")</f>
        <v/>
      </c>
      <c r="H82" s="750" t="str">
        <f>IF(COUNTA(ｺﾒﾃﾞｨｶﾙ!H81)&gt;=1,ｺﾒﾃﾞｨｶﾙ!H81,"")</f>
        <v/>
      </c>
      <c r="I82" s="750" t="str">
        <f>IF(COUNTA(ｺﾒﾃﾞｨｶﾙ!I81)&gt;=1,ｺﾒﾃﾞｨｶﾙ!I81,"")</f>
        <v/>
      </c>
      <c r="J82" s="750" t="str">
        <f>IF(COUNTA(ｺﾒﾃﾞｨｶﾙ!J81)&gt;=1,ｺﾒﾃﾞｨｶﾙ!J81,"")</f>
        <v/>
      </c>
      <c r="K82" s="750" t="str">
        <f>IF(COUNTA(ｺﾒﾃﾞｨｶﾙ!K81)&gt;=1,ｺﾒﾃﾞｨｶﾙ!K81,"")</f>
        <v/>
      </c>
      <c r="L82" s="761" t="str">
        <f>IF(COUNTA(ｺﾒﾃﾞｨｶﾙ!L81)&gt;=1,ｺﾒﾃﾞｨｶﾙ!L81,"")</f>
        <v/>
      </c>
      <c r="M82" s="839" t="str">
        <f>IF(COUNTA(ｺﾒﾃﾞｨｶﾙ!M81)&gt;=1,ｺﾒﾃﾞｨｶﾙ!M81,"")</f>
        <v/>
      </c>
      <c r="N82" s="846" t="str">
        <f>IF(COUNTA(ｺﾒﾃﾞｨｶﾙ!N81)&gt;=1,ｺﾒﾃﾞｨｶﾙ!N81,"")</f>
        <v/>
      </c>
      <c r="O82" s="852">
        <f>SUM(ｺﾒﾃﾞｨｶﾙ!P81:V81)</f>
        <v>0</v>
      </c>
      <c r="P82" s="858" t="str">
        <f>IF(O82&lt;基本!$D$9,"非常勤","常勤")</f>
        <v>常勤</v>
      </c>
      <c r="Q82" s="861">
        <f>IF(P82="非常勤",O82/基本!$D$9,1)</f>
        <v>1</v>
      </c>
      <c r="R82" s="858" t="e">
        <f>IF(DAYS360(T82,メイン!$N$3)&lt;500,"新"," ")</f>
        <v>#VALUE!</v>
      </c>
      <c r="S82" s="868"/>
      <c r="T82" s="871" t="str">
        <f>IF(COUNTA(ｺﾒﾃﾞｨｶﾙ!O81)&gt;=1,ｺﾒﾃﾞｨｶﾙ!O81,"")</f>
        <v/>
      </c>
      <c r="U82" s="873"/>
      <c r="V82" s="873"/>
      <c r="W82" s="873"/>
      <c r="X82" s="875">
        <f t="shared" si="33"/>
        <v>0</v>
      </c>
      <c r="Y82" s="875">
        <f t="shared" si="34"/>
        <v>0</v>
      </c>
      <c r="Z82" s="875">
        <f t="shared" si="35"/>
        <v>0</v>
      </c>
      <c r="AA82" s="875">
        <f t="shared" si="36"/>
        <v>0</v>
      </c>
      <c r="AB82" s="875">
        <f t="shared" si="37"/>
        <v>0</v>
      </c>
      <c r="AC82" s="875">
        <f t="shared" si="38"/>
        <v>0</v>
      </c>
      <c r="AD82" s="875">
        <f t="shared" si="39"/>
        <v>0</v>
      </c>
      <c r="AE82" s="875">
        <f t="shared" si="40"/>
        <v>0</v>
      </c>
      <c r="AF82" s="875">
        <f t="shared" si="41"/>
        <v>0</v>
      </c>
      <c r="AG82" s="875">
        <f t="shared" si="42"/>
        <v>0</v>
      </c>
      <c r="AH82" s="875">
        <f t="shared" si="43"/>
        <v>0</v>
      </c>
      <c r="AI82" s="875">
        <f t="shared" si="44"/>
        <v>0</v>
      </c>
      <c r="AJ82" s="875">
        <f t="shared" si="45"/>
        <v>0</v>
      </c>
      <c r="AK82" s="875">
        <f t="shared" si="46"/>
        <v>0</v>
      </c>
      <c r="AL82" s="875">
        <f t="shared" si="47"/>
        <v>0</v>
      </c>
      <c r="AM82" s="875">
        <f t="shared" si="48"/>
        <v>0</v>
      </c>
      <c r="AN82" s="875">
        <f t="shared" si="49"/>
        <v>0</v>
      </c>
      <c r="AO82" s="875">
        <f t="shared" si="50"/>
        <v>0</v>
      </c>
      <c r="AP82" s="875">
        <f t="shared" si="51"/>
        <v>0</v>
      </c>
      <c r="AQ82" s="875">
        <f t="shared" si="52"/>
        <v>0</v>
      </c>
      <c r="AR82" s="875">
        <f t="shared" si="53"/>
        <v>0</v>
      </c>
      <c r="AS82" s="875">
        <f t="shared" si="54"/>
        <v>0</v>
      </c>
      <c r="AT82" s="875">
        <f t="shared" si="55"/>
        <v>0</v>
      </c>
      <c r="AU82" s="875">
        <f t="shared" si="56"/>
        <v>0</v>
      </c>
      <c r="AV82" s="875">
        <f t="shared" si="57"/>
        <v>0</v>
      </c>
      <c r="AW82" s="875">
        <f t="shared" si="58"/>
        <v>0</v>
      </c>
      <c r="AX82" s="875">
        <f t="shared" si="59"/>
        <v>0</v>
      </c>
      <c r="AY82" s="875">
        <f t="shared" si="60"/>
        <v>0</v>
      </c>
      <c r="AZ82" s="875">
        <f t="shared" si="61"/>
        <v>0</v>
      </c>
      <c r="BA82" s="875">
        <f t="shared" si="62"/>
        <v>0</v>
      </c>
      <c r="BB82" s="875">
        <f t="shared" si="63"/>
        <v>0</v>
      </c>
      <c r="BC82" s="875">
        <f t="shared" si="64"/>
        <v>0</v>
      </c>
      <c r="BD82" s="875">
        <f t="shared" si="65"/>
        <v>0</v>
      </c>
      <c r="BE82" s="875"/>
    </row>
    <row r="83" spans="1:57" ht="13.5" customHeight="1">
      <c r="A83" s="655" t="str">
        <f>IF(COUNTA(ｺﾒﾃﾞｨｶﾙ!A82)&gt;=1,ｺﾒﾃﾞｨｶﾙ!A82,"")</f>
        <v/>
      </c>
      <c r="B83" s="745" t="str">
        <f>IF(COUNTA(ｺﾒﾃﾞｨｶﾙ!B82)&gt;=1,ｺﾒﾃﾞｨｶﾙ!B82,"")</f>
        <v/>
      </c>
      <c r="C83" s="750" t="str">
        <f>IF(COUNTA(ｺﾒﾃﾞｨｶﾙ!C82)&gt;=1,ｺﾒﾃﾞｨｶﾙ!C82,"")</f>
        <v/>
      </c>
      <c r="D83" s="750" t="str">
        <f>IF(COUNTA(ｺﾒﾃﾞｨｶﾙ!D82)&gt;=1,ｺﾒﾃﾞｨｶﾙ!D82,"")</f>
        <v/>
      </c>
      <c r="E83" s="750" t="str">
        <f>IF(COUNTA(ｺﾒﾃﾞｨｶﾙ!E82)&gt;=1,ｺﾒﾃﾞｨｶﾙ!E82,"")</f>
        <v/>
      </c>
      <c r="F83" s="750" t="str">
        <f>IF(COUNTA(ｺﾒﾃﾞｨｶﾙ!F82)&gt;=1,ｺﾒﾃﾞｨｶﾙ!F82,"")</f>
        <v/>
      </c>
      <c r="G83" s="750" t="str">
        <f>IF(COUNTA(ｺﾒﾃﾞｨｶﾙ!G82)&gt;=1,ｺﾒﾃﾞｨｶﾙ!G82,"")</f>
        <v/>
      </c>
      <c r="H83" s="750" t="str">
        <f>IF(COUNTA(ｺﾒﾃﾞｨｶﾙ!H82)&gt;=1,ｺﾒﾃﾞｨｶﾙ!H82,"")</f>
        <v/>
      </c>
      <c r="I83" s="750" t="str">
        <f>IF(COUNTA(ｺﾒﾃﾞｨｶﾙ!I82)&gt;=1,ｺﾒﾃﾞｨｶﾙ!I82,"")</f>
        <v/>
      </c>
      <c r="J83" s="750" t="str">
        <f>IF(COUNTA(ｺﾒﾃﾞｨｶﾙ!J82)&gt;=1,ｺﾒﾃﾞｨｶﾙ!J82,"")</f>
        <v/>
      </c>
      <c r="K83" s="750" t="str">
        <f>IF(COUNTA(ｺﾒﾃﾞｨｶﾙ!K82)&gt;=1,ｺﾒﾃﾞｨｶﾙ!K82,"")</f>
        <v/>
      </c>
      <c r="L83" s="761" t="str">
        <f>IF(COUNTA(ｺﾒﾃﾞｨｶﾙ!L82)&gt;=1,ｺﾒﾃﾞｨｶﾙ!L82,"")</f>
        <v/>
      </c>
      <c r="M83" s="839" t="str">
        <f>IF(COUNTA(ｺﾒﾃﾞｨｶﾙ!M82)&gt;=1,ｺﾒﾃﾞｨｶﾙ!M82,"")</f>
        <v/>
      </c>
      <c r="N83" s="846" t="str">
        <f>IF(COUNTA(ｺﾒﾃﾞｨｶﾙ!N82)&gt;=1,ｺﾒﾃﾞｨｶﾙ!N82,"")</f>
        <v/>
      </c>
      <c r="O83" s="852">
        <f>SUM(ｺﾒﾃﾞｨｶﾙ!P82:V82)</f>
        <v>0</v>
      </c>
      <c r="P83" s="858" t="str">
        <f>IF(O83&lt;基本!$D$9,"非常勤","常勤")</f>
        <v>常勤</v>
      </c>
      <c r="Q83" s="861">
        <f>IF(P83="非常勤",O83/基本!$D$9,1)</f>
        <v>1</v>
      </c>
      <c r="R83" s="858" t="e">
        <f>IF(DAYS360(T83,メイン!$N$3)&lt;500,"新"," ")</f>
        <v>#VALUE!</v>
      </c>
      <c r="S83" s="868"/>
      <c r="T83" s="871" t="str">
        <f>IF(COUNTA(ｺﾒﾃﾞｨｶﾙ!O82)&gt;=1,ｺﾒﾃﾞｨｶﾙ!O82,"")</f>
        <v/>
      </c>
      <c r="U83" s="873"/>
      <c r="V83" s="873"/>
      <c r="W83" s="873"/>
      <c r="X83" s="875">
        <f t="shared" si="33"/>
        <v>0</v>
      </c>
      <c r="Y83" s="875">
        <f t="shared" si="34"/>
        <v>0</v>
      </c>
      <c r="Z83" s="875">
        <f t="shared" si="35"/>
        <v>0</v>
      </c>
      <c r="AA83" s="875">
        <f t="shared" si="36"/>
        <v>0</v>
      </c>
      <c r="AB83" s="875">
        <f t="shared" si="37"/>
        <v>0</v>
      </c>
      <c r="AC83" s="875">
        <f t="shared" si="38"/>
        <v>0</v>
      </c>
      <c r="AD83" s="875">
        <f t="shared" si="39"/>
        <v>0</v>
      </c>
      <c r="AE83" s="875">
        <f t="shared" si="40"/>
        <v>0</v>
      </c>
      <c r="AF83" s="875">
        <f t="shared" si="41"/>
        <v>0</v>
      </c>
      <c r="AG83" s="875">
        <f t="shared" si="42"/>
        <v>0</v>
      </c>
      <c r="AH83" s="875">
        <f t="shared" si="43"/>
        <v>0</v>
      </c>
      <c r="AI83" s="875">
        <f t="shared" si="44"/>
        <v>0</v>
      </c>
      <c r="AJ83" s="875">
        <f t="shared" si="45"/>
        <v>0</v>
      </c>
      <c r="AK83" s="875">
        <f t="shared" si="46"/>
        <v>0</v>
      </c>
      <c r="AL83" s="875">
        <f t="shared" si="47"/>
        <v>0</v>
      </c>
      <c r="AM83" s="875">
        <f t="shared" si="48"/>
        <v>0</v>
      </c>
      <c r="AN83" s="875">
        <f t="shared" si="49"/>
        <v>0</v>
      </c>
      <c r="AO83" s="875">
        <f t="shared" si="50"/>
        <v>0</v>
      </c>
      <c r="AP83" s="875">
        <f t="shared" si="51"/>
        <v>0</v>
      </c>
      <c r="AQ83" s="875">
        <f t="shared" si="52"/>
        <v>0</v>
      </c>
      <c r="AR83" s="875">
        <f t="shared" si="53"/>
        <v>0</v>
      </c>
      <c r="AS83" s="875">
        <f t="shared" si="54"/>
        <v>0</v>
      </c>
      <c r="AT83" s="875">
        <f t="shared" si="55"/>
        <v>0</v>
      </c>
      <c r="AU83" s="875">
        <f t="shared" si="56"/>
        <v>0</v>
      </c>
      <c r="AV83" s="875">
        <f t="shared" si="57"/>
        <v>0</v>
      </c>
      <c r="AW83" s="875">
        <f t="shared" si="58"/>
        <v>0</v>
      </c>
      <c r="AX83" s="875">
        <f t="shared" si="59"/>
        <v>0</v>
      </c>
      <c r="AY83" s="875">
        <f t="shared" si="60"/>
        <v>0</v>
      </c>
      <c r="AZ83" s="875">
        <f t="shared" si="61"/>
        <v>0</v>
      </c>
      <c r="BA83" s="875">
        <f t="shared" si="62"/>
        <v>0</v>
      </c>
      <c r="BB83" s="875">
        <f t="shared" si="63"/>
        <v>0</v>
      </c>
      <c r="BC83" s="875">
        <f t="shared" si="64"/>
        <v>0</v>
      </c>
      <c r="BD83" s="875">
        <f t="shared" si="65"/>
        <v>0</v>
      </c>
      <c r="BE83" s="875"/>
    </row>
    <row r="84" spans="1:57" ht="13.5" customHeight="1">
      <c r="A84" s="655" t="str">
        <f>IF(COUNTA(ｺﾒﾃﾞｨｶﾙ!A83)&gt;=1,ｺﾒﾃﾞｨｶﾙ!A83,"")</f>
        <v/>
      </c>
      <c r="B84" s="745" t="str">
        <f>IF(COUNTA(ｺﾒﾃﾞｨｶﾙ!B83)&gt;=1,ｺﾒﾃﾞｨｶﾙ!B83,"")</f>
        <v/>
      </c>
      <c r="C84" s="750" t="str">
        <f>IF(COUNTA(ｺﾒﾃﾞｨｶﾙ!C83)&gt;=1,ｺﾒﾃﾞｨｶﾙ!C83,"")</f>
        <v/>
      </c>
      <c r="D84" s="750" t="str">
        <f>IF(COUNTA(ｺﾒﾃﾞｨｶﾙ!D83)&gt;=1,ｺﾒﾃﾞｨｶﾙ!D83,"")</f>
        <v/>
      </c>
      <c r="E84" s="750" t="str">
        <f>IF(COUNTA(ｺﾒﾃﾞｨｶﾙ!E83)&gt;=1,ｺﾒﾃﾞｨｶﾙ!E83,"")</f>
        <v/>
      </c>
      <c r="F84" s="750" t="str">
        <f>IF(COUNTA(ｺﾒﾃﾞｨｶﾙ!F83)&gt;=1,ｺﾒﾃﾞｨｶﾙ!F83,"")</f>
        <v/>
      </c>
      <c r="G84" s="750" t="str">
        <f>IF(COUNTA(ｺﾒﾃﾞｨｶﾙ!G83)&gt;=1,ｺﾒﾃﾞｨｶﾙ!G83,"")</f>
        <v/>
      </c>
      <c r="H84" s="750" t="str">
        <f>IF(COUNTA(ｺﾒﾃﾞｨｶﾙ!H83)&gt;=1,ｺﾒﾃﾞｨｶﾙ!H83,"")</f>
        <v/>
      </c>
      <c r="I84" s="750" t="str">
        <f>IF(COUNTA(ｺﾒﾃﾞｨｶﾙ!I83)&gt;=1,ｺﾒﾃﾞｨｶﾙ!I83,"")</f>
        <v/>
      </c>
      <c r="J84" s="750" t="str">
        <f>IF(COUNTA(ｺﾒﾃﾞｨｶﾙ!J83)&gt;=1,ｺﾒﾃﾞｨｶﾙ!J83,"")</f>
        <v/>
      </c>
      <c r="K84" s="750" t="str">
        <f>IF(COUNTA(ｺﾒﾃﾞｨｶﾙ!K83)&gt;=1,ｺﾒﾃﾞｨｶﾙ!K83,"")</f>
        <v/>
      </c>
      <c r="L84" s="761" t="str">
        <f>IF(COUNTA(ｺﾒﾃﾞｨｶﾙ!L83)&gt;=1,ｺﾒﾃﾞｨｶﾙ!L83,"")</f>
        <v/>
      </c>
      <c r="M84" s="839" t="str">
        <f>IF(COUNTA(ｺﾒﾃﾞｨｶﾙ!M83)&gt;=1,ｺﾒﾃﾞｨｶﾙ!M83,"")</f>
        <v/>
      </c>
      <c r="N84" s="846" t="str">
        <f>IF(COUNTA(ｺﾒﾃﾞｨｶﾙ!N83)&gt;=1,ｺﾒﾃﾞｨｶﾙ!N83,"")</f>
        <v/>
      </c>
      <c r="O84" s="852">
        <f>SUM(ｺﾒﾃﾞｨｶﾙ!P83:V83)</f>
        <v>0</v>
      </c>
      <c r="P84" s="858" t="str">
        <f>IF(O84&lt;基本!$D$9,"非常勤","常勤")</f>
        <v>常勤</v>
      </c>
      <c r="Q84" s="861">
        <f>IF(P84="非常勤",O84/基本!$D$9,1)</f>
        <v>1</v>
      </c>
      <c r="R84" s="858" t="e">
        <f>IF(DAYS360(T84,メイン!$N$3)&lt;500,"新"," ")</f>
        <v>#VALUE!</v>
      </c>
      <c r="S84" s="868"/>
      <c r="T84" s="871" t="str">
        <f>IF(COUNTA(ｺﾒﾃﾞｨｶﾙ!O83)&gt;=1,ｺﾒﾃﾞｨｶﾙ!O83,"")</f>
        <v/>
      </c>
      <c r="U84" s="873"/>
      <c r="V84" s="873"/>
      <c r="W84" s="873"/>
      <c r="X84" s="875">
        <f t="shared" si="33"/>
        <v>0</v>
      </c>
      <c r="Y84" s="875">
        <f t="shared" si="34"/>
        <v>0</v>
      </c>
      <c r="Z84" s="875">
        <f t="shared" si="35"/>
        <v>0</v>
      </c>
      <c r="AA84" s="875">
        <f t="shared" si="36"/>
        <v>0</v>
      </c>
      <c r="AB84" s="875">
        <f t="shared" si="37"/>
        <v>0</v>
      </c>
      <c r="AC84" s="875">
        <f t="shared" si="38"/>
        <v>0</v>
      </c>
      <c r="AD84" s="875">
        <f t="shared" si="39"/>
        <v>0</v>
      </c>
      <c r="AE84" s="875">
        <f t="shared" si="40"/>
        <v>0</v>
      </c>
      <c r="AF84" s="875">
        <f t="shared" si="41"/>
        <v>0</v>
      </c>
      <c r="AG84" s="875">
        <f t="shared" si="42"/>
        <v>0</v>
      </c>
      <c r="AH84" s="875">
        <f t="shared" si="43"/>
        <v>0</v>
      </c>
      <c r="AI84" s="875">
        <f t="shared" si="44"/>
        <v>0</v>
      </c>
      <c r="AJ84" s="875">
        <f t="shared" si="45"/>
        <v>0</v>
      </c>
      <c r="AK84" s="875">
        <f t="shared" si="46"/>
        <v>0</v>
      </c>
      <c r="AL84" s="875">
        <f t="shared" si="47"/>
        <v>0</v>
      </c>
      <c r="AM84" s="875">
        <f t="shared" si="48"/>
        <v>0</v>
      </c>
      <c r="AN84" s="875">
        <f t="shared" si="49"/>
        <v>0</v>
      </c>
      <c r="AO84" s="875">
        <f t="shared" si="50"/>
        <v>0</v>
      </c>
      <c r="AP84" s="875">
        <f t="shared" si="51"/>
        <v>0</v>
      </c>
      <c r="AQ84" s="875">
        <f t="shared" si="52"/>
        <v>0</v>
      </c>
      <c r="AR84" s="875">
        <f t="shared" si="53"/>
        <v>0</v>
      </c>
      <c r="AS84" s="875">
        <f t="shared" si="54"/>
        <v>0</v>
      </c>
      <c r="AT84" s="875">
        <f t="shared" si="55"/>
        <v>0</v>
      </c>
      <c r="AU84" s="875">
        <f t="shared" si="56"/>
        <v>0</v>
      </c>
      <c r="AV84" s="875">
        <f t="shared" si="57"/>
        <v>0</v>
      </c>
      <c r="AW84" s="875">
        <f t="shared" si="58"/>
        <v>0</v>
      </c>
      <c r="AX84" s="875">
        <f t="shared" si="59"/>
        <v>0</v>
      </c>
      <c r="AY84" s="875">
        <f t="shared" si="60"/>
        <v>0</v>
      </c>
      <c r="AZ84" s="875">
        <f t="shared" si="61"/>
        <v>0</v>
      </c>
      <c r="BA84" s="875">
        <f t="shared" si="62"/>
        <v>0</v>
      </c>
      <c r="BB84" s="875">
        <f t="shared" si="63"/>
        <v>0</v>
      </c>
      <c r="BC84" s="875">
        <f t="shared" si="64"/>
        <v>0</v>
      </c>
      <c r="BD84" s="875">
        <f t="shared" si="65"/>
        <v>0</v>
      </c>
      <c r="BE84" s="875"/>
    </row>
    <row r="85" spans="1:57" ht="13.5" customHeight="1">
      <c r="A85" s="655" t="str">
        <f>IF(COUNTA(ｺﾒﾃﾞｨｶﾙ!A84)&gt;=1,ｺﾒﾃﾞｨｶﾙ!A84,"")</f>
        <v/>
      </c>
      <c r="B85" s="745" t="str">
        <f>IF(COUNTA(ｺﾒﾃﾞｨｶﾙ!B84)&gt;=1,ｺﾒﾃﾞｨｶﾙ!B84,"")</f>
        <v/>
      </c>
      <c r="C85" s="750" t="str">
        <f>IF(COUNTA(ｺﾒﾃﾞｨｶﾙ!C84)&gt;=1,ｺﾒﾃﾞｨｶﾙ!C84,"")</f>
        <v/>
      </c>
      <c r="D85" s="750" t="str">
        <f>IF(COUNTA(ｺﾒﾃﾞｨｶﾙ!D84)&gt;=1,ｺﾒﾃﾞｨｶﾙ!D84,"")</f>
        <v/>
      </c>
      <c r="E85" s="750" t="str">
        <f>IF(COUNTA(ｺﾒﾃﾞｨｶﾙ!E84)&gt;=1,ｺﾒﾃﾞｨｶﾙ!E84,"")</f>
        <v/>
      </c>
      <c r="F85" s="750" t="str">
        <f>IF(COUNTA(ｺﾒﾃﾞｨｶﾙ!F84)&gt;=1,ｺﾒﾃﾞｨｶﾙ!F84,"")</f>
        <v/>
      </c>
      <c r="G85" s="750" t="str">
        <f>IF(COUNTA(ｺﾒﾃﾞｨｶﾙ!G84)&gt;=1,ｺﾒﾃﾞｨｶﾙ!G84,"")</f>
        <v/>
      </c>
      <c r="H85" s="750" t="str">
        <f>IF(COUNTA(ｺﾒﾃﾞｨｶﾙ!H84)&gt;=1,ｺﾒﾃﾞｨｶﾙ!H84,"")</f>
        <v/>
      </c>
      <c r="I85" s="750" t="str">
        <f>IF(COUNTA(ｺﾒﾃﾞｨｶﾙ!I84)&gt;=1,ｺﾒﾃﾞｨｶﾙ!I84,"")</f>
        <v/>
      </c>
      <c r="J85" s="750" t="str">
        <f>IF(COUNTA(ｺﾒﾃﾞｨｶﾙ!J84)&gt;=1,ｺﾒﾃﾞｨｶﾙ!J84,"")</f>
        <v/>
      </c>
      <c r="K85" s="750" t="str">
        <f>IF(COUNTA(ｺﾒﾃﾞｨｶﾙ!K84)&gt;=1,ｺﾒﾃﾞｨｶﾙ!K84,"")</f>
        <v/>
      </c>
      <c r="L85" s="761" t="str">
        <f>IF(COUNTA(ｺﾒﾃﾞｨｶﾙ!L84)&gt;=1,ｺﾒﾃﾞｨｶﾙ!L84,"")</f>
        <v/>
      </c>
      <c r="M85" s="839" t="str">
        <f>IF(COUNTA(ｺﾒﾃﾞｨｶﾙ!M84)&gt;=1,ｺﾒﾃﾞｨｶﾙ!M84,"")</f>
        <v/>
      </c>
      <c r="N85" s="846" t="str">
        <f>IF(COUNTA(ｺﾒﾃﾞｨｶﾙ!N84)&gt;=1,ｺﾒﾃﾞｨｶﾙ!N84,"")</f>
        <v/>
      </c>
      <c r="O85" s="852">
        <f>SUM(ｺﾒﾃﾞｨｶﾙ!P84:V84)</f>
        <v>0</v>
      </c>
      <c r="P85" s="858" t="str">
        <f>IF(O85&lt;基本!$D$9,"非常勤","常勤")</f>
        <v>常勤</v>
      </c>
      <c r="Q85" s="861">
        <f>IF(P85="非常勤",O85/基本!$D$9,1)</f>
        <v>1</v>
      </c>
      <c r="R85" s="858" t="e">
        <f>IF(DAYS360(T85,メイン!$N$3)&lt;500,"新"," ")</f>
        <v>#VALUE!</v>
      </c>
      <c r="S85" s="868"/>
      <c r="T85" s="871" t="str">
        <f>IF(COUNTA(ｺﾒﾃﾞｨｶﾙ!O84)&gt;=1,ｺﾒﾃﾞｨｶﾙ!O84,"")</f>
        <v/>
      </c>
      <c r="U85" s="873"/>
      <c r="V85" s="873"/>
      <c r="W85" s="873"/>
      <c r="X85" s="875">
        <f t="shared" si="33"/>
        <v>0</v>
      </c>
      <c r="Y85" s="875">
        <f t="shared" si="34"/>
        <v>0</v>
      </c>
      <c r="Z85" s="875">
        <f t="shared" si="35"/>
        <v>0</v>
      </c>
      <c r="AA85" s="875">
        <f t="shared" si="36"/>
        <v>0</v>
      </c>
      <c r="AB85" s="875">
        <f t="shared" si="37"/>
        <v>0</v>
      </c>
      <c r="AC85" s="875">
        <f t="shared" si="38"/>
        <v>0</v>
      </c>
      <c r="AD85" s="875">
        <f t="shared" si="39"/>
        <v>0</v>
      </c>
      <c r="AE85" s="875">
        <f t="shared" si="40"/>
        <v>0</v>
      </c>
      <c r="AF85" s="875">
        <f t="shared" si="41"/>
        <v>0</v>
      </c>
      <c r="AG85" s="875">
        <f t="shared" si="42"/>
        <v>0</v>
      </c>
      <c r="AH85" s="875">
        <f t="shared" si="43"/>
        <v>0</v>
      </c>
      <c r="AI85" s="875">
        <f t="shared" si="44"/>
        <v>0</v>
      </c>
      <c r="AJ85" s="875">
        <f t="shared" si="45"/>
        <v>0</v>
      </c>
      <c r="AK85" s="875">
        <f t="shared" si="46"/>
        <v>0</v>
      </c>
      <c r="AL85" s="875">
        <f t="shared" si="47"/>
        <v>0</v>
      </c>
      <c r="AM85" s="875">
        <f t="shared" si="48"/>
        <v>0</v>
      </c>
      <c r="AN85" s="875">
        <f t="shared" si="49"/>
        <v>0</v>
      </c>
      <c r="AO85" s="875">
        <f t="shared" si="50"/>
        <v>0</v>
      </c>
      <c r="AP85" s="875">
        <f t="shared" si="51"/>
        <v>0</v>
      </c>
      <c r="AQ85" s="875">
        <f t="shared" si="52"/>
        <v>0</v>
      </c>
      <c r="AR85" s="875">
        <f t="shared" si="53"/>
        <v>0</v>
      </c>
      <c r="AS85" s="875">
        <f t="shared" si="54"/>
        <v>0</v>
      </c>
      <c r="AT85" s="875">
        <f t="shared" si="55"/>
        <v>0</v>
      </c>
      <c r="AU85" s="875">
        <f t="shared" si="56"/>
        <v>0</v>
      </c>
      <c r="AV85" s="875">
        <f t="shared" si="57"/>
        <v>0</v>
      </c>
      <c r="AW85" s="875">
        <f t="shared" si="58"/>
        <v>0</v>
      </c>
      <c r="AX85" s="875">
        <f t="shared" si="59"/>
        <v>0</v>
      </c>
      <c r="AY85" s="875">
        <f t="shared" si="60"/>
        <v>0</v>
      </c>
      <c r="AZ85" s="875">
        <f t="shared" si="61"/>
        <v>0</v>
      </c>
      <c r="BA85" s="875">
        <f t="shared" si="62"/>
        <v>0</v>
      </c>
      <c r="BB85" s="875">
        <f t="shared" si="63"/>
        <v>0</v>
      </c>
      <c r="BC85" s="875">
        <f t="shared" si="64"/>
        <v>0</v>
      </c>
      <c r="BD85" s="875">
        <f t="shared" si="65"/>
        <v>0</v>
      </c>
      <c r="BE85" s="875"/>
    </row>
    <row r="86" spans="1:57" ht="13.5" customHeight="1">
      <c r="A86" s="655" t="str">
        <f>IF(COUNTA(ｺﾒﾃﾞｨｶﾙ!A85)&gt;=1,ｺﾒﾃﾞｨｶﾙ!A85,"")</f>
        <v/>
      </c>
      <c r="B86" s="745" t="str">
        <f>IF(COUNTA(ｺﾒﾃﾞｨｶﾙ!B85)&gt;=1,ｺﾒﾃﾞｨｶﾙ!B85,"")</f>
        <v/>
      </c>
      <c r="C86" s="750" t="str">
        <f>IF(COUNTA(ｺﾒﾃﾞｨｶﾙ!C85)&gt;=1,ｺﾒﾃﾞｨｶﾙ!C85,"")</f>
        <v/>
      </c>
      <c r="D86" s="750" t="str">
        <f>IF(COUNTA(ｺﾒﾃﾞｨｶﾙ!D85)&gt;=1,ｺﾒﾃﾞｨｶﾙ!D85,"")</f>
        <v/>
      </c>
      <c r="E86" s="750" t="str">
        <f>IF(COUNTA(ｺﾒﾃﾞｨｶﾙ!E85)&gt;=1,ｺﾒﾃﾞｨｶﾙ!E85,"")</f>
        <v/>
      </c>
      <c r="F86" s="750" t="str">
        <f>IF(COUNTA(ｺﾒﾃﾞｨｶﾙ!F85)&gt;=1,ｺﾒﾃﾞｨｶﾙ!F85,"")</f>
        <v/>
      </c>
      <c r="G86" s="750" t="str">
        <f>IF(COUNTA(ｺﾒﾃﾞｨｶﾙ!G85)&gt;=1,ｺﾒﾃﾞｨｶﾙ!G85,"")</f>
        <v/>
      </c>
      <c r="H86" s="750" t="str">
        <f>IF(COUNTA(ｺﾒﾃﾞｨｶﾙ!H85)&gt;=1,ｺﾒﾃﾞｨｶﾙ!H85,"")</f>
        <v/>
      </c>
      <c r="I86" s="750" t="str">
        <f>IF(COUNTA(ｺﾒﾃﾞｨｶﾙ!I85)&gt;=1,ｺﾒﾃﾞｨｶﾙ!I85,"")</f>
        <v/>
      </c>
      <c r="J86" s="750" t="str">
        <f>IF(COUNTA(ｺﾒﾃﾞｨｶﾙ!J85)&gt;=1,ｺﾒﾃﾞｨｶﾙ!J85,"")</f>
        <v/>
      </c>
      <c r="K86" s="750" t="str">
        <f>IF(COUNTA(ｺﾒﾃﾞｨｶﾙ!K85)&gt;=1,ｺﾒﾃﾞｨｶﾙ!K85,"")</f>
        <v/>
      </c>
      <c r="L86" s="761" t="str">
        <f>IF(COUNTA(ｺﾒﾃﾞｨｶﾙ!L85)&gt;=1,ｺﾒﾃﾞｨｶﾙ!L85,"")</f>
        <v/>
      </c>
      <c r="M86" s="839" t="str">
        <f>IF(COUNTA(ｺﾒﾃﾞｨｶﾙ!M85)&gt;=1,ｺﾒﾃﾞｨｶﾙ!M85,"")</f>
        <v/>
      </c>
      <c r="N86" s="846" t="str">
        <f>IF(COUNTA(ｺﾒﾃﾞｨｶﾙ!N85)&gt;=1,ｺﾒﾃﾞｨｶﾙ!N85,"")</f>
        <v/>
      </c>
      <c r="O86" s="852">
        <f>SUM(ｺﾒﾃﾞｨｶﾙ!P85:V85)</f>
        <v>0</v>
      </c>
      <c r="P86" s="858" t="str">
        <f>IF(O86&lt;基本!$D$9,"非常勤","常勤")</f>
        <v>常勤</v>
      </c>
      <c r="Q86" s="861">
        <f>IF(P86="非常勤",O86/基本!$D$9,1)</f>
        <v>1</v>
      </c>
      <c r="R86" s="858" t="e">
        <f>IF(DAYS360(T86,メイン!$N$3)&lt;500,"新"," ")</f>
        <v>#VALUE!</v>
      </c>
      <c r="S86" s="868"/>
      <c r="T86" s="871" t="str">
        <f>IF(COUNTA(ｺﾒﾃﾞｨｶﾙ!O85)&gt;=1,ｺﾒﾃﾞｨｶﾙ!O85,"")</f>
        <v/>
      </c>
      <c r="U86" s="873"/>
      <c r="V86" s="873"/>
      <c r="W86" s="873"/>
      <c r="X86" s="875">
        <f t="shared" si="33"/>
        <v>0</v>
      </c>
      <c r="Y86" s="875">
        <f t="shared" si="34"/>
        <v>0</v>
      </c>
      <c r="Z86" s="875">
        <f t="shared" si="35"/>
        <v>0</v>
      </c>
      <c r="AA86" s="875">
        <f t="shared" si="36"/>
        <v>0</v>
      </c>
      <c r="AB86" s="875">
        <f t="shared" si="37"/>
        <v>0</v>
      </c>
      <c r="AC86" s="875">
        <f t="shared" si="38"/>
        <v>0</v>
      </c>
      <c r="AD86" s="875">
        <f t="shared" si="39"/>
        <v>0</v>
      </c>
      <c r="AE86" s="875">
        <f t="shared" si="40"/>
        <v>0</v>
      </c>
      <c r="AF86" s="875">
        <f t="shared" si="41"/>
        <v>0</v>
      </c>
      <c r="AG86" s="875">
        <f t="shared" si="42"/>
        <v>0</v>
      </c>
      <c r="AH86" s="875">
        <f t="shared" si="43"/>
        <v>0</v>
      </c>
      <c r="AI86" s="875">
        <f t="shared" si="44"/>
        <v>0</v>
      </c>
      <c r="AJ86" s="875">
        <f t="shared" si="45"/>
        <v>0</v>
      </c>
      <c r="AK86" s="875">
        <f t="shared" si="46"/>
        <v>0</v>
      </c>
      <c r="AL86" s="875">
        <f t="shared" si="47"/>
        <v>0</v>
      </c>
      <c r="AM86" s="875">
        <f t="shared" si="48"/>
        <v>0</v>
      </c>
      <c r="AN86" s="875">
        <f t="shared" si="49"/>
        <v>0</v>
      </c>
      <c r="AO86" s="875">
        <f t="shared" si="50"/>
        <v>0</v>
      </c>
      <c r="AP86" s="875">
        <f t="shared" si="51"/>
        <v>0</v>
      </c>
      <c r="AQ86" s="875">
        <f t="shared" si="52"/>
        <v>0</v>
      </c>
      <c r="AR86" s="875">
        <f t="shared" si="53"/>
        <v>0</v>
      </c>
      <c r="AS86" s="875">
        <f t="shared" si="54"/>
        <v>0</v>
      </c>
      <c r="AT86" s="875">
        <f t="shared" si="55"/>
        <v>0</v>
      </c>
      <c r="AU86" s="875">
        <f t="shared" si="56"/>
        <v>0</v>
      </c>
      <c r="AV86" s="875">
        <f t="shared" si="57"/>
        <v>0</v>
      </c>
      <c r="AW86" s="875">
        <f t="shared" si="58"/>
        <v>0</v>
      </c>
      <c r="AX86" s="875">
        <f t="shared" si="59"/>
        <v>0</v>
      </c>
      <c r="AY86" s="875">
        <f t="shared" si="60"/>
        <v>0</v>
      </c>
      <c r="AZ86" s="875">
        <f t="shared" si="61"/>
        <v>0</v>
      </c>
      <c r="BA86" s="875">
        <f t="shared" si="62"/>
        <v>0</v>
      </c>
      <c r="BB86" s="875">
        <f t="shared" si="63"/>
        <v>0</v>
      </c>
      <c r="BC86" s="875">
        <f t="shared" si="64"/>
        <v>0</v>
      </c>
      <c r="BD86" s="875">
        <f t="shared" si="65"/>
        <v>0</v>
      </c>
      <c r="BE86" s="875"/>
    </row>
    <row r="87" spans="1:57" ht="13.5" customHeight="1">
      <c r="A87" s="655" t="str">
        <f>IF(COUNTA(ｺﾒﾃﾞｨｶﾙ!A86)&gt;=1,ｺﾒﾃﾞｨｶﾙ!A86,"")</f>
        <v/>
      </c>
      <c r="B87" s="745" t="str">
        <f>IF(COUNTA(ｺﾒﾃﾞｨｶﾙ!B86)&gt;=1,ｺﾒﾃﾞｨｶﾙ!B86,"")</f>
        <v/>
      </c>
      <c r="C87" s="750" t="str">
        <f>IF(COUNTA(ｺﾒﾃﾞｨｶﾙ!C86)&gt;=1,ｺﾒﾃﾞｨｶﾙ!C86,"")</f>
        <v/>
      </c>
      <c r="D87" s="750" t="str">
        <f>IF(COUNTA(ｺﾒﾃﾞｨｶﾙ!D86)&gt;=1,ｺﾒﾃﾞｨｶﾙ!D86,"")</f>
        <v/>
      </c>
      <c r="E87" s="750" t="str">
        <f>IF(COUNTA(ｺﾒﾃﾞｨｶﾙ!E86)&gt;=1,ｺﾒﾃﾞｨｶﾙ!E86,"")</f>
        <v/>
      </c>
      <c r="F87" s="750" t="str">
        <f>IF(COUNTA(ｺﾒﾃﾞｨｶﾙ!F86)&gt;=1,ｺﾒﾃﾞｨｶﾙ!F86,"")</f>
        <v/>
      </c>
      <c r="G87" s="750" t="str">
        <f>IF(COUNTA(ｺﾒﾃﾞｨｶﾙ!G86)&gt;=1,ｺﾒﾃﾞｨｶﾙ!G86,"")</f>
        <v/>
      </c>
      <c r="H87" s="750" t="str">
        <f>IF(COUNTA(ｺﾒﾃﾞｨｶﾙ!H86)&gt;=1,ｺﾒﾃﾞｨｶﾙ!H86,"")</f>
        <v/>
      </c>
      <c r="I87" s="750" t="str">
        <f>IF(COUNTA(ｺﾒﾃﾞｨｶﾙ!I86)&gt;=1,ｺﾒﾃﾞｨｶﾙ!I86,"")</f>
        <v/>
      </c>
      <c r="J87" s="750" t="str">
        <f>IF(COUNTA(ｺﾒﾃﾞｨｶﾙ!J86)&gt;=1,ｺﾒﾃﾞｨｶﾙ!J86,"")</f>
        <v/>
      </c>
      <c r="K87" s="750" t="str">
        <f>IF(COUNTA(ｺﾒﾃﾞｨｶﾙ!K86)&gt;=1,ｺﾒﾃﾞｨｶﾙ!K86,"")</f>
        <v/>
      </c>
      <c r="L87" s="761" t="str">
        <f>IF(COUNTA(ｺﾒﾃﾞｨｶﾙ!L86)&gt;=1,ｺﾒﾃﾞｨｶﾙ!L86,"")</f>
        <v/>
      </c>
      <c r="M87" s="839" t="str">
        <f>IF(COUNTA(ｺﾒﾃﾞｨｶﾙ!M86)&gt;=1,ｺﾒﾃﾞｨｶﾙ!M86,"")</f>
        <v/>
      </c>
      <c r="N87" s="846" t="str">
        <f>IF(COUNTA(ｺﾒﾃﾞｨｶﾙ!N86)&gt;=1,ｺﾒﾃﾞｨｶﾙ!N86,"")</f>
        <v/>
      </c>
      <c r="O87" s="852">
        <f>SUM(ｺﾒﾃﾞｨｶﾙ!P86:V86)</f>
        <v>0</v>
      </c>
      <c r="P87" s="858" t="str">
        <f>IF(O87&lt;基本!$D$9,"非常勤","常勤")</f>
        <v>常勤</v>
      </c>
      <c r="Q87" s="861">
        <f>IF(P87="非常勤",O87/基本!$D$9,1)</f>
        <v>1</v>
      </c>
      <c r="R87" s="858" t="e">
        <f>IF(DAYS360(T87,メイン!$N$3)&lt;500,"新"," ")</f>
        <v>#VALUE!</v>
      </c>
      <c r="S87" s="868"/>
      <c r="T87" s="871" t="str">
        <f>IF(COUNTA(ｺﾒﾃﾞｨｶﾙ!O86)&gt;=1,ｺﾒﾃﾞｨｶﾙ!O86,"")</f>
        <v/>
      </c>
      <c r="U87" s="873"/>
      <c r="V87" s="873"/>
      <c r="W87" s="873"/>
      <c r="X87" s="875">
        <f t="shared" si="33"/>
        <v>0</v>
      </c>
      <c r="Y87" s="875">
        <f t="shared" si="34"/>
        <v>0</v>
      </c>
      <c r="Z87" s="875">
        <f t="shared" si="35"/>
        <v>0</v>
      </c>
      <c r="AA87" s="875">
        <f t="shared" si="36"/>
        <v>0</v>
      </c>
      <c r="AB87" s="875">
        <f t="shared" si="37"/>
        <v>0</v>
      </c>
      <c r="AC87" s="875">
        <f t="shared" si="38"/>
        <v>0</v>
      </c>
      <c r="AD87" s="875">
        <f t="shared" si="39"/>
        <v>0</v>
      </c>
      <c r="AE87" s="875">
        <f t="shared" si="40"/>
        <v>0</v>
      </c>
      <c r="AF87" s="875">
        <f t="shared" si="41"/>
        <v>0</v>
      </c>
      <c r="AG87" s="875">
        <f t="shared" si="42"/>
        <v>0</v>
      </c>
      <c r="AH87" s="875">
        <f t="shared" si="43"/>
        <v>0</v>
      </c>
      <c r="AI87" s="875">
        <f t="shared" si="44"/>
        <v>0</v>
      </c>
      <c r="AJ87" s="875">
        <f t="shared" si="45"/>
        <v>0</v>
      </c>
      <c r="AK87" s="875">
        <f t="shared" si="46"/>
        <v>0</v>
      </c>
      <c r="AL87" s="875">
        <f t="shared" si="47"/>
        <v>0</v>
      </c>
      <c r="AM87" s="875">
        <f t="shared" si="48"/>
        <v>0</v>
      </c>
      <c r="AN87" s="875">
        <f t="shared" si="49"/>
        <v>0</v>
      </c>
      <c r="AO87" s="875">
        <f t="shared" si="50"/>
        <v>0</v>
      </c>
      <c r="AP87" s="875">
        <f t="shared" si="51"/>
        <v>0</v>
      </c>
      <c r="AQ87" s="875">
        <f t="shared" si="52"/>
        <v>0</v>
      </c>
      <c r="AR87" s="875">
        <f t="shared" si="53"/>
        <v>0</v>
      </c>
      <c r="AS87" s="875">
        <f t="shared" si="54"/>
        <v>0</v>
      </c>
      <c r="AT87" s="875">
        <f t="shared" si="55"/>
        <v>0</v>
      </c>
      <c r="AU87" s="875">
        <f t="shared" si="56"/>
        <v>0</v>
      </c>
      <c r="AV87" s="875">
        <f t="shared" si="57"/>
        <v>0</v>
      </c>
      <c r="AW87" s="875">
        <f t="shared" si="58"/>
        <v>0</v>
      </c>
      <c r="AX87" s="875">
        <f t="shared" si="59"/>
        <v>0</v>
      </c>
      <c r="AY87" s="875">
        <f t="shared" si="60"/>
        <v>0</v>
      </c>
      <c r="AZ87" s="875">
        <f t="shared" si="61"/>
        <v>0</v>
      </c>
      <c r="BA87" s="875">
        <f t="shared" si="62"/>
        <v>0</v>
      </c>
      <c r="BB87" s="875">
        <f t="shared" si="63"/>
        <v>0</v>
      </c>
      <c r="BC87" s="875">
        <f t="shared" si="64"/>
        <v>0</v>
      </c>
      <c r="BD87" s="875">
        <f t="shared" si="65"/>
        <v>0</v>
      </c>
      <c r="BE87" s="875"/>
    </row>
    <row r="88" spans="1:57" ht="13.5" customHeight="1">
      <c r="A88" s="655" t="str">
        <f>IF(COUNTA(ｺﾒﾃﾞｨｶﾙ!A87)&gt;=1,ｺﾒﾃﾞｨｶﾙ!A87,"")</f>
        <v/>
      </c>
      <c r="B88" s="745" t="str">
        <f>IF(COUNTA(ｺﾒﾃﾞｨｶﾙ!B87)&gt;=1,ｺﾒﾃﾞｨｶﾙ!B87,"")</f>
        <v/>
      </c>
      <c r="C88" s="750" t="str">
        <f>IF(COUNTA(ｺﾒﾃﾞｨｶﾙ!C87)&gt;=1,ｺﾒﾃﾞｨｶﾙ!C87,"")</f>
        <v/>
      </c>
      <c r="D88" s="750" t="str">
        <f>IF(COUNTA(ｺﾒﾃﾞｨｶﾙ!D87)&gt;=1,ｺﾒﾃﾞｨｶﾙ!D87,"")</f>
        <v/>
      </c>
      <c r="E88" s="750" t="str">
        <f>IF(COUNTA(ｺﾒﾃﾞｨｶﾙ!E87)&gt;=1,ｺﾒﾃﾞｨｶﾙ!E87,"")</f>
        <v/>
      </c>
      <c r="F88" s="750" t="str">
        <f>IF(COUNTA(ｺﾒﾃﾞｨｶﾙ!F87)&gt;=1,ｺﾒﾃﾞｨｶﾙ!F87,"")</f>
        <v/>
      </c>
      <c r="G88" s="750" t="str">
        <f>IF(COUNTA(ｺﾒﾃﾞｨｶﾙ!G87)&gt;=1,ｺﾒﾃﾞｨｶﾙ!G87,"")</f>
        <v/>
      </c>
      <c r="H88" s="750" t="str">
        <f>IF(COUNTA(ｺﾒﾃﾞｨｶﾙ!H87)&gt;=1,ｺﾒﾃﾞｨｶﾙ!H87,"")</f>
        <v/>
      </c>
      <c r="I88" s="750" t="str">
        <f>IF(COUNTA(ｺﾒﾃﾞｨｶﾙ!I87)&gt;=1,ｺﾒﾃﾞｨｶﾙ!I87,"")</f>
        <v/>
      </c>
      <c r="J88" s="750" t="str">
        <f>IF(COUNTA(ｺﾒﾃﾞｨｶﾙ!J87)&gt;=1,ｺﾒﾃﾞｨｶﾙ!J87,"")</f>
        <v/>
      </c>
      <c r="K88" s="750" t="str">
        <f>IF(COUNTA(ｺﾒﾃﾞｨｶﾙ!K87)&gt;=1,ｺﾒﾃﾞｨｶﾙ!K87,"")</f>
        <v/>
      </c>
      <c r="L88" s="761" t="str">
        <f>IF(COUNTA(ｺﾒﾃﾞｨｶﾙ!L87)&gt;=1,ｺﾒﾃﾞｨｶﾙ!L87,"")</f>
        <v/>
      </c>
      <c r="M88" s="839" t="str">
        <f>IF(COUNTA(ｺﾒﾃﾞｨｶﾙ!M87)&gt;=1,ｺﾒﾃﾞｨｶﾙ!M87,"")</f>
        <v/>
      </c>
      <c r="N88" s="846" t="str">
        <f>IF(COUNTA(ｺﾒﾃﾞｨｶﾙ!N87)&gt;=1,ｺﾒﾃﾞｨｶﾙ!N87,"")</f>
        <v/>
      </c>
      <c r="O88" s="852">
        <f>SUM(ｺﾒﾃﾞｨｶﾙ!P87:V87)</f>
        <v>0</v>
      </c>
      <c r="P88" s="858" t="str">
        <f>IF(O88&lt;基本!$D$9,"非常勤","常勤")</f>
        <v>常勤</v>
      </c>
      <c r="Q88" s="861">
        <f>IF(P88="非常勤",O88/基本!$D$9,1)</f>
        <v>1</v>
      </c>
      <c r="R88" s="858" t="e">
        <f>IF(DAYS360(T88,メイン!$N$3)&lt;500,"新"," ")</f>
        <v>#VALUE!</v>
      </c>
      <c r="S88" s="868"/>
      <c r="T88" s="871" t="str">
        <f>IF(COUNTA(ｺﾒﾃﾞｨｶﾙ!O87)&gt;=1,ｺﾒﾃﾞｨｶﾙ!O87,"")</f>
        <v/>
      </c>
      <c r="U88" s="873"/>
      <c r="V88" s="873"/>
      <c r="W88" s="873"/>
      <c r="X88" s="875">
        <f t="shared" si="33"/>
        <v>0</v>
      </c>
      <c r="Y88" s="875">
        <f t="shared" si="34"/>
        <v>0</v>
      </c>
      <c r="Z88" s="875">
        <f t="shared" si="35"/>
        <v>0</v>
      </c>
      <c r="AA88" s="875">
        <f t="shared" si="36"/>
        <v>0</v>
      </c>
      <c r="AB88" s="875">
        <f t="shared" si="37"/>
        <v>0</v>
      </c>
      <c r="AC88" s="875">
        <f t="shared" si="38"/>
        <v>0</v>
      </c>
      <c r="AD88" s="875">
        <f t="shared" si="39"/>
        <v>0</v>
      </c>
      <c r="AE88" s="875">
        <f t="shared" si="40"/>
        <v>0</v>
      </c>
      <c r="AF88" s="875">
        <f t="shared" si="41"/>
        <v>0</v>
      </c>
      <c r="AG88" s="875">
        <f t="shared" si="42"/>
        <v>0</v>
      </c>
      <c r="AH88" s="875">
        <f t="shared" si="43"/>
        <v>0</v>
      </c>
      <c r="AI88" s="875">
        <f t="shared" si="44"/>
        <v>0</v>
      </c>
      <c r="AJ88" s="875">
        <f t="shared" si="45"/>
        <v>0</v>
      </c>
      <c r="AK88" s="875">
        <f t="shared" si="46"/>
        <v>0</v>
      </c>
      <c r="AL88" s="875">
        <f t="shared" si="47"/>
        <v>0</v>
      </c>
      <c r="AM88" s="875">
        <f t="shared" si="48"/>
        <v>0</v>
      </c>
      <c r="AN88" s="875">
        <f t="shared" si="49"/>
        <v>0</v>
      </c>
      <c r="AO88" s="875">
        <f t="shared" si="50"/>
        <v>0</v>
      </c>
      <c r="AP88" s="875">
        <f t="shared" si="51"/>
        <v>0</v>
      </c>
      <c r="AQ88" s="875">
        <f t="shared" si="52"/>
        <v>0</v>
      </c>
      <c r="AR88" s="875">
        <f t="shared" si="53"/>
        <v>0</v>
      </c>
      <c r="AS88" s="875">
        <f t="shared" si="54"/>
        <v>0</v>
      </c>
      <c r="AT88" s="875">
        <f t="shared" si="55"/>
        <v>0</v>
      </c>
      <c r="AU88" s="875">
        <f t="shared" si="56"/>
        <v>0</v>
      </c>
      <c r="AV88" s="875">
        <f t="shared" si="57"/>
        <v>0</v>
      </c>
      <c r="AW88" s="875">
        <f t="shared" si="58"/>
        <v>0</v>
      </c>
      <c r="AX88" s="875">
        <f t="shared" si="59"/>
        <v>0</v>
      </c>
      <c r="AY88" s="875">
        <f t="shared" si="60"/>
        <v>0</v>
      </c>
      <c r="AZ88" s="875">
        <f t="shared" si="61"/>
        <v>0</v>
      </c>
      <c r="BA88" s="875">
        <f t="shared" si="62"/>
        <v>0</v>
      </c>
      <c r="BB88" s="875">
        <f t="shared" si="63"/>
        <v>0</v>
      </c>
      <c r="BC88" s="875">
        <f t="shared" si="64"/>
        <v>0</v>
      </c>
      <c r="BD88" s="875">
        <f t="shared" si="65"/>
        <v>0</v>
      </c>
      <c r="BE88" s="875"/>
    </row>
    <row r="89" spans="1:57" ht="13.5" customHeight="1">
      <c r="A89" s="655" t="str">
        <f>IF(COUNTA(ｺﾒﾃﾞｨｶﾙ!A88)&gt;=1,ｺﾒﾃﾞｨｶﾙ!A88,"")</f>
        <v/>
      </c>
      <c r="B89" s="745" t="str">
        <f>IF(COUNTA(ｺﾒﾃﾞｨｶﾙ!B88)&gt;=1,ｺﾒﾃﾞｨｶﾙ!B88,"")</f>
        <v/>
      </c>
      <c r="C89" s="750" t="str">
        <f>IF(COUNTA(ｺﾒﾃﾞｨｶﾙ!C88)&gt;=1,ｺﾒﾃﾞｨｶﾙ!C88,"")</f>
        <v/>
      </c>
      <c r="D89" s="750" t="str">
        <f>IF(COUNTA(ｺﾒﾃﾞｨｶﾙ!D88)&gt;=1,ｺﾒﾃﾞｨｶﾙ!D88,"")</f>
        <v/>
      </c>
      <c r="E89" s="750" t="str">
        <f>IF(COUNTA(ｺﾒﾃﾞｨｶﾙ!E88)&gt;=1,ｺﾒﾃﾞｨｶﾙ!E88,"")</f>
        <v/>
      </c>
      <c r="F89" s="750" t="str">
        <f>IF(COUNTA(ｺﾒﾃﾞｨｶﾙ!F88)&gt;=1,ｺﾒﾃﾞｨｶﾙ!F88,"")</f>
        <v/>
      </c>
      <c r="G89" s="750" t="str">
        <f>IF(COUNTA(ｺﾒﾃﾞｨｶﾙ!G88)&gt;=1,ｺﾒﾃﾞｨｶﾙ!G88,"")</f>
        <v/>
      </c>
      <c r="H89" s="750" t="str">
        <f>IF(COUNTA(ｺﾒﾃﾞｨｶﾙ!H88)&gt;=1,ｺﾒﾃﾞｨｶﾙ!H88,"")</f>
        <v/>
      </c>
      <c r="I89" s="750" t="str">
        <f>IF(COUNTA(ｺﾒﾃﾞｨｶﾙ!I88)&gt;=1,ｺﾒﾃﾞｨｶﾙ!I88,"")</f>
        <v/>
      </c>
      <c r="J89" s="750" t="str">
        <f>IF(COUNTA(ｺﾒﾃﾞｨｶﾙ!J88)&gt;=1,ｺﾒﾃﾞｨｶﾙ!J88,"")</f>
        <v/>
      </c>
      <c r="K89" s="750" t="str">
        <f>IF(COUNTA(ｺﾒﾃﾞｨｶﾙ!K88)&gt;=1,ｺﾒﾃﾞｨｶﾙ!K88,"")</f>
        <v/>
      </c>
      <c r="L89" s="761" t="str">
        <f>IF(COUNTA(ｺﾒﾃﾞｨｶﾙ!L88)&gt;=1,ｺﾒﾃﾞｨｶﾙ!L88,"")</f>
        <v/>
      </c>
      <c r="M89" s="839" t="str">
        <f>IF(COUNTA(ｺﾒﾃﾞｨｶﾙ!M88)&gt;=1,ｺﾒﾃﾞｨｶﾙ!M88,"")</f>
        <v/>
      </c>
      <c r="N89" s="846" t="str">
        <f>IF(COUNTA(ｺﾒﾃﾞｨｶﾙ!N88)&gt;=1,ｺﾒﾃﾞｨｶﾙ!N88,"")</f>
        <v/>
      </c>
      <c r="O89" s="852">
        <f>SUM(ｺﾒﾃﾞｨｶﾙ!P88:V88)</f>
        <v>0</v>
      </c>
      <c r="P89" s="858" t="str">
        <f>IF(O89&lt;基本!$D$9,"非常勤","常勤")</f>
        <v>常勤</v>
      </c>
      <c r="Q89" s="861">
        <f>IF(P89="非常勤",O89/基本!$D$9,1)</f>
        <v>1</v>
      </c>
      <c r="R89" s="858" t="e">
        <f>IF(DAYS360(T89,メイン!$N$3)&lt;500,"新"," ")</f>
        <v>#VALUE!</v>
      </c>
      <c r="S89" s="868"/>
      <c r="T89" s="871" t="str">
        <f>IF(COUNTA(ｺﾒﾃﾞｨｶﾙ!O88)&gt;=1,ｺﾒﾃﾞｨｶﾙ!O88,"")</f>
        <v/>
      </c>
      <c r="U89" s="873"/>
      <c r="V89" s="873"/>
      <c r="W89" s="873"/>
      <c r="X89" s="875">
        <f t="shared" si="33"/>
        <v>0</v>
      </c>
      <c r="Y89" s="875">
        <f t="shared" si="34"/>
        <v>0</v>
      </c>
      <c r="Z89" s="875">
        <f t="shared" si="35"/>
        <v>0</v>
      </c>
      <c r="AA89" s="875">
        <f t="shared" si="36"/>
        <v>0</v>
      </c>
      <c r="AB89" s="875">
        <f t="shared" si="37"/>
        <v>0</v>
      </c>
      <c r="AC89" s="875">
        <f t="shared" si="38"/>
        <v>0</v>
      </c>
      <c r="AD89" s="875">
        <f t="shared" si="39"/>
        <v>0</v>
      </c>
      <c r="AE89" s="875">
        <f t="shared" si="40"/>
        <v>0</v>
      </c>
      <c r="AF89" s="875">
        <f t="shared" si="41"/>
        <v>0</v>
      </c>
      <c r="AG89" s="875">
        <f t="shared" si="42"/>
        <v>0</v>
      </c>
      <c r="AH89" s="875">
        <f t="shared" si="43"/>
        <v>0</v>
      </c>
      <c r="AI89" s="875">
        <f t="shared" si="44"/>
        <v>0</v>
      </c>
      <c r="AJ89" s="875">
        <f t="shared" si="45"/>
        <v>0</v>
      </c>
      <c r="AK89" s="875">
        <f t="shared" si="46"/>
        <v>0</v>
      </c>
      <c r="AL89" s="875">
        <f t="shared" si="47"/>
        <v>0</v>
      </c>
      <c r="AM89" s="875">
        <f t="shared" si="48"/>
        <v>0</v>
      </c>
      <c r="AN89" s="875">
        <f t="shared" si="49"/>
        <v>0</v>
      </c>
      <c r="AO89" s="875">
        <f t="shared" si="50"/>
        <v>0</v>
      </c>
      <c r="AP89" s="875">
        <f t="shared" si="51"/>
        <v>0</v>
      </c>
      <c r="AQ89" s="875">
        <f t="shared" si="52"/>
        <v>0</v>
      </c>
      <c r="AR89" s="875">
        <f t="shared" si="53"/>
        <v>0</v>
      </c>
      <c r="AS89" s="875">
        <f t="shared" si="54"/>
        <v>0</v>
      </c>
      <c r="AT89" s="875">
        <f t="shared" si="55"/>
        <v>0</v>
      </c>
      <c r="AU89" s="875">
        <f t="shared" si="56"/>
        <v>0</v>
      </c>
      <c r="AV89" s="875">
        <f t="shared" si="57"/>
        <v>0</v>
      </c>
      <c r="AW89" s="875">
        <f t="shared" si="58"/>
        <v>0</v>
      </c>
      <c r="AX89" s="875">
        <f t="shared" si="59"/>
        <v>0</v>
      </c>
      <c r="AY89" s="875">
        <f t="shared" si="60"/>
        <v>0</v>
      </c>
      <c r="AZ89" s="875">
        <f t="shared" si="61"/>
        <v>0</v>
      </c>
      <c r="BA89" s="875">
        <f t="shared" si="62"/>
        <v>0</v>
      </c>
      <c r="BB89" s="875">
        <f t="shared" si="63"/>
        <v>0</v>
      </c>
      <c r="BC89" s="875">
        <f t="shared" si="64"/>
        <v>0</v>
      </c>
      <c r="BD89" s="875">
        <f t="shared" si="65"/>
        <v>0</v>
      </c>
      <c r="BE89" s="875"/>
    </row>
    <row r="90" spans="1:57" ht="13.5" customHeight="1">
      <c r="A90" s="655" t="str">
        <f>IF(COUNTA(ｺﾒﾃﾞｨｶﾙ!A89)&gt;=1,ｺﾒﾃﾞｨｶﾙ!A89,"")</f>
        <v/>
      </c>
      <c r="B90" s="745" t="str">
        <f>IF(COUNTA(ｺﾒﾃﾞｨｶﾙ!B89)&gt;=1,ｺﾒﾃﾞｨｶﾙ!B89,"")</f>
        <v/>
      </c>
      <c r="C90" s="750" t="str">
        <f>IF(COUNTA(ｺﾒﾃﾞｨｶﾙ!C89)&gt;=1,ｺﾒﾃﾞｨｶﾙ!C89,"")</f>
        <v/>
      </c>
      <c r="D90" s="750" t="str">
        <f>IF(COUNTA(ｺﾒﾃﾞｨｶﾙ!D89)&gt;=1,ｺﾒﾃﾞｨｶﾙ!D89,"")</f>
        <v/>
      </c>
      <c r="E90" s="750" t="str">
        <f>IF(COUNTA(ｺﾒﾃﾞｨｶﾙ!E89)&gt;=1,ｺﾒﾃﾞｨｶﾙ!E89,"")</f>
        <v/>
      </c>
      <c r="F90" s="750" t="str">
        <f>IF(COUNTA(ｺﾒﾃﾞｨｶﾙ!F89)&gt;=1,ｺﾒﾃﾞｨｶﾙ!F89,"")</f>
        <v/>
      </c>
      <c r="G90" s="750" t="str">
        <f>IF(COUNTA(ｺﾒﾃﾞｨｶﾙ!G89)&gt;=1,ｺﾒﾃﾞｨｶﾙ!G89,"")</f>
        <v/>
      </c>
      <c r="H90" s="750" t="str">
        <f>IF(COUNTA(ｺﾒﾃﾞｨｶﾙ!H89)&gt;=1,ｺﾒﾃﾞｨｶﾙ!H89,"")</f>
        <v/>
      </c>
      <c r="I90" s="750" t="str">
        <f>IF(COUNTA(ｺﾒﾃﾞｨｶﾙ!I89)&gt;=1,ｺﾒﾃﾞｨｶﾙ!I89,"")</f>
        <v/>
      </c>
      <c r="J90" s="750" t="str">
        <f>IF(COUNTA(ｺﾒﾃﾞｨｶﾙ!J89)&gt;=1,ｺﾒﾃﾞｨｶﾙ!J89,"")</f>
        <v/>
      </c>
      <c r="K90" s="750" t="str">
        <f>IF(COUNTA(ｺﾒﾃﾞｨｶﾙ!K89)&gt;=1,ｺﾒﾃﾞｨｶﾙ!K89,"")</f>
        <v/>
      </c>
      <c r="L90" s="761" t="str">
        <f>IF(COUNTA(ｺﾒﾃﾞｨｶﾙ!L89)&gt;=1,ｺﾒﾃﾞｨｶﾙ!L89,"")</f>
        <v/>
      </c>
      <c r="M90" s="839" t="str">
        <f>IF(COUNTA(ｺﾒﾃﾞｨｶﾙ!M89)&gt;=1,ｺﾒﾃﾞｨｶﾙ!M89,"")</f>
        <v/>
      </c>
      <c r="N90" s="846" t="str">
        <f>IF(COUNTA(ｺﾒﾃﾞｨｶﾙ!N89)&gt;=1,ｺﾒﾃﾞｨｶﾙ!N89,"")</f>
        <v/>
      </c>
      <c r="O90" s="852">
        <f>SUM(ｺﾒﾃﾞｨｶﾙ!P89:V89)</f>
        <v>0</v>
      </c>
      <c r="P90" s="858" t="str">
        <f>IF(O90&lt;基本!$D$9,"非常勤","常勤")</f>
        <v>常勤</v>
      </c>
      <c r="Q90" s="861">
        <f>IF(P90="非常勤",O90/基本!$D$9,1)</f>
        <v>1</v>
      </c>
      <c r="R90" s="858" t="e">
        <f>IF(DAYS360(T90,メイン!$N$3)&lt;500,"新"," ")</f>
        <v>#VALUE!</v>
      </c>
      <c r="S90" s="868"/>
      <c r="T90" s="871" t="str">
        <f>IF(COUNTA(ｺﾒﾃﾞｨｶﾙ!O89)&gt;=1,ｺﾒﾃﾞｨｶﾙ!O89,"")</f>
        <v/>
      </c>
      <c r="U90" s="873"/>
      <c r="V90" s="873"/>
      <c r="W90" s="873"/>
      <c r="X90" s="875">
        <f t="shared" si="33"/>
        <v>0</v>
      </c>
      <c r="Y90" s="875">
        <f t="shared" si="34"/>
        <v>0</v>
      </c>
      <c r="Z90" s="875">
        <f t="shared" si="35"/>
        <v>0</v>
      </c>
      <c r="AA90" s="875">
        <f t="shared" si="36"/>
        <v>0</v>
      </c>
      <c r="AB90" s="875">
        <f t="shared" si="37"/>
        <v>0</v>
      </c>
      <c r="AC90" s="875">
        <f t="shared" si="38"/>
        <v>0</v>
      </c>
      <c r="AD90" s="875">
        <f t="shared" si="39"/>
        <v>0</v>
      </c>
      <c r="AE90" s="875">
        <f t="shared" si="40"/>
        <v>0</v>
      </c>
      <c r="AF90" s="875">
        <f t="shared" si="41"/>
        <v>0</v>
      </c>
      <c r="AG90" s="875">
        <f t="shared" si="42"/>
        <v>0</v>
      </c>
      <c r="AH90" s="875">
        <f t="shared" si="43"/>
        <v>0</v>
      </c>
      <c r="AI90" s="875">
        <f t="shared" si="44"/>
        <v>0</v>
      </c>
      <c r="AJ90" s="875">
        <f t="shared" si="45"/>
        <v>0</v>
      </c>
      <c r="AK90" s="875">
        <f t="shared" si="46"/>
        <v>0</v>
      </c>
      <c r="AL90" s="875">
        <f t="shared" si="47"/>
        <v>0</v>
      </c>
      <c r="AM90" s="875">
        <f t="shared" si="48"/>
        <v>0</v>
      </c>
      <c r="AN90" s="875">
        <f t="shared" si="49"/>
        <v>0</v>
      </c>
      <c r="AO90" s="875">
        <f t="shared" si="50"/>
        <v>0</v>
      </c>
      <c r="AP90" s="875">
        <f t="shared" si="51"/>
        <v>0</v>
      </c>
      <c r="AQ90" s="875">
        <f t="shared" si="52"/>
        <v>0</v>
      </c>
      <c r="AR90" s="875">
        <f t="shared" si="53"/>
        <v>0</v>
      </c>
      <c r="AS90" s="875">
        <f t="shared" si="54"/>
        <v>0</v>
      </c>
      <c r="AT90" s="875">
        <f t="shared" si="55"/>
        <v>0</v>
      </c>
      <c r="AU90" s="875">
        <f t="shared" si="56"/>
        <v>0</v>
      </c>
      <c r="AV90" s="875">
        <f t="shared" si="57"/>
        <v>0</v>
      </c>
      <c r="AW90" s="875">
        <f t="shared" si="58"/>
        <v>0</v>
      </c>
      <c r="AX90" s="875">
        <f t="shared" si="59"/>
        <v>0</v>
      </c>
      <c r="AY90" s="875">
        <f t="shared" si="60"/>
        <v>0</v>
      </c>
      <c r="AZ90" s="875">
        <f t="shared" si="61"/>
        <v>0</v>
      </c>
      <c r="BA90" s="875">
        <f t="shared" si="62"/>
        <v>0</v>
      </c>
      <c r="BB90" s="875">
        <f t="shared" si="63"/>
        <v>0</v>
      </c>
      <c r="BC90" s="875">
        <f t="shared" si="64"/>
        <v>0</v>
      </c>
      <c r="BD90" s="875">
        <f t="shared" si="65"/>
        <v>0</v>
      </c>
      <c r="BE90" s="875"/>
    </row>
    <row r="91" spans="1:57" ht="13.5" customHeight="1">
      <c r="A91" s="655" t="str">
        <f>IF(COUNTA(ｺﾒﾃﾞｨｶﾙ!A90)&gt;=1,ｺﾒﾃﾞｨｶﾙ!A90,"")</f>
        <v/>
      </c>
      <c r="B91" s="745" t="str">
        <f>IF(COUNTA(ｺﾒﾃﾞｨｶﾙ!B90)&gt;=1,ｺﾒﾃﾞｨｶﾙ!B90,"")</f>
        <v/>
      </c>
      <c r="C91" s="750" t="str">
        <f>IF(COUNTA(ｺﾒﾃﾞｨｶﾙ!C90)&gt;=1,ｺﾒﾃﾞｨｶﾙ!C90,"")</f>
        <v/>
      </c>
      <c r="D91" s="750" t="str">
        <f>IF(COUNTA(ｺﾒﾃﾞｨｶﾙ!D90)&gt;=1,ｺﾒﾃﾞｨｶﾙ!D90,"")</f>
        <v/>
      </c>
      <c r="E91" s="750" t="str">
        <f>IF(COUNTA(ｺﾒﾃﾞｨｶﾙ!E90)&gt;=1,ｺﾒﾃﾞｨｶﾙ!E90,"")</f>
        <v/>
      </c>
      <c r="F91" s="750" t="str">
        <f>IF(COUNTA(ｺﾒﾃﾞｨｶﾙ!F90)&gt;=1,ｺﾒﾃﾞｨｶﾙ!F90,"")</f>
        <v/>
      </c>
      <c r="G91" s="750" t="str">
        <f>IF(COUNTA(ｺﾒﾃﾞｨｶﾙ!G90)&gt;=1,ｺﾒﾃﾞｨｶﾙ!G90,"")</f>
        <v/>
      </c>
      <c r="H91" s="750" t="str">
        <f>IF(COUNTA(ｺﾒﾃﾞｨｶﾙ!H90)&gt;=1,ｺﾒﾃﾞｨｶﾙ!H90,"")</f>
        <v/>
      </c>
      <c r="I91" s="750" t="str">
        <f>IF(COUNTA(ｺﾒﾃﾞｨｶﾙ!I90)&gt;=1,ｺﾒﾃﾞｨｶﾙ!I90,"")</f>
        <v/>
      </c>
      <c r="J91" s="750" t="str">
        <f>IF(COUNTA(ｺﾒﾃﾞｨｶﾙ!J90)&gt;=1,ｺﾒﾃﾞｨｶﾙ!J90,"")</f>
        <v/>
      </c>
      <c r="K91" s="750" t="str">
        <f>IF(COUNTA(ｺﾒﾃﾞｨｶﾙ!K90)&gt;=1,ｺﾒﾃﾞｨｶﾙ!K90,"")</f>
        <v/>
      </c>
      <c r="L91" s="761" t="str">
        <f>IF(COUNTA(ｺﾒﾃﾞｨｶﾙ!L90)&gt;=1,ｺﾒﾃﾞｨｶﾙ!L90,"")</f>
        <v/>
      </c>
      <c r="M91" s="839" t="str">
        <f>IF(COUNTA(ｺﾒﾃﾞｨｶﾙ!M90)&gt;=1,ｺﾒﾃﾞｨｶﾙ!M90,"")</f>
        <v/>
      </c>
      <c r="N91" s="846" t="str">
        <f>IF(COUNTA(ｺﾒﾃﾞｨｶﾙ!N90)&gt;=1,ｺﾒﾃﾞｨｶﾙ!N90,"")</f>
        <v/>
      </c>
      <c r="O91" s="852">
        <f>SUM(ｺﾒﾃﾞｨｶﾙ!P90:V90)</f>
        <v>0</v>
      </c>
      <c r="P91" s="858" t="str">
        <f>IF(O91&lt;基本!$D$9,"非常勤","常勤")</f>
        <v>常勤</v>
      </c>
      <c r="Q91" s="861">
        <f>IF(P91="非常勤",O91/基本!$D$9,1)</f>
        <v>1</v>
      </c>
      <c r="R91" s="858" t="e">
        <f>IF(DAYS360(T91,メイン!$N$3)&lt;500,"新"," ")</f>
        <v>#VALUE!</v>
      </c>
      <c r="S91" s="868"/>
      <c r="T91" s="871" t="str">
        <f>IF(COUNTA(ｺﾒﾃﾞｨｶﾙ!O90)&gt;=1,ｺﾒﾃﾞｨｶﾙ!O90,"")</f>
        <v/>
      </c>
      <c r="U91" s="873"/>
      <c r="V91" s="873"/>
      <c r="W91" s="873"/>
      <c r="X91" s="875">
        <f t="shared" si="33"/>
        <v>0</v>
      </c>
      <c r="Y91" s="875">
        <f t="shared" si="34"/>
        <v>0</v>
      </c>
      <c r="Z91" s="875">
        <f t="shared" si="35"/>
        <v>0</v>
      </c>
      <c r="AA91" s="875">
        <f t="shared" si="36"/>
        <v>0</v>
      </c>
      <c r="AB91" s="875">
        <f t="shared" si="37"/>
        <v>0</v>
      </c>
      <c r="AC91" s="875">
        <f t="shared" si="38"/>
        <v>0</v>
      </c>
      <c r="AD91" s="875">
        <f t="shared" si="39"/>
        <v>0</v>
      </c>
      <c r="AE91" s="875">
        <f t="shared" si="40"/>
        <v>0</v>
      </c>
      <c r="AF91" s="875">
        <f t="shared" si="41"/>
        <v>0</v>
      </c>
      <c r="AG91" s="875">
        <f t="shared" si="42"/>
        <v>0</v>
      </c>
      <c r="AH91" s="875">
        <f t="shared" si="43"/>
        <v>0</v>
      </c>
      <c r="AI91" s="875">
        <f t="shared" si="44"/>
        <v>0</v>
      </c>
      <c r="AJ91" s="875">
        <f t="shared" si="45"/>
        <v>0</v>
      </c>
      <c r="AK91" s="875">
        <f t="shared" si="46"/>
        <v>0</v>
      </c>
      <c r="AL91" s="875">
        <f t="shared" si="47"/>
        <v>0</v>
      </c>
      <c r="AM91" s="875">
        <f t="shared" si="48"/>
        <v>0</v>
      </c>
      <c r="AN91" s="875">
        <f t="shared" si="49"/>
        <v>0</v>
      </c>
      <c r="AO91" s="875">
        <f t="shared" si="50"/>
        <v>0</v>
      </c>
      <c r="AP91" s="875">
        <f t="shared" si="51"/>
        <v>0</v>
      </c>
      <c r="AQ91" s="875">
        <f t="shared" si="52"/>
        <v>0</v>
      </c>
      <c r="AR91" s="875">
        <f t="shared" si="53"/>
        <v>0</v>
      </c>
      <c r="AS91" s="875">
        <f t="shared" si="54"/>
        <v>0</v>
      </c>
      <c r="AT91" s="875">
        <f t="shared" si="55"/>
        <v>0</v>
      </c>
      <c r="AU91" s="875">
        <f t="shared" si="56"/>
        <v>0</v>
      </c>
      <c r="AV91" s="875">
        <f t="shared" si="57"/>
        <v>0</v>
      </c>
      <c r="AW91" s="875">
        <f t="shared" si="58"/>
        <v>0</v>
      </c>
      <c r="AX91" s="875">
        <f t="shared" si="59"/>
        <v>0</v>
      </c>
      <c r="AY91" s="875">
        <f t="shared" si="60"/>
        <v>0</v>
      </c>
      <c r="AZ91" s="875">
        <f t="shared" si="61"/>
        <v>0</v>
      </c>
      <c r="BA91" s="875">
        <f t="shared" si="62"/>
        <v>0</v>
      </c>
      <c r="BB91" s="875">
        <f t="shared" si="63"/>
        <v>0</v>
      </c>
      <c r="BC91" s="875">
        <f t="shared" si="64"/>
        <v>0</v>
      </c>
      <c r="BD91" s="875">
        <f t="shared" si="65"/>
        <v>0</v>
      </c>
      <c r="BE91" s="875"/>
    </row>
    <row r="92" spans="1:57" ht="13.5" customHeight="1">
      <c r="A92" s="655" t="str">
        <f>IF(COUNTA(ｺﾒﾃﾞｨｶﾙ!A91)&gt;=1,ｺﾒﾃﾞｨｶﾙ!A91,"")</f>
        <v/>
      </c>
      <c r="B92" s="745" t="str">
        <f>IF(COUNTA(ｺﾒﾃﾞｨｶﾙ!B91)&gt;=1,ｺﾒﾃﾞｨｶﾙ!B91,"")</f>
        <v/>
      </c>
      <c r="C92" s="750" t="str">
        <f>IF(COUNTA(ｺﾒﾃﾞｨｶﾙ!C91)&gt;=1,ｺﾒﾃﾞｨｶﾙ!C91,"")</f>
        <v/>
      </c>
      <c r="D92" s="750" t="str">
        <f>IF(COUNTA(ｺﾒﾃﾞｨｶﾙ!D91)&gt;=1,ｺﾒﾃﾞｨｶﾙ!D91,"")</f>
        <v/>
      </c>
      <c r="E92" s="750" t="str">
        <f>IF(COUNTA(ｺﾒﾃﾞｨｶﾙ!E91)&gt;=1,ｺﾒﾃﾞｨｶﾙ!E91,"")</f>
        <v/>
      </c>
      <c r="F92" s="750" t="str">
        <f>IF(COUNTA(ｺﾒﾃﾞｨｶﾙ!F91)&gt;=1,ｺﾒﾃﾞｨｶﾙ!F91,"")</f>
        <v/>
      </c>
      <c r="G92" s="750" t="str">
        <f>IF(COUNTA(ｺﾒﾃﾞｨｶﾙ!G91)&gt;=1,ｺﾒﾃﾞｨｶﾙ!G91,"")</f>
        <v/>
      </c>
      <c r="H92" s="750" t="str">
        <f>IF(COUNTA(ｺﾒﾃﾞｨｶﾙ!H91)&gt;=1,ｺﾒﾃﾞｨｶﾙ!H91,"")</f>
        <v/>
      </c>
      <c r="I92" s="750" t="str">
        <f>IF(COUNTA(ｺﾒﾃﾞｨｶﾙ!I91)&gt;=1,ｺﾒﾃﾞｨｶﾙ!I91,"")</f>
        <v/>
      </c>
      <c r="J92" s="750" t="str">
        <f>IF(COUNTA(ｺﾒﾃﾞｨｶﾙ!J91)&gt;=1,ｺﾒﾃﾞｨｶﾙ!J91,"")</f>
        <v/>
      </c>
      <c r="K92" s="750" t="str">
        <f>IF(COUNTA(ｺﾒﾃﾞｨｶﾙ!K91)&gt;=1,ｺﾒﾃﾞｨｶﾙ!K91,"")</f>
        <v/>
      </c>
      <c r="L92" s="761" t="str">
        <f>IF(COUNTA(ｺﾒﾃﾞｨｶﾙ!L91)&gt;=1,ｺﾒﾃﾞｨｶﾙ!L91,"")</f>
        <v/>
      </c>
      <c r="M92" s="839" t="str">
        <f>IF(COUNTA(ｺﾒﾃﾞｨｶﾙ!M91)&gt;=1,ｺﾒﾃﾞｨｶﾙ!M91,"")</f>
        <v/>
      </c>
      <c r="N92" s="846" t="str">
        <f>IF(COUNTA(ｺﾒﾃﾞｨｶﾙ!N91)&gt;=1,ｺﾒﾃﾞｨｶﾙ!N91,"")</f>
        <v/>
      </c>
      <c r="O92" s="852">
        <f>SUM(ｺﾒﾃﾞｨｶﾙ!P91:V91)</f>
        <v>0</v>
      </c>
      <c r="P92" s="858" t="str">
        <f>IF(O92&lt;基本!$D$9,"非常勤","常勤")</f>
        <v>常勤</v>
      </c>
      <c r="Q92" s="861">
        <f>IF(P92="非常勤",O92/基本!$D$9,1)</f>
        <v>1</v>
      </c>
      <c r="R92" s="858" t="e">
        <f>IF(DAYS360(T92,メイン!$N$3)&lt;500,"新"," ")</f>
        <v>#VALUE!</v>
      </c>
      <c r="S92" s="868"/>
      <c r="T92" s="871" t="str">
        <f>IF(COUNTA(ｺﾒﾃﾞｨｶﾙ!O91)&gt;=1,ｺﾒﾃﾞｨｶﾙ!O91,"")</f>
        <v/>
      </c>
      <c r="U92" s="873"/>
      <c r="V92" s="873"/>
      <c r="W92" s="873"/>
      <c r="X92" s="875">
        <f t="shared" si="33"/>
        <v>0</v>
      </c>
      <c r="Y92" s="875">
        <f t="shared" si="34"/>
        <v>0</v>
      </c>
      <c r="Z92" s="875">
        <f t="shared" si="35"/>
        <v>0</v>
      </c>
      <c r="AA92" s="875">
        <f t="shared" si="36"/>
        <v>0</v>
      </c>
      <c r="AB92" s="875">
        <f t="shared" si="37"/>
        <v>0</v>
      </c>
      <c r="AC92" s="875">
        <f t="shared" si="38"/>
        <v>0</v>
      </c>
      <c r="AD92" s="875">
        <f t="shared" si="39"/>
        <v>0</v>
      </c>
      <c r="AE92" s="875">
        <f t="shared" si="40"/>
        <v>0</v>
      </c>
      <c r="AF92" s="875">
        <f t="shared" si="41"/>
        <v>0</v>
      </c>
      <c r="AG92" s="875">
        <f t="shared" si="42"/>
        <v>0</v>
      </c>
      <c r="AH92" s="875">
        <f t="shared" si="43"/>
        <v>0</v>
      </c>
      <c r="AI92" s="875">
        <f t="shared" si="44"/>
        <v>0</v>
      </c>
      <c r="AJ92" s="875">
        <f t="shared" si="45"/>
        <v>0</v>
      </c>
      <c r="AK92" s="875">
        <f t="shared" si="46"/>
        <v>0</v>
      </c>
      <c r="AL92" s="875">
        <f t="shared" si="47"/>
        <v>0</v>
      </c>
      <c r="AM92" s="875">
        <f t="shared" si="48"/>
        <v>0</v>
      </c>
      <c r="AN92" s="875">
        <f t="shared" si="49"/>
        <v>0</v>
      </c>
      <c r="AO92" s="875">
        <f t="shared" si="50"/>
        <v>0</v>
      </c>
      <c r="AP92" s="875">
        <f t="shared" si="51"/>
        <v>0</v>
      </c>
      <c r="AQ92" s="875">
        <f t="shared" si="52"/>
        <v>0</v>
      </c>
      <c r="AR92" s="875">
        <f t="shared" si="53"/>
        <v>0</v>
      </c>
      <c r="AS92" s="875">
        <f t="shared" si="54"/>
        <v>0</v>
      </c>
      <c r="AT92" s="875">
        <f t="shared" si="55"/>
        <v>0</v>
      </c>
      <c r="AU92" s="875">
        <f t="shared" si="56"/>
        <v>0</v>
      </c>
      <c r="AV92" s="875">
        <f t="shared" si="57"/>
        <v>0</v>
      </c>
      <c r="AW92" s="875">
        <f t="shared" si="58"/>
        <v>0</v>
      </c>
      <c r="AX92" s="875">
        <f t="shared" si="59"/>
        <v>0</v>
      </c>
      <c r="AY92" s="875">
        <f t="shared" si="60"/>
        <v>0</v>
      </c>
      <c r="AZ92" s="875">
        <f t="shared" si="61"/>
        <v>0</v>
      </c>
      <c r="BA92" s="875">
        <f t="shared" si="62"/>
        <v>0</v>
      </c>
      <c r="BB92" s="875">
        <f t="shared" si="63"/>
        <v>0</v>
      </c>
      <c r="BC92" s="875">
        <f t="shared" si="64"/>
        <v>0</v>
      </c>
      <c r="BD92" s="875">
        <f t="shared" si="65"/>
        <v>0</v>
      </c>
      <c r="BE92" s="875"/>
    </row>
    <row r="93" spans="1:57" ht="13.5" customHeight="1">
      <c r="A93" s="655" t="str">
        <f>IF(COUNTA(ｺﾒﾃﾞｨｶﾙ!A92)&gt;=1,ｺﾒﾃﾞｨｶﾙ!A92,"")</f>
        <v/>
      </c>
      <c r="B93" s="745" t="str">
        <f>IF(COUNTA(ｺﾒﾃﾞｨｶﾙ!B92)&gt;=1,ｺﾒﾃﾞｨｶﾙ!B92,"")</f>
        <v/>
      </c>
      <c r="C93" s="750" t="str">
        <f>IF(COUNTA(ｺﾒﾃﾞｨｶﾙ!C92)&gt;=1,ｺﾒﾃﾞｨｶﾙ!C92,"")</f>
        <v/>
      </c>
      <c r="D93" s="750" t="str">
        <f>IF(COUNTA(ｺﾒﾃﾞｨｶﾙ!D92)&gt;=1,ｺﾒﾃﾞｨｶﾙ!D92,"")</f>
        <v/>
      </c>
      <c r="E93" s="750" t="str">
        <f>IF(COUNTA(ｺﾒﾃﾞｨｶﾙ!E92)&gt;=1,ｺﾒﾃﾞｨｶﾙ!E92,"")</f>
        <v/>
      </c>
      <c r="F93" s="750" t="str">
        <f>IF(COUNTA(ｺﾒﾃﾞｨｶﾙ!F92)&gt;=1,ｺﾒﾃﾞｨｶﾙ!F92,"")</f>
        <v/>
      </c>
      <c r="G93" s="750" t="str">
        <f>IF(COUNTA(ｺﾒﾃﾞｨｶﾙ!G92)&gt;=1,ｺﾒﾃﾞｨｶﾙ!G92,"")</f>
        <v/>
      </c>
      <c r="H93" s="750" t="str">
        <f>IF(COUNTA(ｺﾒﾃﾞｨｶﾙ!H92)&gt;=1,ｺﾒﾃﾞｨｶﾙ!H92,"")</f>
        <v/>
      </c>
      <c r="I93" s="750" t="str">
        <f>IF(COUNTA(ｺﾒﾃﾞｨｶﾙ!I92)&gt;=1,ｺﾒﾃﾞｨｶﾙ!I92,"")</f>
        <v/>
      </c>
      <c r="J93" s="750" t="str">
        <f>IF(COUNTA(ｺﾒﾃﾞｨｶﾙ!J92)&gt;=1,ｺﾒﾃﾞｨｶﾙ!J92,"")</f>
        <v/>
      </c>
      <c r="K93" s="750" t="str">
        <f>IF(COUNTA(ｺﾒﾃﾞｨｶﾙ!K92)&gt;=1,ｺﾒﾃﾞｨｶﾙ!K92,"")</f>
        <v/>
      </c>
      <c r="L93" s="761" t="str">
        <f>IF(COUNTA(ｺﾒﾃﾞｨｶﾙ!L92)&gt;=1,ｺﾒﾃﾞｨｶﾙ!L92,"")</f>
        <v/>
      </c>
      <c r="M93" s="839" t="str">
        <f>IF(COUNTA(ｺﾒﾃﾞｨｶﾙ!M92)&gt;=1,ｺﾒﾃﾞｨｶﾙ!M92,"")</f>
        <v/>
      </c>
      <c r="N93" s="846" t="str">
        <f>IF(COUNTA(ｺﾒﾃﾞｨｶﾙ!N92)&gt;=1,ｺﾒﾃﾞｨｶﾙ!N92,"")</f>
        <v/>
      </c>
      <c r="O93" s="852">
        <f>SUM(ｺﾒﾃﾞｨｶﾙ!P92:V92)</f>
        <v>0</v>
      </c>
      <c r="P93" s="858" t="str">
        <f>IF(O93&lt;基本!$D$9,"非常勤","常勤")</f>
        <v>常勤</v>
      </c>
      <c r="Q93" s="861">
        <f>IF(P93="非常勤",O93/基本!$D$9,1)</f>
        <v>1</v>
      </c>
      <c r="R93" s="858" t="e">
        <f>IF(DAYS360(T93,メイン!$N$3)&lt;500,"新"," ")</f>
        <v>#VALUE!</v>
      </c>
      <c r="S93" s="868"/>
      <c r="T93" s="871" t="str">
        <f>IF(COUNTA(ｺﾒﾃﾞｨｶﾙ!O92)&gt;=1,ｺﾒﾃﾞｨｶﾙ!O92,"")</f>
        <v/>
      </c>
      <c r="U93" s="873"/>
      <c r="V93" s="873"/>
      <c r="W93" s="873"/>
      <c r="X93" s="875">
        <f t="shared" si="33"/>
        <v>0</v>
      </c>
      <c r="Y93" s="875">
        <f t="shared" si="34"/>
        <v>0</v>
      </c>
      <c r="Z93" s="875">
        <f t="shared" si="35"/>
        <v>0</v>
      </c>
      <c r="AA93" s="875">
        <f t="shared" si="36"/>
        <v>0</v>
      </c>
      <c r="AB93" s="875">
        <f t="shared" si="37"/>
        <v>0</v>
      </c>
      <c r="AC93" s="875">
        <f t="shared" si="38"/>
        <v>0</v>
      </c>
      <c r="AD93" s="875">
        <f t="shared" si="39"/>
        <v>0</v>
      </c>
      <c r="AE93" s="875">
        <f t="shared" si="40"/>
        <v>0</v>
      </c>
      <c r="AF93" s="875">
        <f t="shared" si="41"/>
        <v>0</v>
      </c>
      <c r="AG93" s="875">
        <f t="shared" si="42"/>
        <v>0</v>
      </c>
      <c r="AH93" s="875">
        <f t="shared" si="43"/>
        <v>0</v>
      </c>
      <c r="AI93" s="875">
        <f t="shared" si="44"/>
        <v>0</v>
      </c>
      <c r="AJ93" s="875">
        <f t="shared" si="45"/>
        <v>0</v>
      </c>
      <c r="AK93" s="875">
        <f t="shared" si="46"/>
        <v>0</v>
      </c>
      <c r="AL93" s="875">
        <f t="shared" si="47"/>
        <v>0</v>
      </c>
      <c r="AM93" s="875">
        <f t="shared" si="48"/>
        <v>0</v>
      </c>
      <c r="AN93" s="875">
        <f t="shared" si="49"/>
        <v>0</v>
      </c>
      <c r="AO93" s="875">
        <f t="shared" si="50"/>
        <v>0</v>
      </c>
      <c r="AP93" s="875">
        <f t="shared" si="51"/>
        <v>0</v>
      </c>
      <c r="AQ93" s="875">
        <f t="shared" si="52"/>
        <v>0</v>
      </c>
      <c r="AR93" s="875">
        <f t="shared" si="53"/>
        <v>0</v>
      </c>
      <c r="AS93" s="875">
        <f t="shared" si="54"/>
        <v>0</v>
      </c>
      <c r="AT93" s="875">
        <f t="shared" si="55"/>
        <v>0</v>
      </c>
      <c r="AU93" s="875">
        <f t="shared" si="56"/>
        <v>0</v>
      </c>
      <c r="AV93" s="875">
        <f t="shared" si="57"/>
        <v>0</v>
      </c>
      <c r="AW93" s="875">
        <f t="shared" si="58"/>
        <v>0</v>
      </c>
      <c r="AX93" s="875">
        <f t="shared" si="59"/>
        <v>0</v>
      </c>
      <c r="AY93" s="875">
        <f t="shared" si="60"/>
        <v>0</v>
      </c>
      <c r="AZ93" s="875">
        <f t="shared" si="61"/>
        <v>0</v>
      </c>
      <c r="BA93" s="875">
        <f t="shared" si="62"/>
        <v>0</v>
      </c>
      <c r="BB93" s="875">
        <f t="shared" si="63"/>
        <v>0</v>
      </c>
      <c r="BC93" s="875">
        <f t="shared" si="64"/>
        <v>0</v>
      </c>
      <c r="BD93" s="875">
        <f t="shared" si="65"/>
        <v>0</v>
      </c>
      <c r="BE93" s="875"/>
    </row>
    <row r="94" spans="1:57" ht="13.5" customHeight="1">
      <c r="A94" s="655" t="str">
        <f>IF(COUNTA(ｺﾒﾃﾞｨｶﾙ!A93)&gt;=1,ｺﾒﾃﾞｨｶﾙ!A93,"")</f>
        <v/>
      </c>
      <c r="B94" s="745" t="str">
        <f>IF(COUNTA(ｺﾒﾃﾞｨｶﾙ!B93)&gt;=1,ｺﾒﾃﾞｨｶﾙ!B93,"")</f>
        <v/>
      </c>
      <c r="C94" s="750" t="str">
        <f>IF(COUNTA(ｺﾒﾃﾞｨｶﾙ!C93)&gt;=1,ｺﾒﾃﾞｨｶﾙ!C93,"")</f>
        <v/>
      </c>
      <c r="D94" s="750" t="str">
        <f>IF(COUNTA(ｺﾒﾃﾞｨｶﾙ!D93)&gt;=1,ｺﾒﾃﾞｨｶﾙ!D93,"")</f>
        <v/>
      </c>
      <c r="E94" s="750" t="str">
        <f>IF(COUNTA(ｺﾒﾃﾞｨｶﾙ!E93)&gt;=1,ｺﾒﾃﾞｨｶﾙ!E93,"")</f>
        <v/>
      </c>
      <c r="F94" s="750" t="str">
        <f>IF(COUNTA(ｺﾒﾃﾞｨｶﾙ!F93)&gt;=1,ｺﾒﾃﾞｨｶﾙ!F93,"")</f>
        <v/>
      </c>
      <c r="G94" s="750" t="str">
        <f>IF(COUNTA(ｺﾒﾃﾞｨｶﾙ!G93)&gt;=1,ｺﾒﾃﾞｨｶﾙ!G93,"")</f>
        <v/>
      </c>
      <c r="H94" s="750" t="str">
        <f>IF(COUNTA(ｺﾒﾃﾞｨｶﾙ!H93)&gt;=1,ｺﾒﾃﾞｨｶﾙ!H93,"")</f>
        <v/>
      </c>
      <c r="I94" s="750" t="str">
        <f>IF(COUNTA(ｺﾒﾃﾞｨｶﾙ!I93)&gt;=1,ｺﾒﾃﾞｨｶﾙ!I93,"")</f>
        <v/>
      </c>
      <c r="J94" s="750" t="str">
        <f>IF(COUNTA(ｺﾒﾃﾞｨｶﾙ!J93)&gt;=1,ｺﾒﾃﾞｨｶﾙ!J93,"")</f>
        <v/>
      </c>
      <c r="K94" s="750" t="str">
        <f>IF(COUNTA(ｺﾒﾃﾞｨｶﾙ!K93)&gt;=1,ｺﾒﾃﾞｨｶﾙ!K93,"")</f>
        <v/>
      </c>
      <c r="L94" s="761" t="str">
        <f>IF(COUNTA(ｺﾒﾃﾞｨｶﾙ!L93)&gt;=1,ｺﾒﾃﾞｨｶﾙ!L93,"")</f>
        <v/>
      </c>
      <c r="M94" s="839" t="str">
        <f>IF(COUNTA(ｺﾒﾃﾞｨｶﾙ!M93)&gt;=1,ｺﾒﾃﾞｨｶﾙ!M93,"")</f>
        <v/>
      </c>
      <c r="N94" s="846" t="str">
        <f>IF(COUNTA(ｺﾒﾃﾞｨｶﾙ!N93)&gt;=1,ｺﾒﾃﾞｨｶﾙ!N93,"")</f>
        <v/>
      </c>
      <c r="O94" s="852">
        <f>SUM(ｺﾒﾃﾞｨｶﾙ!P93:V93)</f>
        <v>0</v>
      </c>
      <c r="P94" s="858" t="str">
        <f>IF(O94&lt;基本!$D$9,"非常勤","常勤")</f>
        <v>常勤</v>
      </c>
      <c r="Q94" s="861">
        <f>IF(P94="非常勤",O94/基本!$D$9,1)</f>
        <v>1</v>
      </c>
      <c r="R94" s="858" t="e">
        <f>IF(DAYS360(T94,メイン!$N$3)&lt;500,"新"," ")</f>
        <v>#VALUE!</v>
      </c>
      <c r="S94" s="868"/>
      <c r="T94" s="871" t="str">
        <f>IF(COUNTA(ｺﾒﾃﾞｨｶﾙ!O93)&gt;=1,ｺﾒﾃﾞｨｶﾙ!O93,"")</f>
        <v/>
      </c>
      <c r="U94" s="873"/>
      <c r="V94" s="873"/>
      <c r="W94" s="873"/>
      <c r="X94" s="875">
        <f t="shared" si="33"/>
        <v>0</v>
      </c>
      <c r="Y94" s="875">
        <f t="shared" si="34"/>
        <v>0</v>
      </c>
      <c r="Z94" s="875">
        <f t="shared" si="35"/>
        <v>0</v>
      </c>
      <c r="AA94" s="875">
        <f t="shared" si="36"/>
        <v>0</v>
      </c>
      <c r="AB94" s="875">
        <f t="shared" si="37"/>
        <v>0</v>
      </c>
      <c r="AC94" s="875">
        <f t="shared" si="38"/>
        <v>0</v>
      </c>
      <c r="AD94" s="875">
        <f t="shared" si="39"/>
        <v>0</v>
      </c>
      <c r="AE94" s="875">
        <f t="shared" si="40"/>
        <v>0</v>
      </c>
      <c r="AF94" s="875">
        <f t="shared" si="41"/>
        <v>0</v>
      </c>
      <c r="AG94" s="875">
        <f t="shared" si="42"/>
        <v>0</v>
      </c>
      <c r="AH94" s="875">
        <f t="shared" si="43"/>
        <v>0</v>
      </c>
      <c r="AI94" s="875">
        <f t="shared" si="44"/>
        <v>0</v>
      </c>
      <c r="AJ94" s="875">
        <f t="shared" si="45"/>
        <v>0</v>
      </c>
      <c r="AK94" s="875">
        <f t="shared" si="46"/>
        <v>0</v>
      </c>
      <c r="AL94" s="875">
        <f t="shared" si="47"/>
        <v>0</v>
      </c>
      <c r="AM94" s="875">
        <f t="shared" si="48"/>
        <v>0</v>
      </c>
      <c r="AN94" s="875">
        <f t="shared" si="49"/>
        <v>0</v>
      </c>
      <c r="AO94" s="875">
        <f t="shared" si="50"/>
        <v>0</v>
      </c>
      <c r="AP94" s="875">
        <f t="shared" si="51"/>
        <v>0</v>
      </c>
      <c r="AQ94" s="875">
        <f t="shared" si="52"/>
        <v>0</v>
      </c>
      <c r="AR94" s="875">
        <f t="shared" si="53"/>
        <v>0</v>
      </c>
      <c r="AS94" s="875">
        <f t="shared" si="54"/>
        <v>0</v>
      </c>
      <c r="AT94" s="875">
        <f t="shared" si="55"/>
        <v>0</v>
      </c>
      <c r="AU94" s="875">
        <f t="shared" si="56"/>
        <v>0</v>
      </c>
      <c r="AV94" s="875">
        <f t="shared" si="57"/>
        <v>0</v>
      </c>
      <c r="AW94" s="875">
        <f t="shared" si="58"/>
        <v>0</v>
      </c>
      <c r="AX94" s="875">
        <f t="shared" si="59"/>
        <v>0</v>
      </c>
      <c r="AY94" s="875">
        <f t="shared" si="60"/>
        <v>0</v>
      </c>
      <c r="AZ94" s="875">
        <f t="shared" si="61"/>
        <v>0</v>
      </c>
      <c r="BA94" s="875">
        <f t="shared" si="62"/>
        <v>0</v>
      </c>
      <c r="BB94" s="875">
        <f t="shared" si="63"/>
        <v>0</v>
      </c>
      <c r="BC94" s="875">
        <f t="shared" si="64"/>
        <v>0</v>
      </c>
      <c r="BD94" s="875">
        <f t="shared" si="65"/>
        <v>0</v>
      </c>
      <c r="BE94" s="875"/>
    </row>
    <row r="95" spans="1:57" ht="13.5" customHeight="1">
      <c r="A95" s="655" t="str">
        <f>IF(COUNTA(ｺﾒﾃﾞｨｶﾙ!A94)&gt;=1,ｺﾒﾃﾞｨｶﾙ!A94,"")</f>
        <v/>
      </c>
      <c r="B95" s="745" t="str">
        <f>IF(COUNTA(ｺﾒﾃﾞｨｶﾙ!B94)&gt;=1,ｺﾒﾃﾞｨｶﾙ!B94,"")</f>
        <v/>
      </c>
      <c r="C95" s="750" t="str">
        <f>IF(COUNTA(ｺﾒﾃﾞｨｶﾙ!C94)&gt;=1,ｺﾒﾃﾞｨｶﾙ!C94,"")</f>
        <v/>
      </c>
      <c r="D95" s="750" t="str">
        <f>IF(COUNTA(ｺﾒﾃﾞｨｶﾙ!D94)&gt;=1,ｺﾒﾃﾞｨｶﾙ!D94,"")</f>
        <v/>
      </c>
      <c r="E95" s="750" t="str">
        <f>IF(COUNTA(ｺﾒﾃﾞｨｶﾙ!E94)&gt;=1,ｺﾒﾃﾞｨｶﾙ!E94,"")</f>
        <v/>
      </c>
      <c r="F95" s="750" t="str">
        <f>IF(COUNTA(ｺﾒﾃﾞｨｶﾙ!F94)&gt;=1,ｺﾒﾃﾞｨｶﾙ!F94,"")</f>
        <v/>
      </c>
      <c r="G95" s="750" t="str">
        <f>IF(COUNTA(ｺﾒﾃﾞｨｶﾙ!G94)&gt;=1,ｺﾒﾃﾞｨｶﾙ!G94,"")</f>
        <v/>
      </c>
      <c r="H95" s="750" t="str">
        <f>IF(COUNTA(ｺﾒﾃﾞｨｶﾙ!H94)&gt;=1,ｺﾒﾃﾞｨｶﾙ!H94,"")</f>
        <v/>
      </c>
      <c r="I95" s="750" t="str">
        <f>IF(COUNTA(ｺﾒﾃﾞｨｶﾙ!I94)&gt;=1,ｺﾒﾃﾞｨｶﾙ!I94,"")</f>
        <v/>
      </c>
      <c r="J95" s="750" t="str">
        <f>IF(COUNTA(ｺﾒﾃﾞｨｶﾙ!J94)&gt;=1,ｺﾒﾃﾞｨｶﾙ!J94,"")</f>
        <v/>
      </c>
      <c r="K95" s="750" t="str">
        <f>IF(COUNTA(ｺﾒﾃﾞｨｶﾙ!K94)&gt;=1,ｺﾒﾃﾞｨｶﾙ!K94,"")</f>
        <v/>
      </c>
      <c r="L95" s="761" t="str">
        <f>IF(COUNTA(ｺﾒﾃﾞｨｶﾙ!L94)&gt;=1,ｺﾒﾃﾞｨｶﾙ!L94,"")</f>
        <v/>
      </c>
      <c r="M95" s="839" t="str">
        <f>IF(COUNTA(ｺﾒﾃﾞｨｶﾙ!M94)&gt;=1,ｺﾒﾃﾞｨｶﾙ!M94,"")</f>
        <v/>
      </c>
      <c r="N95" s="846" t="str">
        <f>IF(COUNTA(ｺﾒﾃﾞｨｶﾙ!N94)&gt;=1,ｺﾒﾃﾞｨｶﾙ!N94,"")</f>
        <v/>
      </c>
      <c r="O95" s="852">
        <f>SUM(ｺﾒﾃﾞｨｶﾙ!P94:V94)</f>
        <v>0</v>
      </c>
      <c r="P95" s="858" t="str">
        <f>IF(O95&lt;基本!$D$9,"非常勤","常勤")</f>
        <v>常勤</v>
      </c>
      <c r="Q95" s="861">
        <f>IF(P95="非常勤",O95/基本!$D$9,1)</f>
        <v>1</v>
      </c>
      <c r="R95" s="858" t="e">
        <f>IF(DAYS360(T95,メイン!$N$3)&lt;500,"新"," ")</f>
        <v>#VALUE!</v>
      </c>
      <c r="S95" s="868"/>
      <c r="T95" s="871" t="str">
        <f>IF(COUNTA(ｺﾒﾃﾞｨｶﾙ!O94)&gt;=1,ｺﾒﾃﾞｨｶﾙ!O94,"")</f>
        <v/>
      </c>
      <c r="U95" s="873"/>
      <c r="V95" s="873"/>
      <c r="W95" s="873"/>
      <c r="X95" s="875">
        <f t="shared" si="33"/>
        <v>0</v>
      </c>
      <c r="Y95" s="875">
        <f t="shared" si="34"/>
        <v>0</v>
      </c>
      <c r="Z95" s="875">
        <f t="shared" si="35"/>
        <v>0</v>
      </c>
      <c r="AA95" s="875">
        <f t="shared" si="36"/>
        <v>0</v>
      </c>
      <c r="AB95" s="875">
        <f t="shared" si="37"/>
        <v>0</v>
      </c>
      <c r="AC95" s="875">
        <f t="shared" si="38"/>
        <v>0</v>
      </c>
      <c r="AD95" s="875">
        <f t="shared" si="39"/>
        <v>0</v>
      </c>
      <c r="AE95" s="875">
        <f t="shared" si="40"/>
        <v>0</v>
      </c>
      <c r="AF95" s="875">
        <f t="shared" si="41"/>
        <v>0</v>
      </c>
      <c r="AG95" s="875">
        <f t="shared" si="42"/>
        <v>0</v>
      </c>
      <c r="AH95" s="875">
        <f t="shared" si="43"/>
        <v>0</v>
      </c>
      <c r="AI95" s="875">
        <f t="shared" si="44"/>
        <v>0</v>
      </c>
      <c r="AJ95" s="875">
        <f t="shared" si="45"/>
        <v>0</v>
      </c>
      <c r="AK95" s="875">
        <f t="shared" si="46"/>
        <v>0</v>
      </c>
      <c r="AL95" s="875">
        <f t="shared" si="47"/>
        <v>0</v>
      </c>
      <c r="AM95" s="875">
        <f t="shared" si="48"/>
        <v>0</v>
      </c>
      <c r="AN95" s="875">
        <f t="shared" si="49"/>
        <v>0</v>
      </c>
      <c r="AO95" s="875">
        <f t="shared" si="50"/>
        <v>0</v>
      </c>
      <c r="AP95" s="875">
        <f t="shared" si="51"/>
        <v>0</v>
      </c>
      <c r="AQ95" s="875">
        <f t="shared" si="52"/>
        <v>0</v>
      </c>
      <c r="AR95" s="875">
        <f t="shared" si="53"/>
        <v>0</v>
      </c>
      <c r="AS95" s="875">
        <f t="shared" si="54"/>
        <v>0</v>
      </c>
      <c r="AT95" s="875">
        <f t="shared" si="55"/>
        <v>0</v>
      </c>
      <c r="AU95" s="875">
        <f t="shared" si="56"/>
        <v>0</v>
      </c>
      <c r="AV95" s="875">
        <f t="shared" si="57"/>
        <v>0</v>
      </c>
      <c r="AW95" s="875">
        <f t="shared" si="58"/>
        <v>0</v>
      </c>
      <c r="AX95" s="875">
        <f t="shared" si="59"/>
        <v>0</v>
      </c>
      <c r="AY95" s="875">
        <f t="shared" si="60"/>
        <v>0</v>
      </c>
      <c r="AZ95" s="875">
        <f t="shared" si="61"/>
        <v>0</v>
      </c>
      <c r="BA95" s="875">
        <f t="shared" si="62"/>
        <v>0</v>
      </c>
      <c r="BB95" s="875">
        <f t="shared" si="63"/>
        <v>0</v>
      </c>
      <c r="BC95" s="875">
        <f t="shared" si="64"/>
        <v>0</v>
      </c>
      <c r="BD95" s="875">
        <f t="shared" si="65"/>
        <v>0</v>
      </c>
      <c r="BE95" s="875"/>
    </row>
    <row r="96" spans="1:57" ht="13.5" customHeight="1">
      <c r="A96" s="655" t="str">
        <f>IF(COUNTA(ｺﾒﾃﾞｨｶﾙ!A95)&gt;=1,ｺﾒﾃﾞｨｶﾙ!A95,"")</f>
        <v/>
      </c>
      <c r="B96" s="745" t="str">
        <f>IF(COUNTA(ｺﾒﾃﾞｨｶﾙ!B95)&gt;=1,ｺﾒﾃﾞｨｶﾙ!B95,"")</f>
        <v/>
      </c>
      <c r="C96" s="750" t="str">
        <f>IF(COUNTA(ｺﾒﾃﾞｨｶﾙ!C95)&gt;=1,ｺﾒﾃﾞｨｶﾙ!C95,"")</f>
        <v/>
      </c>
      <c r="D96" s="750" t="str">
        <f>IF(COUNTA(ｺﾒﾃﾞｨｶﾙ!D95)&gt;=1,ｺﾒﾃﾞｨｶﾙ!D95,"")</f>
        <v/>
      </c>
      <c r="E96" s="750" t="str">
        <f>IF(COUNTA(ｺﾒﾃﾞｨｶﾙ!E95)&gt;=1,ｺﾒﾃﾞｨｶﾙ!E95,"")</f>
        <v/>
      </c>
      <c r="F96" s="750" t="str">
        <f>IF(COUNTA(ｺﾒﾃﾞｨｶﾙ!F95)&gt;=1,ｺﾒﾃﾞｨｶﾙ!F95,"")</f>
        <v/>
      </c>
      <c r="G96" s="750" t="str">
        <f>IF(COUNTA(ｺﾒﾃﾞｨｶﾙ!G95)&gt;=1,ｺﾒﾃﾞｨｶﾙ!G95,"")</f>
        <v/>
      </c>
      <c r="H96" s="750" t="str">
        <f>IF(COUNTA(ｺﾒﾃﾞｨｶﾙ!H95)&gt;=1,ｺﾒﾃﾞｨｶﾙ!H95,"")</f>
        <v/>
      </c>
      <c r="I96" s="750" t="str">
        <f>IF(COUNTA(ｺﾒﾃﾞｨｶﾙ!I95)&gt;=1,ｺﾒﾃﾞｨｶﾙ!I95,"")</f>
        <v/>
      </c>
      <c r="J96" s="750" t="str">
        <f>IF(COUNTA(ｺﾒﾃﾞｨｶﾙ!J95)&gt;=1,ｺﾒﾃﾞｨｶﾙ!J95,"")</f>
        <v/>
      </c>
      <c r="K96" s="750" t="str">
        <f>IF(COUNTA(ｺﾒﾃﾞｨｶﾙ!K95)&gt;=1,ｺﾒﾃﾞｨｶﾙ!K95,"")</f>
        <v/>
      </c>
      <c r="L96" s="761" t="str">
        <f>IF(COUNTA(ｺﾒﾃﾞｨｶﾙ!L95)&gt;=1,ｺﾒﾃﾞｨｶﾙ!L95,"")</f>
        <v/>
      </c>
      <c r="M96" s="839" t="str">
        <f>IF(COUNTA(ｺﾒﾃﾞｨｶﾙ!M95)&gt;=1,ｺﾒﾃﾞｨｶﾙ!M95,"")</f>
        <v/>
      </c>
      <c r="N96" s="846" t="str">
        <f>IF(COUNTA(ｺﾒﾃﾞｨｶﾙ!N95)&gt;=1,ｺﾒﾃﾞｨｶﾙ!N95,"")</f>
        <v/>
      </c>
      <c r="O96" s="852">
        <f>SUM(ｺﾒﾃﾞｨｶﾙ!P95:V95)</f>
        <v>0</v>
      </c>
      <c r="P96" s="858" t="str">
        <f>IF(O96&lt;基本!$D$9,"非常勤","常勤")</f>
        <v>常勤</v>
      </c>
      <c r="Q96" s="861">
        <f>IF(P96="非常勤",O96/基本!$D$9,1)</f>
        <v>1</v>
      </c>
      <c r="R96" s="858" t="e">
        <f>IF(DAYS360(T96,メイン!$N$3)&lt;500,"新"," ")</f>
        <v>#VALUE!</v>
      </c>
      <c r="S96" s="868"/>
      <c r="T96" s="871" t="str">
        <f>IF(COUNTA(ｺﾒﾃﾞｨｶﾙ!O95)&gt;=1,ｺﾒﾃﾞｨｶﾙ!O95,"")</f>
        <v/>
      </c>
      <c r="U96" s="873"/>
      <c r="V96" s="873"/>
      <c r="W96" s="873"/>
      <c r="X96" s="875">
        <f t="shared" si="33"/>
        <v>0</v>
      </c>
      <c r="Y96" s="875">
        <f t="shared" si="34"/>
        <v>0</v>
      </c>
      <c r="Z96" s="875">
        <f t="shared" si="35"/>
        <v>0</v>
      </c>
      <c r="AA96" s="875">
        <f t="shared" si="36"/>
        <v>0</v>
      </c>
      <c r="AB96" s="875">
        <f t="shared" si="37"/>
        <v>0</v>
      </c>
      <c r="AC96" s="875">
        <f t="shared" si="38"/>
        <v>0</v>
      </c>
      <c r="AD96" s="875">
        <f t="shared" si="39"/>
        <v>0</v>
      </c>
      <c r="AE96" s="875">
        <f t="shared" si="40"/>
        <v>0</v>
      </c>
      <c r="AF96" s="875">
        <f t="shared" si="41"/>
        <v>0</v>
      </c>
      <c r="AG96" s="875">
        <f t="shared" si="42"/>
        <v>0</v>
      </c>
      <c r="AH96" s="875">
        <f t="shared" si="43"/>
        <v>0</v>
      </c>
      <c r="AI96" s="875">
        <f t="shared" si="44"/>
        <v>0</v>
      </c>
      <c r="AJ96" s="875">
        <f t="shared" si="45"/>
        <v>0</v>
      </c>
      <c r="AK96" s="875">
        <f t="shared" si="46"/>
        <v>0</v>
      </c>
      <c r="AL96" s="875">
        <f t="shared" si="47"/>
        <v>0</v>
      </c>
      <c r="AM96" s="875">
        <f t="shared" si="48"/>
        <v>0</v>
      </c>
      <c r="AN96" s="875">
        <f t="shared" si="49"/>
        <v>0</v>
      </c>
      <c r="AO96" s="875">
        <f t="shared" si="50"/>
        <v>0</v>
      </c>
      <c r="AP96" s="875">
        <f t="shared" si="51"/>
        <v>0</v>
      </c>
      <c r="AQ96" s="875">
        <f t="shared" si="52"/>
        <v>0</v>
      </c>
      <c r="AR96" s="875">
        <f t="shared" si="53"/>
        <v>0</v>
      </c>
      <c r="AS96" s="875">
        <f t="shared" si="54"/>
        <v>0</v>
      </c>
      <c r="AT96" s="875">
        <f t="shared" si="55"/>
        <v>0</v>
      </c>
      <c r="AU96" s="875">
        <f t="shared" si="56"/>
        <v>0</v>
      </c>
      <c r="AV96" s="875">
        <f t="shared" si="57"/>
        <v>0</v>
      </c>
      <c r="AW96" s="875">
        <f t="shared" si="58"/>
        <v>0</v>
      </c>
      <c r="AX96" s="875">
        <f t="shared" si="59"/>
        <v>0</v>
      </c>
      <c r="AY96" s="875">
        <f t="shared" si="60"/>
        <v>0</v>
      </c>
      <c r="AZ96" s="875">
        <f t="shared" si="61"/>
        <v>0</v>
      </c>
      <c r="BA96" s="875">
        <f t="shared" si="62"/>
        <v>0</v>
      </c>
      <c r="BB96" s="875">
        <f t="shared" si="63"/>
        <v>0</v>
      </c>
      <c r="BC96" s="875">
        <f t="shared" si="64"/>
        <v>0</v>
      </c>
      <c r="BD96" s="875">
        <f t="shared" si="65"/>
        <v>0</v>
      </c>
      <c r="BE96" s="875"/>
    </row>
    <row r="97" spans="1:57" ht="13.5" customHeight="1">
      <c r="A97" s="655" t="str">
        <f>IF(COUNTA(ｺﾒﾃﾞｨｶﾙ!A96)&gt;=1,ｺﾒﾃﾞｨｶﾙ!A96,"")</f>
        <v/>
      </c>
      <c r="B97" s="745" t="str">
        <f>IF(COUNTA(ｺﾒﾃﾞｨｶﾙ!B96)&gt;=1,ｺﾒﾃﾞｨｶﾙ!B96,"")</f>
        <v/>
      </c>
      <c r="C97" s="750" t="str">
        <f>IF(COUNTA(ｺﾒﾃﾞｨｶﾙ!C96)&gt;=1,ｺﾒﾃﾞｨｶﾙ!C96,"")</f>
        <v/>
      </c>
      <c r="D97" s="750" t="str">
        <f>IF(COUNTA(ｺﾒﾃﾞｨｶﾙ!D96)&gt;=1,ｺﾒﾃﾞｨｶﾙ!D96,"")</f>
        <v/>
      </c>
      <c r="E97" s="750" t="str">
        <f>IF(COUNTA(ｺﾒﾃﾞｨｶﾙ!E96)&gt;=1,ｺﾒﾃﾞｨｶﾙ!E96,"")</f>
        <v/>
      </c>
      <c r="F97" s="750" t="str">
        <f>IF(COUNTA(ｺﾒﾃﾞｨｶﾙ!F96)&gt;=1,ｺﾒﾃﾞｨｶﾙ!F96,"")</f>
        <v/>
      </c>
      <c r="G97" s="750" t="str">
        <f>IF(COUNTA(ｺﾒﾃﾞｨｶﾙ!G96)&gt;=1,ｺﾒﾃﾞｨｶﾙ!G96,"")</f>
        <v/>
      </c>
      <c r="H97" s="750" t="str">
        <f>IF(COUNTA(ｺﾒﾃﾞｨｶﾙ!H96)&gt;=1,ｺﾒﾃﾞｨｶﾙ!H96,"")</f>
        <v/>
      </c>
      <c r="I97" s="750" t="str">
        <f>IF(COUNTA(ｺﾒﾃﾞｨｶﾙ!I96)&gt;=1,ｺﾒﾃﾞｨｶﾙ!I96,"")</f>
        <v/>
      </c>
      <c r="J97" s="750" t="str">
        <f>IF(COUNTA(ｺﾒﾃﾞｨｶﾙ!J96)&gt;=1,ｺﾒﾃﾞｨｶﾙ!J96,"")</f>
        <v/>
      </c>
      <c r="K97" s="750" t="str">
        <f>IF(COUNTA(ｺﾒﾃﾞｨｶﾙ!K96)&gt;=1,ｺﾒﾃﾞｨｶﾙ!K96,"")</f>
        <v/>
      </c>
      <c r="L97" s="761" t="str">
        <f>IF(COUNTA(ｺﾒﾃﾞｨｶﾙ!L96)&gt;=1,ｺﾒﾃﾞｨｶﾙ!L96,"")</f>
        <v/>
      </c>
      <c r="M97" s="839" t="str">
        <f>IF(COUNTA(ｺﾒﾃﾞｨｶﾙ!M96)&gt;=1,ｺﾒﾃﾞｨｶﾙ!M96,"")</f>
        <v/>
      </c>
      <c r="N97" s="846" t="str">
        <f>IF(COUNTA(ｺﾒﾃﾞｨｶﾙ!N96)&gt;=1,ｺﾒﾃﾞｨｶﾙ!N96,"")</f>
        <v/>
      </c>
      <c r="O97" s="852">
        <f>SUM(ｺﾒﾃﾞｨｶﾙ!P96:V96)</f>
        <v>0</v>
      </c>
      <c r="P97" s="858" t="str">
        <f>IF(O97&lt;基本!$D$9,"非常勤","常勤")</f>
        <v>常勤</v>
      </c>
      <c r="Q97" s="861">
        <f>IF(P97="非常勤",O97/基本!$D$9,1)</f>
        <v>1</v>
      </c>
      <c r="R97" s="858" t="e">
        <f>IF(DAYS360(T97,メイン!$N$3)&lt;500,"新"," ")</f>
        <v>#VALUE!</v>
      </c>
      <c r="S97" s="868"/>
      <c r="T97" s="871" t="str">
        <f>IF(COUNTA(ｺﾒﾃﾞｨｶﾙ!O96)&gt;=1,ｺﾒﾃﾞｨｶﾙ!O96,"")</f>
        <v/>
      </c>
      <c r="U97" s="873"/>
      <c r="V97" s="873"/>
      <c r="W97" s="873"/>
      <c r="X97" s="875">
        <f t="shared" si="33"/>
        <v>0</v>
      </c>
      <c r="Y97" s="875">
        <f t="shared" si="34"/>
        <v>0</v>
      </c>
      <c r="Z97" s="875">
        <f t="shared" si="35"/>
        <v>0</v>
      </c>
      <c r="AA97" s="875">
        <f t="shared" si="36"/>
        <v>0</v>
      </c>
      <c r="AB97" s="875">
        <f t="shared" si="37"/>
        <v>0</v>
      </c>
      <c r="AC97" s="875">
        <f t="shared" si="38"/>
        <v>0</v>
      </c>
      <c r="AD97" s="875">
        <f t="shared" si="39"/>
        <v>0</v>
      </c>
      <c r="AE97" s="875">
        <f t="shared" si="40"/>
        <v>0</v>
      </c>
      <c r="AF97" s="875">
        <f t="shared" si="41"/>
        <v>0</v>
      </c>
      <c r="AG97" s="875">
        <f t="shared" si="42"/>
        <v>0</v>
      </c>
      <c r="AH97" s="875">
        <f t="shared" si="43"/>
        <v>0</v>
      </c>
      <c r="AI97" s="875">
        <f t="shared" si="44"/>
        <v>0</v>
      </c>
      <c r="AJ97" s="875">
        <f t="shared" si="45"/>
        <v>0</v>
      </c>
      <c r="AK97" s="875">
        <f t="shared" si="46"/>
        <v>0</v>
      </c>
      <c r="AL97" s="875">
        <f t="shared" si="47"/>
        <v>0</v>
      </c>
      <c r="AM97" s="875">
        <f t="shared" si="48"/>
        <v>0</v>
      </c>
      <c r="AN97" s="875">
        <f t="shared" si="49"/>
        <v>0</v>
      </c>
      <c r="AO97" s="875">
        <f t="shared" si="50"/>
        <v>0</v>
      </c>
      <c r="AP97" s="875">
        <f t="shared" si="51"/>
        <v>0</v>
      </c>
      <c r="AQ97" s="875">
        <f t="shared" si="52"/>
        <v>0</v>
      </c>
      <c r="AR97" s="875">
        <f t="shared" si="53"/>
        <v>0</v>
      </c>
      <c r="AS97" s="875">
        <f t="shared" si="54"/>
        <v>0</v>
      </c>
      <c r="AT97" s="875">
        <f t="shared" si="55"/>
        <v>0</v>
      </c>
      <c r="AU97" s="875">
        <f t="shared" si="56"/>
        <v>0</v>
      </c>
      <c r="AV97" s="875">
        <f t="shared" si="57"/>
        <v>0</v>
      </c>
      <c r="AW97" s="875">
        <f t="shared" si="58"/>
        <v>0</v>
      </c>
      <c r="AX97" s="875">
        <f t="shared" si="59"/>
        <v>0</v>
      </c>
      <c r="AY97" s="875">
        <f t="shared" si="60"/>
        <v>0</v>
      </c>
      <c r="AZ97" s="875">
        <f t="shared" si="61"/>
        <v>0</v>
      </c>
      <c r="BA97" s="875">
        <f t="shared" si="62"/>
        <v>0</v>
      </c>
      <c r="BB97" s="875">
        <f t="shared" si="63"/>
        <v>0</v>
      </c>
      <c r="BC97" s="875">
        <f t="shared" si="64"/>
        <v>0</v>
      </c>
      <c r="BD97" s="875">
        <f t="shared" si="65"/>
        <v>0</v>
      </c>
      <c r="BE97" s="875"/>
    </row>
    <row r="98" spans="1:57" ht="13.5" customHeight="1">
      <c r="A98" s="655" t="str">
        <f>IF(COUNTA(ｺﾒﾃﾞｨｶﾙ!A97)&gt;=1,ｺﾒﾃﾞｨｶﾙ!A97,"")</f>
        <v/>
      </c>
      <c r="B98" s="745" t="str">
        <f>IF(COUNTA(ｺﾒﾃﾞｨｶﾙ!B97)&gt;=1,ｺﾒﾃﾞｨｶﾙ!B97,"")</f>
        <v/>
      </c>
      <c r="C98" s="750" t="str">
        <f>IF(COUNTA(ｺﾒﾃﾞｨｶﾙ!C97)&gt;=1,ｺﾒﾃﾞｨｶﾙ!C97,"")</f>
        <v/>
      </c>
      <c r="D98" s="750" t="str">
        <f>IF(COUNTA(ｺﾒﾃﾞｨｶﾙ!D97)&gt;=1,ｺﾒﾃﾞｨｶﾙ!D97,"")</f>
        <v/>
      </c>
      <c r="E98" s="750" t="str">
        <f>IF(COUNTA(ｺﾒﾃﾞｨｶﾙ!E97)&gt;=1,ｺﾒﾃﾞｨｶﾙ!E97,"")</f>
        <v/>
      </c>
      <c r="F98" s="750" t="str">
        <f>IF(COUNTA(ｺﾒﾃﾞｨｶﾙ!F97)&gt;=1,ｺﾒﾃﾞｨｶﾙ!F97,"")</f>
        <v/>
      </c>
      <c r="G98" s="750" t="str">
        <f>IF(COUNTA(ｺﾒﾃﾞｨｶﾙ!G97)&gt;=1,ｺﾒﾃﾞｨｶﾙ!G97,"")</f>
        <v/>
      </c>
      <c r="H98" s="750" t="str">
        <f>IF(COUNTA(ｺﾒﾃﾞｨｶﾙ!H97)&gt;=1,ｺﾒﾃﾞｨｶﾙ!H97,"")</f>
        <v/>
      </c>
      <c r="I98" s="750" t="str">
        <f>IF(COUNTA(ｺﾒﾃﾞｨｶﾙ!I97)&gt;=1,ｺﾒﾃﾞｨｶﾙ!I97,"")</f>
        <v/>
      </c>
      <c r="J98" s="750" t="str">
        <f>IF(COUNTA(ｺﾒﾃﾞｨｶﾙ!J97)&gt;=1,ｺﾒﾃﾞｨｶﾙ!J97,"")</f>
        <v/>
      </c>
      <c r="K98" s="750" t="str">
        <f>IF(COUNTA(ｺﾒﾃﾞｨｶﾙ!K97)&gt;=1,ｺﾒﾃﾞｨｶﾙ!K97,"")</f>
        <v/>
      </c>
      <c r="L98" s="761" t="str">
        <f>IF(COUNTA(ｺﾒﾃﾞｨｶﾙ!L97)&gt;=1,ｺﾒﾃﾞｨｶﾙ!L97,"")</f>
        <v/>
      </c>
      <c r="M98" s="839" t="str">
        <f>IF(COUNTA(ｺﾒﾃﾞｨｶﾙ!M97)&gt;=1,ｺﾒﾃﾞｨｶﾙ!M97,"")</f>
        <v/>
      </c>
      <c r="N98" s="846" t="str">
        <f>IF(COUNTA(ｺﾒﾃﾞｨｶﾙ!N97)&gt;=1,ｺﾒﾃﾞｨｶﾙ!N97,"")</f>
        <v/>
      </c>
      <c r="O98" s="852">
        <f>SUM(ｺﾒﾃﾞｨｶﾙ!P97:V97)</f>
        <v>0</v>
      </c>
      <c r="P98" s="858" t="str">
        <f>IF(O98&lt;基本!$D$9,"非常勤","常勤")</f>
        <v>常勤</v>
      </c>
      <c r="Q98" s="861">
        <f>IF(P98="非常勤",O98/基本!$D$9,1)</f>
        <v>1</v>
      </c>
      <c r="R98" s="858" t="e">
        <f>IF(DAYS360(T98,メイン!$N$3)&lt;500,"新"," ")</f>
        <v>#VALUE!</v>
      </c>
      <c r="S98" s="868"/>
      <c r="T98" s="871" t="str">
        <f>IF(COUNTA(ｺﾒﾃﾞｨｶﾙ!O97)&gt;=1,ｺﾒﾃﾞｨｶﾙ!O97,"")</f>
        <v/>
      </c>
      <c r="U98" s="873"/>
      <c r="V98" s="873"/>
      <c r="W98" s="873"/>
      <c r="X98" s="875">
        <f t="shared" si="33"/>
        <v>0</v>
      </c>
      <c r="Y98" s="875">
        <f t="shared" si="34"/>
        <v>0</v>
      </c>
      <c r="Z98" s="875">
        <f t="shared" si="35"/>
        <v>0</v>
      </c>
      <c r="AA98" s="875">
        <f t="shared" si="36"/>
        <v>0</v>
      </c>
      <c r="AB98" s="875">
        <f t="shared" si="37"/>
        <v>0</v>
      </c>
      <c r="AC98" s="875">
        <f t="shared" si="38"/>
        <v>0</v>
      </c>
      <c r="AD98" s="875">
        <f t="shared" si="39"/>
        <v>0</v>
      </c>
      <c r="AE98" s="875">
        <f t="shared" si="40"/>
        <v>0</v>
      </c>
      <c r="AF98" s="875">
        <f t="shared" si="41"/>
        <v>0</v>
      </c>
      <c r="AG98" s="875">
        <f t="shared" si="42"/>
        <v>0</v>
      </c>
      <c r="AH98" s="875">
        <f t="shared" si="43"/>
        <v>0</v>
      </c>
      <c r="AI98" s="875">
        <f t="shared" si="44"/>
        <v>0</v>
      </c>
      <c r="AJ98" s="875">
        <f t="shared" si="45"/>
        <v>0</v>
      </c>
      <c r="AK98" s="875">
        <f t="shared" si="46"/>
        <v>0</v>
      </c>
      <c r="AL98" s="875">
        <f t="shared" si="47"/>
        <v>0</v>
      </c>
      <c r="AM98" s="875">
        <f t="shared" si="48"/>
        <v>0</v>
      </c>
      <c r="AN98" s="875">
        <f t="shared" si="49"/>
        <v>0</v>
      </c>
      <c r="AO98" s="875">
        <f t="shared" si="50"/>
        <v>0</v>
      </c>
      <c r="AP98" s="875">
        <f t="shared" si="51"/>
        <v>0</v>
      </c>
      <c r="AQ98" s="875">
        <f t="shared" si="52"/>
        <v>0</v>
      </c>
      <c r="AR98" s="875">
        <f t="shared" si="53"/>
        <v>0</v>
      </c>
      <c r="AS98" s="875">
        <f t="shared" si="54"/>
        <v>0</v>
      </c>
      <c r="AT98" s="875">
        <f t="shared" si="55"/>
        <v>0</v>
      </c>
      <c r="AU98" s="875">
        <f t="shared" si="56"/>
        <v>0</v>
      </c>
      <c r="AV98" s="875">
        <f t="shared" si="57"/>
        <v>0</v>
      </c>
      <c r="AW98" s="875">
        <f t="shared" si="58"/>
        <v>0</v>
      </c>
      <c r="AX98" s="875">
        <f t="shared" si="59"/>
        <v>0</v>
      </c>
      <c r="AY98" s="875">
        <f t="shared" si="60"/>
        <v>0</v>
      </c>
      <c r="AZ98" s="875">
        <f t="shared" si="61"/>
        <v>0</v>
      </c>
      <c r="BA98" s="875">
        <f t="shared" si="62"/>
        <v>0</v>
      </c>
      <c r="BB98" s="875">
        <f t="shared" si="63"/>
        <v>0</v>
      </c>
      <c r="BC98" s="875">
        <f t="shared" si="64"/>
        <v>0</v>
      </c>
      <c r="BD98" s="875">
        <f t="shared" si="65"/>
        <v>0</v>
      </c>
      <c r="BE98" s="875"/>
    </row>
    <row r="99" spans="1:57" ht="13.5" customHeight="1">
      <c r="A99" s="655" t="str">
        <f>IF(COUNTA(ｺﾒﾃﾞｨｶﾙ!A98)&gt;=1,ｺﾒﾃﾞｨｶﾙ!A98,"")</f>
        <v/>
      </c>
      <c r="B99" s="745" t="str">
        <f>IF(COUNTA(ｺﾒﾃﾞｨｶﾙ!B98)&gt;=1,ｺﾒﾃﾞｨｶﾙ!B98,"")</f>
        <v/>
      </c>
      <c r="C99" s="750" t="str">
        <f>IF(COUNTA(ｺﾒﾃﾞｨｶﾙ!C98)&gt;=1,ｺﾒﾃﾞｨｶﾙ!C98,"")</f>
        <v/>
      </c>
      <c r="D99" s="750" t="str">
        <f>IF(COUNTA(ｺﾒﾃﾞｨｶﾙ!D98)&gt;=1,ｺﾒﾃﾞｨｶﾙ!D98,"")</f>
        <v/>
      </c>
      <c r="E99" s="750" t="str">
        <f>IF(COUNTA(ｺﾒﾃﾞｨｶﾙ!E98)&gt;=1,ｺﾒﾃﾞｨｶﾙ!E98,"")</f>
        <v/>
      </c>
      <c r="F99" s="750" t="str">
        <f>IF(COUNTA(ｺﾒﾃﾞｨｶﾙ!F98)&gt;=1,ｺﾒﾃﾞｨｶﾙ!F98,"")</f>
        <v/>
      </c>
      <c r="G99" s="750" t="str">
        <f>IF(COUNTA(ｺﾒﾃﾞｨｶﾙ!G98)&gt;=1,ｺﾒﾃﾞｨｶﾙ!G98,"")</f>
        <v/>
      </c>
      <c r="H99" s="750" t="str">
        <f>IF(COUNTA(ｺﾒﾃﾞｨｶﾙ!H98)&gt;=1,ｺﾒﾃﾞｨｶﾙ!H98,"")</f>
        <v/>
      </c>
      <c r="I99" s="750" t="str">
        <f>IF(COUNTA(ｺﾒﾃﾞｨｶﾙ!I98)&gt;=1,ｺﾒﾃﾞｨｶﾙ!I98,"")</f>
        <v/>
      </c>
      <c r="J99" s="750" t="str">
        <f>IF(COUNTA(ｺﾒﾃﾞｨｶﾙ!J98)&gt;=1,ｺﾒﾃﾞｨｶﾙ!J98,"")</f>
        <v/>
      </c>
      <c r="K99" s="750" t="str">
        <f>IF(COUNTA(ｺﾒﾃﾞｨｶﾙ!K98)&gt;=1,ｺﾒﾃﾞｨｶﾙ!K98,"")</f>
        <v/>
      </c>
      <c r="L99" s="761" t="str">
        <f>IF(COUNTA(ｺﾒﾃﾞｨｶﾙ!L98)&gt;=1,ｺﾒﾃﾞｨｶﾙ!L98,"")</f>
        <v/>
      </c>
      <c r="M99" s="839" t="str">
        <f>IF(COUNTA(ｺﾒﾃﾞｨｶﾙ!M98)&gt;=1,ｺﾒﾃﾞｨｶﾙ!M98,"")</f>
        <v/>
      </c>
      <c r="N99" s="846" t="str">
        <f>IF(COUNTA(ｺﾒﾃﾞｨｶﾙ!N98)&gt;=1,ｺﾒﾃﾞｨｶﾙ!N98,"")</f>
        <v/>
      </c>
      <c r="O99" s="852">
        <f>SUM(ｺﾒﾃﾞｨｶﾙ!P98:V98)</f>
        <v>0</v>
      </c>
      <c r="P99" s="858" t="str">
        <f>IF(O99&lt;基本!$D$9,"非常勤","常勤")</f>
        <v>常勤</v>
      </c>
      <c r="Q99" s="861">
        <f>IF(P99="非常勤",O99/基本!$D$9,1)</f>
        <v>1</v>
      </c>
      <c r="R99" s="858" t="e">
        <f>IF(DAYS360(T99,メイン!$N$3)&lt;500,"新"," ")</f>
        <v>#VALUE!</v>
      </c>
      <c r="S99" s="868"/>
      <c r="T99" s="871" t="str">
        <f>IF(COUNTA(ｺﾒﾃﾞｨｶﾙ!O98)&gt;=1,ｺﾒﾃﾞｨｶﾙ!O98,"")</f>
        <v/>
      </c>
      <c r="U99" s="873"/>
      <c r="V99" s="873"/>
      <c r="W99" s="873"/>
      <c r="X99" s="875">
        <f t="shared" si="33"/>
        <v>0</v>
      </c>
      <c r="Y99" s="875">
        <f t="shared" si="34"/>
        <v>0</v>
      </c>
      <c r="Z99" s="875">
        <f t="shared" si="35"/>
        <v>0</v>
      </c>
      <c r="AA99" s="875">
        <f t="shared" si="36"/>
        <v>0</v>
      </c>
      <c r="AB99" s="875">
        <f t="shared" si="37"/>
        <v>0</v>
      </c>
      <c r="AC99" s="875">
        <f t="shared" si="38"/>
        <v>0</v>
      </c>
      <c r="AD99" s="875">
        <f t="shared" si="39"/>
        <v>0</v>
      </c>
      <c r="AE99" s="875">
        <f t="shared" si="40"/>
        <v>0</v>
      </c>
      <c r="AF99" s="875">
        <f t="shared" si="41"/>
        <v>0</v>
      </c>
      <c r="AG99" s="875">
        <f t="shared" si="42"/>
        <v>0</v>
      </c>
      <c r="AH99" s="875">
        <f t="shared" si="43"/>
        <v>0</v>
      </c>
      <c r="AI99" s="875">
        <f t="shared" si="44"/>
        <v>0</v>
      </c>
      <c r="AJ99" s="875">
        <f t="shared" si="45"/>
        <v>0</v>
      </c>
      <c r="AK99" s="875">
        <f t="shared" si="46"/>
        <v>0</v>
      </c>
      <c r="AL99" s="875">
        <f t="shared" si="47"/>
        <v>0</v>
      </c>
      <c r="AM99" s="875">
        <f t="shared" si="48"/>
        <v>0</v>
      </c>
      <c r="AN99" s="875">
        <f t="shared" si="49"/>
        <v>0</v>
      </c>
      <c r="AO99" s="875">
        <f t="shared" si="50"/>
        <v>0</v>
      </c>
      <c r="AP99" s="875">
        <f t="shared" si="51"/>
        <v>0</v>
      </c>
      <c r="AQ99" s="875">
        <f t="shared" si="52"/>
        <v>0</v>
      </c>
      <c r="AR99" s="875">
        <f t="shared" si="53"/>
        <v>0</v>
      </c>
      <c r="AS99" s="875">
        <f t="shared" si="54"/>
        <v>0</v>
      </c>
      <c r="AT99" s="875">
        <f t="shared" si="55"/>
        <v>0</v>
      </c>
      <c r="AU99" s="875">
        <f t="shared" si="56"/>
        <v>0</v>
      </c>
      <c r="AV99" s="875">
        <f t="shared" si="57"/>
        <v>0</v>
      </c>
      <c r="AW99" s="875">
        <f t="shared" si="58"/>
        <v>0</v>
      </c>
      <c r="AX99" s="875">
        <f t="shared" si="59"/>
        <v>0</v>
      </c>
      <c r="AY99" s="875">
        <f t="shared" si="60"/>
        <v>0</v>
      </c>
      <c r="AZ99" s="875">
        <f t="shared" si="61"/>
        <v>0</v>
      </c>
      <c r="BA99" s="875">
        <f t="shared" si="62"/>
        <v>0</v>
      </c>
      <c r="BB99" s="875">
        <f t="shared" si="63"/>
        <v>0</v>
      </c>
      <c r="BC99" s="875">
        <f t="shared" si="64"/>
        <v>0</v>
      </c>
      <c r="BD99" s="875">
        <f t="shared" si="65"/>
        <v>0</v>
      </c>
      <c r="BE99" s="875"/>
    </row>
    <row r="100" spans="1:57" ht="13.5" customHeight="1">
      <c r="A100" s="655" t="str">
        <f>IF(COUNTA(ｺﾒﾃﾞｨｶﾙ!A99)&gt;=1,ｺﾒﾃﾞｨｶﾙ!A99,"")</f>
        <v/>
      </c>
      <c r="B100" s="745" t="str">
        <f>IF(COUNTA(ｺﾒﾃﾞｨｶﾙ!B99)&gt;=1,ｺﾒﾃﾞｨｶﾙ!B99,"")</f>
        <v/>
      </c>
      <c r="C100" s="750" t="str">
        <f>IF(COUNTA(ｺﾒﾃﾞｨｶﾙ!C99)&gt;=1,ｺﾒﾃﾞｨｶﾙ!C99,"")</f>
        <v/>
      </c>
      <c r="D100" s="750" t="str">
        <f>IF(COUNTA(ｺﾒﾃﾞｨｶﾙ!D99)&gt;=1,ｺﾒﾃﾞｨｶﾙ!D99,"")</f>
        <v/>
      </c>
      <c r="E100" s="750" t="str">
        <f>IF(COUNTA(ｺﾒﾃﾞｨｶﾙ!E99)&gt;=1,ｺﾒﾃﾞｨｶﾙ!E99,"")</f>
        <v/>
      </c>
      <c r="F100" s="750" t="str">
        <f>IF(COUNTA(ｺﾒﾃﾞｨｶﾙ!F99)&gt;=1,ｺﾒﾃﾞｨｶﾙ!F99,"")</f>
        <v/>
      </c>
      <c r="G100" s="750" t="str">
        <f>IF(COUNTA(ｺﾒﾃﾞｨｶﾙ!G99)&gt;=1,ｺﾒﾃﾞｨｶﾙ!G99,"")</f>
        <v/>
      </c>
      <c r="H100" s="750" t="str">
        <f>IF(COUNTA(ｺﾒﾃﾞｨｶﾙ!H99)&gt;=1,ｺﾒﾃﾞｨｶﾙ!H99,"")</f>
        <v/>
      </c>
      <c r="I100" s="750" t="str">
        <f>IF(COUNTA(ｺﾒﾃﾞｨｶﾙ!I99)&gt;=1,ｺﾒﾃﾞｨｶﾙ!I99,"")</f>
        <v/>
      </c>
      <c r="J100" s="750" t="str">
        <f>IF(COUNTA(ｺﾒﾃﾞｨｶﾙ!J99)&gt;=1,ｺﾒﾃﾞｨｶﾙ!J99,"")</f>
        <v/>
      </c>
      <c r="K100" s="750" t="str">
        <f>IF(COUNTA(ｺﾒﾃﾞｨｶﾙ!K99)&gt;=1,ｺﾒﾃﾞｨｶﾙ!K99,"")</f>
        <v/>
      </c>
      <c r="L100" s="761" t="str">
        <f>IF(COUNTA(ｺﾒﾃﾞｨｶﾙ!L99)&gt;=1,ｺﾒﾃﾞｨｶﾙ!L99,"")</f>
        <v/>
      </c>
      <c r="M100" s="839" t="str">
        <f>IF(COUNTA(ｺﾒﾃﾞｨｶﾙ!M99)&gt;=1,ｺﾒﾃﾞｨｶﾙ!M99,"")</f>
        <v/>
      </c>
      <c r="N100" s="846" t="str">
        <f>IF(COUNTA(ｺﾒﾃﾞｨｶﾙ!N99)&gt;=1,ｺﾒﾃﾞｨｶﾙ!N99,"")</f>
        <v/>
      </c>
      <c r="O100" s="852">
        <f>SUM(ｺﾒﾃﾞｨｶﾙ!P99:V99)</f>
        <v>0</v>
      </c>
      <c r="P100" s="858" t="str">
        <f>IF(O100&lt;基本!$D$9,"非常勤","常勤")</f>
        <v>常勤</v>
      </c>
      <c r="Q100" s="861">
        <f>IF(P100="非常勤",O100/基本!$D$9,1)</f>
        <v>1</v>
      </c>
      <c r="R100" s="858" t="e">
        <f>IF(DAYS360(T100,メイン!$N$3)&lt;500,"新"," ")</f>
        <v>#VALUE!</v>
      </c>
      <c r="S100" s="868"/>
      <c r="T100" s="871" t="str">
        <f>IF(COUNTA(ｺﾒﾃﾞｨｶﾙ!O99)&gt;=1,ｺﾒﾃﾞｨｶﾙ!O99,"")</f>
        <v/>
      </c>
      <c r="U100" s="873"/>
      <c r="V100" s="873"/>
      <c r="W100" s="873"/>
      <c r="X100" s="875">
        <f t="shared" si="33"/>
        <v>0</v>
      </c>
      <c r="Y100" s="875">
        <f t="shared" si="34"/>
        <v>0</v>
      </c>
      <c r="Z100" s="875">
        <f t="shared" si="35"/>
        <v>0</v>
      </c>
      <c r="AA100" s="875">
        <f t="shared" si="36"/>
        <v>0</v>
      </c>
      <c r="AB100" s="875">
        <f t="shared" si="37"/>
        <v>0</v>
      </c>
      <c r="AC100" s="875">
        <f t="shared" si="38"/>
        <v>0</v>
      </c>
      <c r="AD100" s="875">
        <f t="shared" si="39"/>
        <v>0</v>
      </c>
      <c r="AE100" s="875">
        <f t="shared" si="40"/>
        <v>0</v>
      </c>
      <c r="AF100" s="875">
        <f t="shared" si="41"/>
        <v>0</v>
      </c>
      <c r="AG100" s="875">
        <f t="shared" si="42"/>
        <v>0</v>
      </c>
      <c r="AH100" s="875">
        <f t="shared" si="43"/>
        <v>0</v>
      </c>
      <c r="AI100" s="875">
        <f t="shared" si="44"/>
        <v>0</v>
      </c>
      <c r="AJ100" s="875">
        <f t="shared" si="45"/>
        <v>0</v>
      </c>
      <c r="AK100" s="875">
        <f t="shared" si="46"/>
        <v>0</v>
      </c>
      <c r="AL100" s="875">
        <f t="shared" si="47"/>
        <v>0</v>
      </c>
      <c r="AM100" s="875">
        <f t="shared" si="48"/>
        <v>0</v>
      </c>
      <c r="AN100" s="875">
        <f t="shared" si="49"/>
        <v>0</v>
      </c>
      <c r="AO100" s="875">
        <f t="shared" si="50"/>
        <v>0</v>
      </c>
      <c r="AP100" s="875">
        <f t="shared" si="51"/>
        <v>0</v>
      </c>
      <c r="AQ100" s="875">
        <f t="shared" si="52"/>
        <v>0</v>
      </c>
      <c r="AR100" s="875">
        <f t="shared" si="53"/>
        <v>0</v>
      </c>
      <c r="AS100" s="875">
        <f t="shared" si="54"/>
        <v>0</v>
      </c>
      <c r="AT100" s="875">
        <f t="shared" si="55"/>
        <v>0</v>
      </c>
      <c r="AU100" s="875">
        <f t="shared" si="56"/>
        <v>0</v>
      </c>
      <c r="AV100" s="875">
        <f t="shared" si="57"/>
        <v>0</v>
      </c>
      <c r="AW100" s="875">
        <f t="shared" si="58"/>
        <v>0</v>
      </c>
      <c r="AX100" s="875">
        <f t="shared" si="59"/>
        <v>0</v>
      </c>
      <c r="AY100" s="875">
        <f t="shared" si="60"/>
        <v>0</v>
      </c>
      <c r="AZ100" s="875">
        <f t="shared" si="61"/>
        <v>0</v>
      </c>
      <c r="BA100" s="875">
        <f t="shared" si="62"/>
        <v>0</v>
      </c>
      <c r="BB100" s="875">
        <f t="shared" si="63"/>
        <v>0</v>
      </c>
      <c r="BC100" s="875">
        <f t="shared" si="64"/>
        <v>0</v>
      </c>
      <c r="BD100" s="875">
        <f t="shared" si="65"/>
        <v>0</v>
      </c>
      <c r="BE100" s="875"/>
    </row>
    <row r="101" spans="1:57" ht="13.5" customHeight="1">
      <c r="A101" s="655" t="str">
        <f>IF(COUNTA(ｺﾒﾃﾞｨｶﾙ!A100)&gt;=1,ｺﾒﾃﾞｨｶﾙ!A100,"")</f>
        <v/>
      </c>
      <c r="B101" s="745" t="str">
        <f>IF(COUNTA(ｺﾒﾃﾞｨｶﾙ!B100)&gt;=1,ｺﾒﾃﾞｨｶﾙ!B100,"")</f>
        <v/>
      </c>
      <c r="C101" s="750" t="str">
        <f>IF(COUNTA(ｺﾒﾃﾞｨｶﾙ!C100)&gt;=1,ｺﾒﾃﾞｨｶﾙ!C100,"")</f>
        <v/>
      </c>
      <c r="D101" s="750" t="str">
        <f>IF(COUNTA(ｺﾒﾃﾞｨｶﾙ!D100)&gt;=1,ｺﾒﾃﾞｨｶﾙ!D100,"")</f>
        <v/>
      </c>
      <c r="E101" s="750" t="str">
        <f>IF(COUNTA(ｺﾒﾃﾞｨｶﾙ!E100)&gt;=1,ｺﾒﾃﾞｨｶﾙ!E100,"")</f>
        <v/>
      </c>
      <c r="F101" s="750" t="str">
        <f>IF(COUNTA(ｺﾒﾃﾞｨｶﾙ!F100)&gt;=1,ｺﾒﾃﾞｨｶﾙ!F100,"")</f>
        <v/>
      </c>
      <c r="G101" s="750" t="str">
        <f>IF(COUNTA(ｺﾒﾃﾞｨｶﾙ!G100)&gt;=1,ｺﾒﾃﾞｨｶﾙ!G100,"")</f>
        <v/>
      </c>
      <c r="H101" s="750" t="str">
        <f>IF(COUNTA(ｺﾒﾃﾞｨｶﾙ!H100)&gt;=1,ｺﾒﾃﾞｨｶﾙ!H100,"")</f>
        <v/>
      </c>
      <c r="I101" s="750" t="str">
        <f>IF(COUNTA(ｺﾒﾃﾞｨｶﾙ!I100)&gt;=1,ｺﾒﾃﾞｨｶﾙ!I100,"")</f>
        <v/>
      </c>
      <c r="J101" s="750" t="str">
        <f>IF(COUNTA(ｺﾒﾃﾞｨｶﾙ!J100)&gt;=1,ｺﾒﾃﾞｨｶﾙ!J100,"")</f>
        <v/>
      </c>
      <c r="K101" s="750" t="str">
        <f>IF(COUNTA(ｺﾒﾃﾞｨｶﾙ!K100)&gt;=1,ｺﾒﾃﾞｨｶﾙ!K100,"")</f>
        <v/>
      </c>
      <c r="L101" s="761" t="str">
        <f>IF(COUNTA(ｺﾒﾃﾞｨｶﾙ!L100)&gt;=1,ｺﾒﾃﾞｨｶﾙ!L100,"")</f>
        <v/>
      </c>
      <c r="M101" s="839" t="str">
        <f>IF(COUNTA(ｺﾒﾃﾞｨｶﾙ!M100)&gt;=1,ｺﾒﾃﾞｨｶﾙ!M100,"")</f>
        <v/>
      </c>
      <c r="N101" s="846" t="str">
        <f>IF(COUNTA(ｺﾒﾃﾞｨｶﾙ!N100)&gt;=1,ｺﾒﾃﾞｨｶﾙ!N100,"")</f>
        <v/>
      </c>
      <c r="O101" s="852">
        <f>SUM(ｺﾒﾃﾞｨｶﾙ!P100:V100)</f>
        <v>0</v>
      </c>
      <c r="P101" s="858" t="str">
        <f>IF(O101&lt;基本!$D$9,"非常勤","常勤")</f>
        <v>常勤</v>
      </c>
      <c r="Q101" s="861">
        <f>IF(P101="非常勤",O101/基本!$D$9,1)</f>
        <v>1</v>
      </c>
      <c r="R101" s="858" t="e">
        <f>IF(DAYS360(T101,メイン!$N$3)&lt;500,"新"," ")</f>
        <v>#VALUE!</v>
      </c>
      <c r="S101" s="868"/>
      <c r="T101" s="871" t="str">
        <f>IF(COUNTA(ｺﾒﾃﾞｨｶﾙ!O100)&gt;=1,ｺﾒﾃﾞｨｶﾙ!O100,"")</f>
        <v/>
      </c>
      <c r="U101" s="873"/>
      <c r="V101" s="873"/>
      <c r="W101" s="873"/>
      <c r="X101" s="875">
        <f t="shared" si="33"/>
        <v>0</v>
      </c>
      <c r="Y101" s="875">
        <f t="shared" si="34"/>
        <v>0</v>
      </c>
      <c r="Z101" s="875">
        <f t="shared" si="35"/>
        <v>0</v>
      </c>
      <c r="AA101" s="875">
        <f t="shared" si="36"/>
        <v>0</v>
      </c>
      <c r="AB101" s="875">
        <f t="shared" si="37"/>
        <v>0</v>
      </c>
      <c r="AC101" s="875">
        <f t="shared" si="38"/>
        <v>0</v>
      </c>
      <c r="AD101" s="875">
        <f t="shared" si="39"/>
        <v>0</v>
      </c>
      <c r="AE101" s="875">
        <f t="shared" si="40"/>
        <v>0</v>
      </c>
      <c r="AF101" s="875">
        <f t="shared" si="41"/>
        <v>0</v>
      </c>
      <c r="AG101" s="875">
        <f t="shared" si="42"/>
        <v>0</v>
      </c>
      <c r="AH101" s="875">
        <f t="shared" si="43"/>
        <v>0</v>
      </c>
      <c r="AI101" s="875">
        <f t="shared" si="44"/>
        <v>0</v>
      </c>
      <c r="AJ101" s="875">
        <f t="shared" si="45"/>
        <v>0</v>
      </c>
      <c r="AK101" s="875">
        <f t="shared" si="46"/>
        <v>0</v>
      </c>
      <c r="AL101" s="875">
        <f t="shared" si="47"/>
        <v>0</v>
      </c>
      <c r="AM101" s="875">
        <f t="shared" si="48"/>
        <v>0</v>
      </c>
      <c r="AN101" s="875">
        <f t="shared" si="49"/>
        <v>0</v>
      </c>
      <c r="AO101" s="875">
        <f t="shared" si="50"/>
        <v>0</v>
      </c>
      <c r="AP101" s="875">
        <f t="shared" si="51"/>
        <v>0</v>
      </c>
      <c r="AQ101" s="875">
        <f t="shared" si="52"/>
        <v>0</v>
      </c>
      <c r="AR101" s="875">
        <f t="shared" si="53"/>
        <v>0</v>
      </c>
      <c r="AS101" s="875">
        <f t="shared" si="54"/>
        <v>0</v>
      </c>
      <c r="AT101" s="875">
        <f t="shared" si="55"/>
        <v>0</v>
      </c>
      <c r="AU101" s="875">
        <f t="shared" si="56"/>
        <v>0</v>
      </c>
      <c r="AV101" s="875">
        <f t="shared" si="57"/>
        <v>0</v>
      </c>
      <c r="AW101" s="875">
        <f t="shared" si="58"/>
        <v>0</v>
      </c>
      <c r="AX101" s="875">
        <f t="shared" si="59"/>
        <v>0</v>
      </c>
      <c r="AY101" s="875">
        <f t="shared" si="60"/>
        <v>0</v>
      </c>
      <c r="AZ101" s="875">
        <f t="shared" si="61"/>
        <v>0</v>
      </c>
      <c r="BA101" s="875">
        <f t="shared" si="62"/>
        <v>0</v>
      </c>
      <c r="BB101" s="875">
        <f t="shared" si="63"/>
        <v>0</v>
      </c>
      <c r="BC101" s="875">
        <f t="shared" si="64"/>
        <v>0</v>
      </c>
      <c r="BD101" s="875">
        <f t="shared" si="65"/>
        <v>0</v>
      </c>
      <c r="BE101" s="875"/>
    </row>
    <row r="102" spans="1:57" ht="13.5" customHeight="1">
      <c r="A102" s="655" t="str">
        <f>IF(COUNTA(ｺﾒﾃﾞｨｶﾙ!A101)&gt;=1,ｺﾒﾃﾞｨｶﾙ!A101,"")</f>
        <v/>
      </c>
      <c r="B102" s="745" t="str">
        <f>IF(COUNTA(ｺﾒﾃﾞｨｶﾙ!B101)&gt;=1,ｺﾒﾃﾞｨｶﾙ!B101,"")</f>
        <v/>
      </c>
      <c r="C102" s="750" t="str">
        <f>IF(COUNTA(ｺﾒﾃﾞｨｶﾙ!C101)&gt;=1,ｺﾒﾃﾞｨｶﾙ!C101,"")</f>
        <v/>
      </c>
      <c r="D102" s="750" t="str">
        <f>IF(COUNTA(ｺﾒﾃﾞｨｶﾙ!D101)&gt;=1,ｺﾒﾃﾞｨｶﾙ!D101,"")</f>
        <v/>
      </c>
      <c r="E102" s="750" t="str">
        <f>IF(COUNTA(ｺﾒﾃﾞｨｶﾙ!E101)&gt;=1,ｺﾒﾃﾞｨｶﾙ!E101,"")</f>
        <v/>
      </c>
      <c r="F102" s="750" t="str">
        <f>IF(COUNTA(ｺﾒﾃﾞｨｶﾙ!F101)&gt;=1,ｺﾒﾃﾞｨｶﾙ!F101,"")</f>
        <v/>
      </c>
      <c r="G102" s="750" t="str">
        <f>IF(COUNTA(ｺﾒﾃﾞｨｶﾙ!G101)&gt;=1,ｺﾒﾃﾞｨｶﾙ!G101,"")</f>
        <v/>
      </c>
      <c r="H102" s="750" t="str">
        <f>IF(COUNTA(ｺﾒﾃﾞｨｶﾙ!H101)&gt;=1,ｺﾒﾃﾞｨｶﾙ!H101,"")</f>
        <v/>
      </c>
      <c r="I102" s="750" t="str">
        <f>IF(COUNTA(ｺﾒﾃﾞｨｶﾙ!I101)&gt;=1,ｺﾒﾃﾞｨｶﾙ!I101,"")</f>
        <v/>
      </c>
      <c r="J102" s="750" t="str">
        <f>IF(COUNTA(ｺﾒﾃﾞｨｶﾙ!J101)&gt;=1,ｺﾒﾃﾞｨｶﾙ!J101,"")</f>
        <v/>
      </c>
      <c r="K102" s="750" t="str">
        <f>IF(COUNTA(ｺﾒﾃﾞｨｶﾙ!K101)&gt;=1,ｺﾒﾃﾞｨｶﾙ!K101,"")</f>
        <v/>
      </c>
      <c r="L102" s="761" t="str">
        <f>IF(COUNTA(ｺﾒﾃﾞｨｶﾙ!L101)&gt;=1,ｺﾒﾃﾞｨｶﾙ!L101,"")</f>
        <v/>
      </c>
      <c r="M102" s="839" t="str">
        <f>IF(COUNTA(ｺﾒﾃﾞｨｶﾙ!M101)&gt;=1,ｺﾒﾃﾞｨｶﾙ!M101,"")</f>
        <v/>
      </c>
      <c r="N102" s="846" t="str">
        <f>IF(COUNTA(ｺﾒﾃﾞｨｶﾙ!N101)&gt;=1,ｺﾒﾃﾞｨｶﾙ!N101,"")</f>
        <v/>
      </c>
      <c r="O102" s="852">
        <f>SUM(ｺﾒﾃﾞｨｶﾙ!P101:V101)</f>
        <v>0</v>
      </c>
      <c r="P102" s="858" t="str">
        <f>IF(O102&lt;基本!$D$9,"非常勤","常勤")</f>
        <v>常勤</v>
      </c>
      <c r="Q102" s="861">
        <f>IF(P102="非常勤",O102/基本!$D$9,1)</f>
        <v>1</v>
      </c>
      <c r="R102" s="858" t="e">
        <f>IF(DAYS360(T102,メイン!$N$3)&lt;500,"新"," ")</f>
        <v>#VALUE!</v>
      </c>
      <c r="S102" s="868"/>
      <c r="T102" s="871" t="str">
        <f>IF(COUNTA(ｺﾒﾃﾞｨｶﾙ!O101)&gt;=1,ｺﾒﾃﾞｨｶﾙ!O101,"")</f>
        <v/>
      </c>
      <c r="U102" s="873"/>
      <c r="V102" s="873"/>
      <c r="W102" s="873"/>
      <c r="X102" s="875">
        <f t="shared" si="33"/>
        <v>0</v>
      </c>
      <c r="Y102" s="875">
        <f t="shared" si="34"/>
        <v>0</v>
      </c>
      <c r="Z102" s="875">
        <f t="shared" si="35"/>
        <v>0</v>
      </c>
      <c r="AA102" s="875">
        <f t="shared" si="36"/>
        <v>0</v>
      </c>
      <c r="AB102" s="875">
        <f t="shared" si="37"/>
        <v>0</v>
      </c>
      <c r="AC102" s="875">
        <f t="shared" si="38"/>
        <v>0</v>
      </c>
      <c r="AD102" s="875">
        <f t="shared" si="39"/>
        <v>0</v>
      </c>
      <c r="AE102" s="875">
        <f t="shared" si="40"/>
        <v>0</v>
      </c>
      <c r="AF102" s="875">
        <f t="shared" si="41"/>
        <v>0</v>
      </c>
      <c r="AG102" s="875">
        <f t="shared" si="42"/>
        <v>0</v>
      </c>
      <c r="AH102" s="875">
        <f t="shared" si="43"/>
        <v>0</v>
      </c>
      <c r="AI102" s="875">
        <f t="shared" si="44"/>
        <v>0</v>
      </c>
      <c r="AJ102" s="875">
        <f t="shared" si="45"/>
        <v>0</v>
      </c>
      <c r="AK102" s="875">
        <f t="shared" si="46"/>
        <v>0</v>
      </c>
      <c r="AL102" s="875">
        <f t="shared" si="47"/>
        <v>0</v>
      </c>
      <c r="AM102" s="875">
        <f t="shared" si="48"/>
        <v>0</v>
      </c>
      <c r="AN102" s="875">
        <f t="shared" si="49"/>
        <v>0</v>
      </c>
      <c r="AO102" s="875">
        <f t="shared" si="50"/>
        <v>0</v>
      </c>
      <c r="AP102" s="875">
        <f t="shared" si="51"/>
        <v>0</v>
      </c>
      <c r="AQ102" s="875">
        <f t="shared" si="52"/>
        <v>0</v>
      </c>
      <c r="AR102" s="875">
        <f t="shared" si="53"/>
        <v>0</v>
      </c>
      <c r="AS102" s="875">
        <f t="shared" si="54"/>
        <v>0</v>
      </c>
      <c r="AT102" s="875">
        <f t="shared" si="55"/>
        <v>0</v>
      </c>
      <c r="AU102" s="875">
        <f t="shared" si="56"/>
        <v>0</v>
      </c>
      <c r="AV102" s="875">
        <f t="shared" si="57"/>
        <v>0</v>
      </c>
      <c r="AW102" s="875">
        <f t="shared" si="58"/>
        <v>0</v>
      </c>
      <c r="AX102" s="875">
        <f t="shared" si="59"/>
        <v>0</v>
      </c>
      <c r="AY102" s="875">
        <f t="shared" si="60"/>
        <v>0</v>
      </c>
      <c r="AZ102" s="875">
        <f t="shared" si="61"/>
        <v>0</v>
      </c>
      <c r="BA102" s="875">
        <f t="shared" si="62"/>
        <v>0</v>
      </c>
      <c r="BB102" s="875">
        <f t="shared" si="63"/>
        <v>0</v>
      </c>
      <c r="BC102" s="875">
        <f t="shared" si="64"/>
        <v>0</v>
      </c>
      <c r="BD102" s="875">
        <f t="shared" si="65"/>
        <v>0</v>
      </c>
      <c r="BE102" s="875"/>
    </row>
    <row r="103" spans="1:57" ht="13.5" customHeight="1">
      <c r="A103" s="655" t="str">
        <f>IF(COUNTA(ｺﾒﾃﾞｨｶﾙ!A102)&gt;=1,ｺﾒﾃﾞｨｶﾙ!A102,"")</f>
        <v/>
      </c>
      <c r="B103" s="745" t="str">
        <f>IF(COUNTA(ｺﾒﾃﾞｨｶﾙ!B102)&gt;=1,ｺﾒﾃﾞｨｶﾙ!B102,"")</f>
        <v/>
      </c>
      <c r="C103" s="750" t="str">
        <f>IF(COUNTA(ｺﾒﾃﾞｨｶﾙ!C102)&gt;=1,ｺﾒﾃﾞｨｶﾙ!C102,"")</f>
        <v/>
      </c>
      <c r="D103" s="750" t="str">
        <f>IF(COUNTA(ｺﾒﾃﾞｨｶﾙ!D102)&gt;=1,ｺﾒﾃﾞｨｶﾙ!D102,"")</f>
        <v/>
      </c>
      <c r="E103" s="750" t="str">
        <f>IF(COUNTA(ｺﾒﾃﾞｨｶﾙ!E102)&gt;=1,ｺﾒﾃﾞｨｶﾙ!E102,"")</f>
        <v/>
      </c>
      <c r="F103" s="750" t="str">
        <f>IF(COUNTA(ｺﾒﾃﾞｨｶﾙ!F102)&gt;=1,ｺﾒﾃﾞｨｶﾙ!F102,"")</f>
        <v/>
      </c>
      <c r="G103" s="750" t="str">
        <f>IF(COUNTA(ｺﾒﾃﾞｨｶﾙ!G102)&gt;=1,ｺﾒﾃﾞｨｶﾙ!G102,"")</f>
        <v/>
      </c>
      <c r="H103" s="750" t="str">
        <f>IF(COUNTA(ｺﾒﾃﾞｨｶﾙ!H102)&gt;=1,ｺﾒﾃﾞｨｶﾙ!H102,"")</f>
        <v/>
      </c>
      <c r="I103" s="750" t="str">
        <f>IF(COUNTA(ｺﾒﾃﾞｨｶﾙ!I102)&gt;=1,ｺﾒﾃﾞｨｶﾙ!I102,"")</f>
        <v/>
      </c>
      <c r="J103" s="750" t="str">
        <f>IF(COUNTA(ｺﾒﾃﾞｨｶﾙ!J102)&gt;=1,ｺﾒﾃﾞｨｶﾙ!J102,"")</f>
        <v/>
      </c>
      <c r="K103" s="750" t="str">
        <f>IF(COUNTA(ｺﾒﾃﾞｨｶﾙ!K102)&gt;=1,ｺﾒﾃﾞｨｶﾙ!K102,"")</f>
        <v/>
      </c>
      <c r="L103" s="761" t="str">
        <f>IF(COUNTA(ｺﾒﾃﾞｨｶﾙ!L102)&gt;=1,ｺﾒﾃﾞｨｶﾙ!L102,"")</f>
        <v/>
      </c>
      <c r="M103" s="839" t="str">
        <f>IF(COUNTA(ｺﾒﾃﾞｨｶﾙ!M102)&gt;=1,ｺﾒﾃﾞｨｶﾙ!M102,"")</f>
        <v/>
      </c>
      <c r="N103" s="846" t="str">
        <f>IF(COUNTA(ｺﾒﾃﾞｨｶﾙ!N102)&gt;=1,ｺﾒﾃﾞｨｶﾙ!N102,"")</f>
        <v/>
      </c>
      <c r="O103" s="852">
        <f>SUM(ｺﾒﾃﾞｨｶﾙ!P102:V102)</f>
        <v>0</v>
      </c>
      <c r="P103" s="858" t="str">
        <f>IF(O103&lt;基本!$D$9,"非常勤","常勤")</f>
        <v>常勤</v>
      </c>
      <c r="Q103" s="861">
        <f>IF(P103="非常勤",O103/基本!$D$9,1)</f>
        <v>1</v>
      </c>
      <c r="R103" s="858" t="e">
        <f>IF(DAYS360(T103,メイン!$N$3)&lt;500,"新"," ")</f>
        <v>#VALUE!</v>
      </c>
      <c r="S103" s="868"/>
      <c r="T103" s="871" t="str">
        <f>IF(COUNTA(ｺﾒﾃﾞｨｶﾙ!O102)&gt;=1,ｺﾒﾃﾞｨｶﾙ!O102,"")</f>
        <v/>
      </c>
      <c r="U103" s="873"/>
      <c r="V103" s="873"/>
      <c r="W103" s="873"/>
      <c r="X103" s="875">
        <f t="shared" si="33"/>
        <v>0</v>
      </c>
      <c r="Y103" s="875">
        <f t="shared" si="34"/>
        <v>0</v>
      </c>
      <c r="Z103" s="875">
        <f t="shared" si="35"/>
        <v>0</v>
      </c>
      <c r="AA103" s="875">
        <f t="shared" si="36"/>
        <v>0</v>
      </c>
      <c r="AB103" s="875">
        <f t="shared" si="37"/>
        <v>0</v>
      </c>
      <c r="AC103" s="875">
        <f t="shared" si="38"/>
        <v>0</v>
      </c>
      <c r="AD103" s="875">
        <f t="shared" si="39"/>
        <v>0</v>
      </c>
      <c r="AE103" s="875">
        <f t="shared" si="40"/>
        <v>0</v>
      </c>
      <c r="AF103" s="875">
        <f t="shared" si="41"/>
        <v>0</v>
      </c>
      <c r="AG103" s="875">
        <f t="shared" si="42"/>
        <v>0</v>
      </c>
      <c r="AH103" s="875">
        <f t="shared" si="43"/>
        <v>0</v>
      </c>
      <c r="AI103" s="875">
        <f t="shared" si="44"/>
        <v>0</v>
      </c>
      <c r="AJ103" s="875">
        <f t="shared" si="45"/>
        <v>0</v>
      </c>
      <c r="AK103" s="875">
        <f t="shared" si="46"/>
        <v>0</v>
      </c>
      <c r="AL103" s="875">
        <f t="shared" si="47"/>
        <v>0</v>
      </c>
      <c r="AM103" s="875">
        <f t="shared" si="48"/>
        <v>0</v>
      </c>
      <c r="AN103" s="875">
        <f t="shared" si="49"/>
        <v>0</v>
      </c>
      <c r="AO103" s="875">
        <f t="shared" si="50"/>
        <v>0</v>
      </c>
      <c r="AP103" s="875">
        <f t="shared" si="51"/>
        <v>0</v>
      </c>
      <c r="AQ103" s="875">
        <f t="shared" si="52"/>
        <v>0</v>
      </c>
      <c r="AR103" s="875">
        <f t="shared" si="53"/>
        <v>0</v>
      </c>
      <c r="AS103" s="875">
        <f t="shared" si="54"/>
        <v>0</v>
      </c>
      <c r="AT103" s="875">
        <f t="shared" si="55"/>
        <v>0</v>
      </c>
      <c r="AU103" s="875">
        <f t="shared" si="56"/>
        <v>0</v>
      </c>
      <c r="AV103" s="875">
        <f t="shared" si="57"/>
        <v>0</v>
      </c>
      <c r="AW103" s="875">
        <f t="shared" si="58"/>
        <v>0</v>
      </c>
      <c r="AX103" s="875">
        <f t="shared" si="59"/>
        <v>0</v>
      </c>
      <c r="AY103" s="875">
        <f t="shared" si="60"/>
        <v>0</v>
      </c>
      <c r="AZ103" s="875">
        <f t="shared" si="61"/>
        <v>0</v>
      </c>
      <c r="BA103" s="875">
        <f t="shared" si="62"/>
        <v>0</v>
      </c>
      <c r="BB103" s="875">
        <f t="shared" si="63"/>
        <v>0</v>
      </c>
      <c r="BC103" s="875">
        <f t="shared" si="64"/>
        <v>0</v>
      </c>
      <c r="BD103" s="875">
        <f t="shared" si="65"/>
        <v>0</v>
      </c>
      <c r="BE103" s="875"/>
    </row>
    <row r="104" spans="1:57" ht="13.5" customHeight="1">
      <c r="A104" s="655" t="str">
        <f>IF(COUNTA(ｺﾒﾃﾞｨｶﾙ!A103)&gt;=1,ｺﾒﾃﾞｨｶﾙ!A103,"")</f>
        <v/>
      </c>
      <c r="B104" s="745" t="str">
        <f>IF(COUNTA(ｺﾒﾃﾞｨｶﾙ!B103)&gt;=1,ｺﾒﾃﾞｨｶﾙ!B103,"")</f>
        <v/>
      </c>
      <c r="C104" s="750" t="str">
        <f>IF(COUNTA(ｺﾒﾃﾞｨｶﾙ!C103)&gt;=1,ｺﾒﾃﾞｨｶﾙ!C103,"")</f>
        <v/>
      </c>
      <c r="D104" s="750" t="str">
        <f>IF(COUNTA(ｺﾒﾃﾞｨｶﾙ!D103)&gt;=1,ｺﾒﾃﾞｨｶﾙ!D103,"")</f>
        <v/>
      </c>
      <c r="E104" s="750" t="str">
        <f>IF(COUNTA(ｺﾒﾃﾞｨｶﾙ!E103)&gt;=1,ｺﾒﾃﾞｨｶﾙ!E103,"")</f>
        <v/>
      </c>
      <c r="F104" s="750" t="str">
        <f>IF(COUNTA(ｺﾒﾃﾞｨｶﾙ!F103)&gt;=1,ｺﾒﾃﾞｨｶﾙ!F103,"")</f>
        <v/>
      </c>
      <c r="G104" s="750" t="str">
        <f>IF(COUNTA(ｺﾒﾃﾞｨｶﾙ!G103)&gt;=1,ｺﾒﾃﾞｨｶﾙ!G103,"")</f>
        <v/>
      </c>
      <c r="H104" s="750" t="str">
        <f>IF(COUNTA(ｺﾒﾃﾞｨｶﾙ!H103)&gt;=1,ｺﾒﾃﾞｨｶﾙ!H103,"")</f>
        <v/>
      </c>
      <c r="I104" s="750" t="str">
        <f>IF(COUNTA(ｺﾒﾃﾞｨｶﾙ!I103)&gt;=1,ｺﾒﾃﾞｨｶﾙ!I103,"")</f>
        <v/>
      </c>
      <c r="J104" s="750" t="str">
        <f>IF(COUNTA(ｺﾒﾃﾞｨｶﾙ!J103)&gt;=1,ｺﾒﾃﾞｨｶﾙ!J103,"")</f>
        <v/>
      </c>
      <c r="K104" s="750" t="str">
        <f>IF(COUNTA(ｺﾒﾃﾞｨｶﾙ!K103)&gt;=1,ｺﾒﾃﾞｨｶﾙ!K103,"")</f>
        <v/>
      </c>
      <c r="L104" s="761" t="str">
        <f>IF(COUNTA(ｺﾒﾃﾞｨｶﾙ!L103)&gt;=1,ｺﾒﾃﾞｨｶﾙ!L103,"")</f>
        <v/>
      </c>
      <c r="M104" s="839" t="str">
        <f>IF(COUNTA(ｺﾒﾃﾞｨｶﾙ!M103)&gt;=1,ｺﾒﾃﾞｨｶﾙ!M103,"")</f>
        <v/>
      </c>
      <c r="N104" s="846" t="str">
        <f>IF(COUNTA(ｺﾒﾃﾞｨｶﾙ!N103)&gt;=1,ｺﾒﾃﾞｨｶﾙ!N103,"")</f>
        <v/>
      </c>
      <c r="O104" s="852">
        <f>SUM(ｺﾒﾃﾞｨｶﾙ!P103:V103)</f>
        <v>0</v>
      </c>
      <c r="P104" s="858" t="str">
        <f>IF(O104&lt;基本!$D$9,"非常勤","常勤")</f>
        <v>常勤</v>
      </c>
      <c r="Q104" s="861">
        <f>IF(P104="非常勤",O104/基本!$D$9,1)</f>
        <v>1</v>
      </c>
      <c r="R104" s="858" t="e">
        <f>IF(DAYS360(T104,メイン!$N$3)&lt;500,"新"," ")</f>
        <v>#VALUE!</v>
      </c>
      <c r="S104" s="868"/>
      <c r="T104" s="871" t="str">
        <f>IF(COUNTA(ｺﾒﾃﾞｨｶﾙ!O103)&gt;=1,ｺﾒﾃﾞｨｶﾙ!O103,"")</f>
        <v/>
      </c>
      <c r="U104" s="873"/>
      <c r="V104" s="873"/>
      <c r="W104" s="873"/>
      <c r="X104" s="875">
        <f t="shared" si="33"/>
        <v>0</v>
      </c>
      <c r="Y104" s="875">
        <f t="shared" si="34"/>
        <v>0</v>
      </c>
      <c r="Z104" s="875">
        <f t="shared" si="35"/>
        <v>0</v>
      </c>
      <c r="AA104" s="875">
        <f t="shared" si="36"/>
        <v>0</v>
      </c>
      <c r="AB104" s="875">
        <f t="shared" si="37"/>
        <v>0</v>
      </c>
      <c r="AC104" s="875">
        <f t="shared" si="38"/>
        <v>0</v>
      </c>
      <c r="AD104" s="875">
        <f t="shared" si="39"/>
        <v>0</v>
      </c>
      <c r="AE104" s="875">
        <f t="shared" si="40"/>
        <v>0</v>
      </c>
      <c r="AF104" s="875">
        <f t="shared" si="41"/>
        <v>0</v>
      </c>
      <c r="AG104" s="875">
        <f t="shared" si="42"/>
        <v>0</v>
      </c>
      <c r="AH104" s="875">
        <f t="shared" si="43"/>
        <v>0</v>
      </c>
      <c r="AI104" s="875">
        <f t="shared" si="44"/>
        <v>0</v>
      </c>
      <c r="AJ104" s="875">
        <f t="shared" si="45"/>
        <v>0</v>
      </c>
      <c r="AK104" s="875">
        <f t="shared" si="46"/>
        <v>0</v>
      </c>
      <c r="AL104" s="875">
        <f t="shared" si="47"/>
        <v>0</v>
      </c>
      <c r="AM104" s="875">
        <f t="shared" si="48"/>
        <v>0</v>
      </c>
      <c r="AN104" s="875">
        <f t="shared" si="49"/>
        <v>0</v>
      </c>
      <c r="AO104" s="875">
        <f t="shared" si="50"/>
        <v>0</v>
      </c>
      <c r="AP104" s="875">
        <f t="shared" si="51"/>
        <v>0</v>
      </c>
      <c r="AQ104" s="875">
        <f t="shared" si="52"/>
        <v>0</v>
      </c>
      <c r="AR104" s="875">
        <f t="shared" si="53"/>
        <v>0</v>
      </c>
      <c r="AS104" s="875">
        <f t="shared" si="54"/>
        <v>0</v>
      </c>
      <c r="AT104" s="875">
        <f t="shared" si="55"/>
        <v>0</v>
      </c>
      <c r="AU104" s="875">
        <f t="shared" si="56"/>
        <v>0</v>
      </c>
      <c r="AV104" s="875">
        <f t="shared" si="57"/>
        <v>0</v>
      </c>
      <c r="AW104" s="875">
        <f t="shared" si="58"/>
        <v>0</v>
      </c>
      <c r="AX104" s="875">
        <f t="shared" si="59"/>
        <v>0</v>
      </c>
      <c r="AY104" s="875">
        <f t="shared" si="60"/>
        <v>0</v>
      </c>
      <c r="AZ104" s="875">
        <f t="shared" si="61"/>
        <v>0</v>
      </c>
      <c r="BA104" s="875">
        <f t="shared" si="62"/>
        <v>0</v>
      </c>
      <c r="BB104" s="875">
        <f t="shared" si="63"/>
        <v>0</v>
      </c>
      <c r="BC104" s="875">
        <f t="shared" si="64"/>
        <v>0</v>
      </c>
      <c r="BD104" s="875">
        <f t="shared" si="65"/>
        <v>0</v>
      </c>
      <c r="BE104" s="875"/>
    </row>
    <row r="105" spans="1:57" ht="13.5" customHeight="1">
      <c r="A105" s="655" t="str">
        <f>IF(COUNTA(ｺﾒﾃﾞｨｶﾙ!A104)&gt;=1,ｺﾒﾃﾞｨｶﾙ!A104,"")</f>
        <v/>
      </c>
      <c r="B105" s="745" t="str">
        <f>IF(COUNTA(ｺﾒﾃﾞｨｶﾙ!B104)&gt;=1,ｺﾒﾃﾞｨｶﾙ!B104,"")</f>
        <v/>
      </c>
      <c r="C105" s="750" t="str">
        <f>IF(COUNTA(ｺﾒﾃﾞｨｶﾙ!C104)&gt;=1,ｺﾒﾃﾞｨｶﾙ!C104,"")</f>
        <v/>
      </c>
      <c r="D105" s="750" t="str">
        <f>IF(COUNTA(ｺﾒﾃﾞｨｶﾙ!D104)&gt;=1,ｺﾒﾃﾞｨｶﾙ!D104,"")</f>
        <v/>
      </c>
      <c r="E105" s="750" t="str">
        <f>IF(COUNTA(ｺﾒﾃﾞｨｶﾙ!E104)&gt;=1,ｺﾒﾃﾞｨｶﾙ!E104,"")</f>
        <v/>
      </c>
      <c r="F105" s="750" t="str">
        <f>IF(COUNTA(ｺﾒﾃﾞｨｶﾙ!F104)&gt;=1,ｺﾒﾃﾞｨｶﾙ!F104,"")</f>
        <v/>
      </c>
      <c r="G105" s="750" t="str">
        <f>IF(COUNTA(ｺﾒﾃﾞｨｶﾙ!G104)&gt;=1,ｺﾒﾃﾞｨｶﾙ!G104,"")</f>
        <v/>
      </c>
      <c r="H105" s="750" t="str">
        <f>IF(COUNTA(ｺﾒﾃﾞｨｶﾙ!H104)&gt;=1,ｺﾒﾃﾞｨｶﾙ!H104,"")</f>
        <v/>
      </c>
      <c r="I105" s="750" t="str">
        <f>IF(COUNTA(ｺﾒﾃﾞｨｶﾙ!I104)&gt;=1,ｺﾒﾃﾞｨｶﾙ!I104,"")</f>
        <v/>
      </c>
      <c r="J105" s="750" t="str">
        <f>IF(COUNTA(ｺﾒﾃﾞｨｶﾙ!J104)&gt;=1,ｺﾒﾃﾞｨｶﾙ!J104,"")</f>
        <v/>
      </c>
      <c r="K105" s="750" t="str">
        <f>IF(COUNTA(ｺﾒﾃﾞｨｶﾙ!K104)&gt;=1,ｺﾒﾃﾞｨｶﾙ!K104,"")</f>
        <v/>
      </c>
      <c r="L105" s="761" t="str">
        <f>IF(COUNTA(ｺﾒﾃﾞｨｶﾙ!L104)&gt;=1,ｺﾒﾃﾞｨｶﾙ!L104,"")</f>
        <v/>
      </c>
      <c r="M105" s="839" t="str">
        <f>IF(COUNTA(ｺﾒﾃﾞｨｶﾙ!M104)&gt;=1,ｺﾒﾃﾞｨｶﾙ!M104,"")</f>
        <v/>
      </c>
      <c r="N105" s="846" t="str">
        <f>IF(COUNTA(ｺﾒﾃﾞｨｶﾙ!N104)&gt;=1,ｺﾒﾃﾞｨｶﾙ!N104,"")</f>
        <v/>
      </c>
      <c r="O105" s="852">
        <f>SUM(ｺﾒﾃﾞｨｶﾙ!P104:V104)</f>
        <v>0</v>
      </c>
      <c r="P105" s="858" t="str">
        <f>IF(O105&lt;基本!$D$9,"非常勤","常勤")</f>
        <v>常勤</v>
      </c>
      <c r="Q105" s="861">
        <f>IF(P105="非常勤",O105/基本!$D$9,1)</f>
        <v>1</v>
      </c>
      <c r="R105" s="858" t="e">
        <f>IF(DAYS360(T105,メイン!$N$3)&lt;500,"新"," ")</f>
        <v>#VALUE!</v>
      </c>
      <c r="S105" s="868"/>
      <c r="T105" s="871" t="str">
        <f>IF(COUNTA(ｺﾒﾃﾞｨｶﾙ!O104)&gt;=1,ｺﾒﾃﾞｨｶﾙ!O104,"")</f>
        <v/>
      </c>
      <c r="U105" s="873"/>
      <c r="V105" s="873"/>
      <c r="W105" s="873"/>
      <c r="X105" s="875">
        <f t="shared" si="33"/>
        <v>0</v>
      </c>
      <c r="Y105" s="875">
        <f t="shared" si="34"/>
        <v>0</v>
      </c>
      <c r="Z105" s="875">
        <f t="shared" si="35"/>
        <v>0</v>
      </c>
      <c r="AA105" s="875">
        <f t="shared" si="36"/>
        <v>0</v>
      </c>
      <c r="AB105" s="875">
        <f t="shared" si="37"/>
        <v>0</v>
      </c>
      <c r="AC105" s="875">
        <f t="shared" si="38"/>
        <v>0</v>
      </c>
      <c r="AD105" s="875">
        <f t="shared" si="39"/>
        <v>0</v>
      </c>
      <c r="AE105" s="875">
        <f t="shared" si="40"/>
        <v>0</v>
      </c>
      <c r="AF105" s="875">
        <f t="shared" si="41"/>
        <v>0</v>
      </c>
      <c r="AG105" s="875">
        <f t="shared" si="42"/>
        <v>0</v>
      </c>
      <c r="AH105" s="875">
        <f t="shared" si="43"/>
        <v>0</v>
      </c>
      <c r="AI105" s="875">
        <f t="shared" si="44"/>
        <v>0</v>
      </c>
      <c r="AJ105" s="875">
        <f t="shared" si="45"/>
        <v>0</v>
      </c>
      <c r="AK105" s="875">
        <f t="shared" si="46"/>
        <v>0</v>
      </c>
      <c r="AL105" s="875">
        <f t="shared" si="47"/>
        <v>0</v>
      </c>
      <c r="AM105" s="875">
        <f t="shared" si="48"/>
        <v>0</v>
      </c>
      <c r="AN105" s="875">
        <f t="shared" si="49"/>
        <v>0</v>
      </c>
      <c r="AO105" s="875">
        <f t="shared" si="50"/>
        <v>0</v>
      </c>
      <c r="AP105" s="875">
        <f t="shared" si="51"/>
        <v>0</v>
      </c>
      <c r="AQ105" s="875">
        <f t="shared" si="52"/>
        <v>0</v>
      </c>
      <c r="AR105" s="875">
        <f t="shared" si="53"/>
        <v>0</v>
      </c>
      <c r="AS105" s="875">
        <f t="shared" si="54"/>
        <v>0</v>
      </c>
      <c r="AT105" s="875">
        <f t="shared" si="55"/>
        <v>0</v>
      </c>
      <c r="AU105" s="875">
        <f t="shared" si="56"/>
        <v>0</v>
      </c>
      <c r="AV105" s="875">
        <f t="shared" si="57"/>
        <v>0</v>
      </c>
      <c r="AW105" s="875">
        <f t="shared" si="58"/>
        <v>0</v>
      </c>
      <c r="AX105" s="875">
        <f t="shared" si="59"/>
        <v>0</v>
      </c>
      <c r="AY105" s="875">
        <f t="shared" si="60"/>
        <v>0</v>
      </c>
      <c r="AZ105" s="875">
        <f t="shared" si="61"/>
        <v>0</v>
      </c>
      <c r="BA105" s="875">
        <f t="shared" si="62"/>
        <v>0</v>
      </c>
      <c r="BB105" s="875">
        <f t="shared" si="63"/>
        <v>0</v>
      </c>
      <c r="BC105" s="875">
        <f t="shared" si="64"/>
        <v>0</v>
      </c>
      <c r="BD105" s="875">
        <f t="shared" si="65"/>
        <v>0</v>
      </c>
      <c r="BE105" s="875"/>
    </row>
    <row r="106" spans="1:57" ht="13.5" customHeight="1">
      <c r="A106" s="655" t="str">
        <f>IF(COUNTA(ｺﾒﾃﾞｨｶﾙ!A105)&gt;=1,ｺﾒﾃﾞｨｶﾙ!A105,"")</f>
        <v/>
      </c>
      <c r="B106" s="745" t="str">
        <f>IF(COUNTA(ｺﾒﾃﾞｨｶﾙ!B105)&gt;=1,ｺﾒﾃﾞｨｶﾙ!B105,"")</f>
        <v/>
      </c>
      <c r="C106" s="750" t="str">
        <f>IF(COUNTA(ｺﾒﾃﾞｨｶﾙ!C105)&gt;=1,ｺﾒﾃﾞｨｶﾙ!C105,"")</f>
        <v/>
      </c>
      <c r="D106" s="750" t="str">
        <f>IF(COUNTA(ｺﾒﾃﾞｨｶﾙ!D105)&gt;=1,ｺﾒﾃﾞｨｶﾙ!D105,"")</f>
        <v/>
      </c>
      <c r="E106" s="750" t="str">
        <f>IF(COUNTA(ｺﾒﾃﾞｨｶﾙ!E105)&gt;=1,ｺﾒﾃﾞｨｶﾙ!E105,"")</f>
        <v/>
      </c>
      <c r="F106" s="750" t="str">
        <f>IF(COUNTA(ｺﾒﾃﾞｨｶﾙ!F105)&gt;=1,ｺﾒﾃﾞｨｶﾙ!F105,"")</f>
        <v/>
      </c>
      <c r="G106" s="750" t="str">
        <f>IF(COUNTA(ｺﾒﾃﾞｨｶﾙ!G105)&gt;=1,ｺﾒﾃﾞｨｶﾙ!G105,"")</f>
        <v/>
      </c>
      <c r="H106" s="750" t="str">
        <f>IF(COUNTA(ｺﾒﾃﾞｨｶﾙ!H105)&gt;=1,ｺﾒﾃﾞｨｶﾙ!H105,"")</f>
        <v/>
      </c>
      <c r="I106" s="750" t="str">
        <f>IF(COUNTA(ｺﾒﾃﾞｨｶﾙ!I105)&gt;=1,ｺﾒﾃﾞｨｶﾙ!I105,"")</f>
        <v/>
      </c>
      <c r="J106" s="750" t="str">
        <f>IF(COUNTA(ｺﾒﾃﾞｨｶﾙ!J105)&gt;=1,ｺﾒﾃﾞｨｶﾙ!J105,"")</f>
        <v/>
      </c>
      <c r="K106" s="750" t="str">
        <f>IF(COUNTA(ｺﾒﾃﾞｨｶﾙ!K105)&gt;=1,ｺﾒﾃﾞｨｶﾙ!K105,"")</f>
        <v/>
      </c>
      <c r="L106" s="761" t="str">
        <f>IF(COUNTA(ｺﾒﾃﾞｨｶﾙ!L105)&gt;=1,ｺﾒﾃﾞｨｶﾙ!L105,"")</f>
        <v/>
      </c>
      <c r="M106" s="839" t="str">
        <f>IF(COUNTA(ｺﾒﾃﾞｨｶﾙ!M105)&gt;=1,ｺﾒﾃﾞｨｶﾙ!M105,"")</f>
        <v/>
      </c>
      <c r="N106" s="846" t="str">
        <f>IF(COUNTA(ｺﾒﾃﾞｨｶﾙ!N105)&gt;=1,ｺﾒﾃﾞｨｶﾙ!N105,"")</f>
        <v/>
      </c>
      <c r="O106" s="852">
        <f>SUM(ｺﾒﾃﾞｨｶﾙ!P105:V105)</f>
        <v>0</v>
      </c>
      <c r="P106" s="858" t="str">
        <f>IF(O106&lt;基本!$D$9,"非常勤","常勤")</f>
        <v>常勤</v>
      </c>
      <c r="Q106" s="861">
        <f>IF(P106="非常勤",O106/基本!$D$9,1)</f>
        <v>1</v>
      </c>
      <c r="R106" s="858" t="e">
        <f>IF(DAYS360(T106,メイン!$N$3)&lt;500,"新"," ")</f>
        <v>#VALUE!</v>
      </c>
      <c r="S106" s="868"/>
      <c r="T106" s="871" t="str">
        <f>IF(COUNTA(ｺﾒﾃﾞｨｶﾙ!O105)&gt;=1,ｺﾒﾃﾞｨｶﾙ!O105,"")</f>
        <v/>
      </c>
      <c r="U106" s="873"/>
      <c r="V106" s="873"/>
      <c r="W106" s="873"/>
      <c r="X106" s="875">
        <f t="shared" si="33"/>
        <v>0</v>
      </c>
      <c r="Y106" s="875">
        <f t="shared" si="34"/>
        <v>0</v>
      </c>
      <c r="Z106" s="875">
        <f t="shared" si="35"/>
        <v>0</v>
      </c>
      <c r="AA106" s="875">
        <f t="shared" si="36"/>
        <v>0</v>
      </c>
      <c r="AB106" s="875">
        <f t="shared" si="37"/>
        <v>0</v>
      </c>
      <c r="AC106" s="875">
        <f t="shared" si="38"/>
        <v>0</v>
      </c>
      <c r="AD106" s="875">
        <f t="shared" si="39"/>
        <v>0</v>
      </c>
      <c r="AE106" s="875">
        <f t="shared" si="40"/>
        <v>0</v>
      </c>
      <c r="AF106" s="875">
        <f t="shared" si="41"/>
        <v>0</v>
      </c>
      <c r="AG106" s="875">
        <f t="shared" si="42"/>
        <v>0</v>
      </c>
      <c r="AH106" s="875">
        <f t="shared" si="43"/>
        <v>0</v>
      </c>
      <c r="AI106" s="875">
        <f t="shared" si="44"/>
        <v>0</v>
      </c>
      <c r="AJ106" s="875">
        <f t="shared" si="45"/>
        <v>0</v>
      </c>
      <c r="AK106" s="875">
        <f t="shared" si="46"/>
        <v>0</v>
      </c>
      <c r="AL106" s="875">
        <f t="shared" si="47"/>
        <v>0</v>
      </c>
      <c r="AM106" s="875">
        <f t="shared" si="48"/>
        <v>0</v>
      </c>
      <c r="AN106" s="875">
        <f t="shared" si="49"/>
        <v>0</v>
      </c>
      <c r="AO106" s="875">
        <f t="shared" si="50"/>
        <v>0</v>
      </c>
      <c r="AP106" s="875">
        <f t="shared" si="51"/>
        <v>0</v>
      </c>
      <c r="AQ106" s="875">
        <f t="shared" si="52"/>
        <v>0</v>
      </c>
      <c r="AR106" s="875">
        <f t="shared" si="53"/>
        <v>0</v>
      </c>
      <c r="AS106" s="875">
        <f t="shared" si="54"/>
        <v>0</v>
      </c>
      <c r="AT106" s="875">
        <f t="shared" si="55"/>
        <v>0</v>
      </c>
      <c r="AU106" s="875">
        <f t="shared" si="56"/>
        <v>0</v>
      </c>
      <c r="AV106" s="875">
        <f t="shared" si="57"/>
        <v>0</v>
      </c>
      <c r="AW106" s="875">
        <f t="shared" si="58"/>
        <v>0</v>
      </c>
      <c r="AX106" s="875">
        <f t="shared" si="59"/>
        <v>0</v>
      </c>
      <c r="AY106" s="875">
        <f t="shared" si="60"/>
        <v>0</v>
      </c>
      <c r="AZ106" s="875">
        <f t="shared" si="61"/>
        <v>0</v>
      </c>
      <c r="BA106" s="875">
        <f t="shared" si="62"/>
        <v>0</v>
      </c>
      <c r="BB106" s="875">
        <f t="shared" si="63"/>
        <v>0</v>
      </c>
      <c r="BC106" s="875">
        <f t="shared" si="64"/>
        <v>0</v>
      </c>
      <c r="BD106" s="875">
        <f t="shared" si="65"/>
        <v>0</v>
      </c>
      <c r="BE106" s="875"/>
    </row>
    <row r="107" spans="1:57" ht="13.5" customHeight="1">
      <c r="A107" s="655" t="str">
        <f>IF(COUNTA(ｺﾒﾃﾞｨｶﾙ!A106)&gt;=1,ｺﾒﾃﾞｨｶﾙ!A106,"")</f>
        <v/>
      </c>
      <c r="B107" s="745" t="str">
        <f>IF(COUNTA(ｺﾒﾃﾞｨｶﾙ!B106)&gt;=1,ｺﾒﾃﾞｨｶﾙ!B106,"")</f>
        <v/>
      </c>
      <c r="C107" s="750" t="str">
        <f>IF(COUNTA(ｺﾒﾃﾞｨｶﾙ!C106)&gt;=1,ｺﾒﾃﾞｨｶﾙ!C106,"")</f>
        <v/>
      </c>
      <c r="D107" s="750" t="str">
        <f>IF(COUNTA(ｺﾒﾃﾞｨｶﾙ!D106)&gt;=1,ｺﾒﾃﾞｨｶﾙ!D106,"")</f>
        <v/>
      </c>
      <c r="E107" s="750" t="str">
        <f>IF(COUNTA(ｺﾒﾃﾞｨｶﾙ!E106)&gt;=1,ｺﾒﾃﾞｨｶﾙ!E106,"")</f>
        <v/>
      </c>
      <c r="F107" s="750" t="str">
        <f>IF(COUNTA(ｺﾒﾃﾞｨｶﾙ!F106)&gt;=1,ｺﾒﾃﾞｨｶﾙ!F106,"")</f>
        <v/>
      </c>
      <c r="G107" s="750" t="str">
        <f>IF(COUNTA(ｺﾒﾃﾞｨｶﾙ!G106)&gt;=1,ｺﾒﾃﾞｨｶﾙ!G106,"")</f>
        <v/>
      </c>
      <c r="H107" s="750" t="str">
        <f>IF(COUNTA(ｺﾒﾃﾞｨｶﾙ!H106)&gt;=1,ｺﾒﾃﾞｨｶﾙ!H106,"")</f>
        <v/>
      </c>
      <c r="I107" s="750" t="str">
        <f>IF(COUNTA(ｺﾒﾃﾞｨｶﾙ!I106)&gt;=1,ｺﾒﾃﾞｨｶﾙ!I106,"")</f>
        <v/>
      </c>
      <c r="J107" s="750" t="str">
        <f>IF(COUNTA(ｺﾒﾃﾞｨｶﾙ!J106)&gt;=1,ｺﾒﾃﾞｨｶﾙ!J106,"")</f>
        <v/>
      </c>
      <c r="K107" s="750" t="str">
        <f>IF(COUNTA(ｺﾒﾃﾞｨｶﾙ!K106)&gt;=1,ｺﾒﾃﾞｨｶﾙ!K106,"")</f>
        <v/>
      </c>
      <c r="L107" s="761" t="str">
        <f>IF(COUNTA(ｺﾒﾃﾞｨｶﾙ!L106)&gt;=1,ｺﾒﾃﾞｨｶﾙ!L106,"")</f>
        <v/>
      </c>
      <c r="M107" s="839" t="str">
        <f>IF(COUNTA(ｺﾒﾃﾞｨｶﾙ!M106)&gt;=1,ｺﾒﾃﾞｨｶﾙ!M106,"")</f>
        <v/>
      </c>
      <c r="N107" s="846" t="str">
        <f>IF(COUNTA(ｺﾒﾃﾞｨｶﾙ!N106)&gt;=1,ｺﾒﾃﾞｨｶﾙ!N106,"")</f>
        <v/>
      </c>
      <c r="O107" s="852">
        <f>SUM(ｺﾒﾃﾞｨｶﾙ!P106:V106)</f>
        <v>0</v>
      </c>
      <c r="P107" s="858" t="str">
        <f>IF(O107&lt;基本!$D$9,"非常勤","常勤")</f>
        <v>常勤</v>
      </c>
      <c r="Q107" s="861">
        <f>IF(P107="非常勤",O107/基本!$D$9,1)</f>
        <v>1</v>
      </c>
      <c r="R107" s="858" t="e">
        <f>IF(DAYS360(T107,メイン!$N$3)&lt;500,"新"," ")</f>
        <v>#VALUE!</v>
      </c>
      <c r="S107" s="868"/>
      <c r="T107" s="871" t="str">
        <f>IF(COUNTA(ｺﾒﾃﾞｨｶﾙ!O106)&gt;=1,ｺﾒﾃﾞｨｶﾙ!O106,"")</f>
        <v/>
      </c>
      <c r="U107" s="873"/>
      <c r="V107" s="873"/>
      <c r="W107" s="873"/>
      <c r="X107" s="875">
        <f t="shared" si="33"/>
        <v>0</v>
      </c>
      <c r="Y107" s="875">
        <f t="shared" si="34"/>
        <v>0</v>
      </c>
      <c r="Z107" s="875">
        <f t="shared" si="35"/>
        <v>0</v>
      </c>
      <c r="AA107" s="875">
        <f t="shared" si="36"/>
        <v>0</v>
      </c>
      <c r="AB107" s="875">
        <f t="shared" si="37"/>
        <v>0</v>
      </c>
      <c r="AC107" s="875">
        <f t="shared" si="38"/>
        <v>0</v>
      </c>
      <c r="AD107" s="875">
        <f t="shared" si="39"/>
        <v>0</v>
      </c>
      <c r="AE107" s="875">
        <f t="shared" si="40"/>
        <v>0</v>
      </c>
      <c r="AF107" s="875">
        <f t="shared" si="41"/>
        <v>0</v>
      </c>
      <c r="AG107" s="875">
        <f t="shared" si="42"/>
        <v>0</v>
      </c>
      <c r="AH107" s="875">
        <f t="shared" si="43"/>
        <v>0</v>
      </c>
      <c r="AI107" s="875">
        <f t="shared" si="44"/>
        <v>0</v>
      </c>
      <c r="AJ107" s="875">
        <f t="shared" si="45"/>
        <v>0</v>
      </c>
      <c r="AK107" s="875">
        <f t="shared" si="46"/>
        <v>0</v>
      </c>
      <c r="AL107" s="875">
        <f t="shared" si="47"/>
        <v>0</v>
      </c>
      <c r="AM107" s="875">
        <f t="shared" si="48"/>
        <v>0</v>
      </c>
      <c r="AN107" s="875">
        <f t="shared" si="49"/>
        <v>0</v>
      </c>
      <c r="AO107" s="875">
        <f t="shared" si="50"/>
        <v>0</v>
      </c>
      <c r="AP107" s="875">
        <f t="shared" si="51"/>
        <v>0</v>
      </c>
      <c r="AQ107" s="875">
        <f t="shared" si="52"/>
        <v>0</v>
      </c>
      <c r="AR107" s="875">
        <f t="shared" si="53"/>
        <v>0</v>
      </c>
      <c r="AS107" s="875">
        <f t="shared" si="54"/>
        <v>0</v>
      </c>
      <c r="AT107" s="875">
        <f t="shared" si="55"/>
        <v>0</v>
      </c>
      <c r="AU107" s="875">
        <f t="shared" si="56"/>
        <v>0</v>
      </c>
      <c r="AV107" s="875">
        <f t="shared" si="57"/>
        <v>0</v>
      </c>
      <c r="AW107" s="875">
        <f t="shared" si="58"/>
        <v>0</v>
      </c>
      <c r="AX107" s="875">
        <f t="shared" si="59"/>
        <v>0</v>
      </c>
      <c r="AY107" s="875">
        <f t="shared" si="60"/>
        <v>0</v>
      </c>
      <c r="AZ107" s="875">
        <f t="shared" si="61"/>
        <v>0</v>
      </c>
      <c r="BA107" s="875">
        <f t="shared" si="62"/>
        <v>0</v>
      </c>
      <c r="BB107" s="875">
        <f t="shared" si="63"/>
        <v>0</v>
      </c>
      <c r="BC107" s="875">
        <f t="shared" si="64"/>
        <v>0</v>
      </c>
      <c r="BD107" s="875">
        <f t="shared" si="65"/>
        <v>0</v>
      </c>
      <c r="BE107" s="875"/>
    </row>
    <row r="108" spans="1:57" ht="13.5" customHeight="1">
      <c r="A108" s="655" t="str">
        <f>IF(COUNTA(ｺﾒﾃﾞｨｶﾙ!A107)&gt;=1,ｺﾒﾃﾞｨｶﾙ!A107,"")</f>
        <v/>
      </c>
      <c r="B108" s="745" t="str">
        <f>IF(COUNTA(ｺﾒﾃﾞｨｶﾙ!B107)&gt;=1,ｺﾒﾃﾞｨｶﾙ!B107,"")</f>
        <v/>
      </c>
      <c r="C108" s="750" t="str">
        <f>IF(COUNTA(ｺﾒﾃﾞｨｶﾙ!C107)&gt;=1,ｺﾒﾃﾞｨｶﾙ!C107,"")</f>
        <v/>
      </c>
      <c r="D108" s="750" t="str">
        <f>IF(COUNTA(ｺﾒﾃﾞｨｶﾙ!D107)&gt;=1,ｺﾒﾃﾞｨｶﾙ!D107,"")</f>
        <v/>
      </c>
      <c r="E108" s="750" t="str">
        <f>IF(COUNTA(ｺﾒﾃﾞｨｶﾙ!E107)&gt;=1,ｺﾒﾃﾞｨｶﾙ!E107,"")</f>
        <v/>
      </c>
      <c r="F108" s="750" t="str">
        <f>IF(COUNTA(ｺﾒﾃﾞｨｶﾙ!F107)&gt;=1,ｺﾒﾃﾞｨｶﾙ!F107,"")</f>
        <v/>
      </c>
      <c r="G108" s="750" t="str">
        <f>IF(COUNTA(ｺﾒﾃﾞｨｶﾙ!G107)&gt;=1,ｺﾒﾃﾞｨｶﾙ!G107,"")</f>
        <v/>
      </c>
      <c r="H108" s="750" t="str">
        <f>IF(COUNTA(ｺﾒﾃﾞｨｶﾙ!H107)&gt;=1,ｺﾒﾃﾞｨｶﾙ!H107,"")</f>
        <v/>
      </c>
      <c r="I108" s="750" t="str">
        <f>IF(COUNTA(ｺﾒﾃﾞｨｶﾙ!I107)&gt;=1,ｺﾒﾃﾞｨｶﾙ!I107,"")</f>
        <v/>
      </c>
      <c r="J108" s="750" t="str">
        <f>IF(COUNTA(ｺﾒﾃﾞｨｶﾙ!J107)&gt;=1,ｺﾒﾃﾞｨｶﾙ!J107,"")</f>
        <v/>
      </c>
      <c r="K108" s="750" t="str">
        <f>IF(COUNTA(ｺﾒﾃﾞｨｶﾙ!K107)&gt;=1,ｺﾒﾃﾞｨｶﾙ!K107,"")</f>
        <v/>
      </c>
      <c r="L108" s="761" t="str">
        <f>IF(COUNTA(ｺﾒﾃﾞｨｶﾙ!L107)&gt;=1,ｺﾒﾃﾞｨｶﾙ!L107,"")</f>
        <v/>
      </c>
      <c r="M108" s="839" t="str">
        <f>IF(COUNTA(ｺﾒﾃﾞｨｶﾙ!M107)&gt;=1,ｺﾒﾃﾞｨｶﾙ!M107,"")</f>
        <v/>
      </c>
      <c r="N108" s="846" t="str">
        <f>IF(COUNTA(ｺﾒﾃﾞｨｶﾙ!N107)&gt;=1,ｺﾒﾃﾞｨｶﾙ!N107,"")</f>
        <v/>
      </c>
      <c r="O108" s="852">
        <f>SUM(ｺﾒﾃﾞｨｶﾙ!P107:V107)</f>
        <v>0</v>
      </c>
      <c r="P108" s="858" t="str">
        <f>IF(O108&lt;基本!$D$9,"非常勤","常勤")</f>
        <v>常勤</v>
      </c>
      <c r="Q108" s="861">
        <f>IF(P108="非常勤",O108/基本!$D$9,1)</f>
        <v>1</v>
      </c>
      <c r="R108" s="858" t="e">
        <f>IF(DAYS360(T108,メイン!$N$3)&lt;500,"新"," ")</f>
        <v>#VALUE!</v>
      </c>
      <c r="S108" s="868"/>
      <c r="T108" s="871" t="str">
        <f>IF(COUNTA(ｺﾒﾃﾞｨｶﾙ!O107)&gt;=1,ｺﾒﾃﾞｨｶﾙ!O107,"")</f>
        <v/>
      </c>
      <c r="U108" s="873"/>
      <c r="V108" s="873"/>
      <c r="W108" s="873"/>
      <c r="X108" s="875">
        <f t="shared" si="33"/>
        <v>0</v>
      </c>
      <c r="Y108" s="875">
        <f t="shared" si="34"/>
        <v>0</v>
      </c>
      <c r="Z108" s="875">
        <f t="shared" si="35"/>
        <v>0</v>
      </c>
      <c r="AA108" s="875">
        <f t="shared" si="36"/>
        <v>0</v>
      </c>
      <c r="AB108" s="875">
        <f t="shared" si="37"/>
        <v>0</v>
      </c>
      <c r="AC108" s="875">
        <f t="shared" si="38"/>
        <v>0</v>
      </c>
      <c r="AD108" s="875">
        <f t="shared" si="39"/>
        <v>0</v>
      </c>
      <c r="AE108" s="875">
        <f t="shared" si="40"/>
        <v>0</v>
      </c>
      <c r="AF108" s="875">
        <f t="shared" si="41"/>
        <v>0</v>
      </c>
      <c r="AG108" s="875">
        <f t="shared" si="42"/>
        <v>0</v>
      </c>
      <c r="AH108" s="875">
        <f t="shared" si="43"/>
        <v>0</v>
      </c>
      <c r="AI108" s="875">
        <f t="shared" si="44"/>
        <v>0</v>
      </c>
      <c r="AJ108" s="875">
        <f t="shared" si="45"/>
        <v>0</v>
      </c>
      <c r="AK108" s="875">
        <f t="shared" si="46"/>
        <v>0</v>
      </c>
      <c r="AL108" s="875">
        <f t="shared" si="47"/>
        <v>0</v>
      </c>
      <c r="AM108" s="875">
        <f t="shared" si="48"/>
        <v>0</v>
      </c>
      <c r="AN108" s="875">
        <f t="shared" si="49"/>
        <v>0</v>
      </c>
      <c r="AO108" s="875">
        <f t="shared" si="50"/>
        <v>0</v>
      </c>
      <c r="AP108" s="875">
        <f t="shared" si="51"/>
        <v>0</v>
      </c>
      <c r="AQ108" s="875">
        <f t="shared" si="52"/>
        <v>0</v>
      </c>
      <c r="AR108" s="875">
        <f t="shared" si="53"/>
        <v>0</v>
      </c>
      <c r="AS108" s="875">
        <f t="shared" si="54"/>
        <v>0</v>
      </c>
      <c r="AT108" s="875">
        <f t="shared" si="55"/>
        <v>0</v>
      </c>
      <c r="AU108" s="875">
        <f t="shared" si="56"/>
        <v>0</v>
      </c>
      <c r="AV108" s="875">
        <f t="shared" si="57"/>
        <v>0</v>
      </c>
      <c r="AW108" s="875">
        <f t="shared" si="58"/>
        <v>0</v>
      </c>
      <c r="AX108" s="875">
        <f t="shared" si="59"/>
        <v>0</v>
      </c>
      <c r="AY108" s="875">
        <f t="shared" si="60"/>
        <v>0</v>
      </c>
      <c r="AZ108" s="875">
        <f t="shared" si="61"/>
        <v>0</v>
      </c>
      <c r="BA108" s="875">
        <f t="shared" si="62"/>
        <v>0</v>
      </c>
      <c r="BB108" s="875">
        <f t="shared" si="63"/>
        <v>0</v>
      </c>
      <c r="BC108" s="875">
        <f t="shared" si="64"/>
        <v>0</v>
      </c>
      <c r="BD108" s="875">
        <f t="shared" si="65"/>
        <v>0</v>
      </c>
      <c r="BE108" s="875"/>
    </row>
    <row r="109" spans="1:57" ht="13.5" customHeight="1">
      <c r="A109" s="655" t="str">
        <f>IF(COUNTA(ｺﾒﾃﾞｨｶﾙ!A108)&gt;=1,ｺﾒﾃﾞｨｶﾙ!A108,"")</f>
        <v/>
      </c>
      <c r="B109" s="745" t="str">
        <f>IF(COUNTA(ｺﾒﾃﾞｨｶﾙ!B108)&gt;=1,ｺﾒﾃﾞｨｶﾙ!B108,"")</f>
        <v/>
      </c>
      <c r="C109" s="750" t="str">
        <f>IF(COUNTA(ｺﾒﾃﾞｨｶﾙ!C108)&gt;=1,ｺﾒﾃﾞｨｶﾙ!C108,"")</f>
        <v/>
      </c>
      <c r="D109" s="750" t="str">
        <f>IF(COUNTA(ｺﾒﾃﾞｨｶﾙ!D108)&gt;=1,ｺﾒﾃﾞｨｶﾙ!D108,"")</f>
        <v/>
      </c>
      <c r="E109" s="750" t="str">
        <f>IF(COUNTA(ｺﾒﾃﾞｨｶﾙ!E108)&gt;=1,ｺﾒﾃﾞｨｶﾙ!E108,"")</f>
        <v/>
      </c>
      <c r="F109" s="750" t="str">
        <f>IF(COUNTA(ｺﾒﾃﾞｨｶﾙ!F108)&gt;=1,ｺﾒﾃﾞｨｶﾙ!F108,"")</f>
        <v/>
      </c>
      <c r="G109" s="750" t="str">
        <f>IF(COUNTA(ｺﾒﾃﾞｨｶﾙ!G108)&gt;=1,ｺﾒﾃﾞｨｶﾙ!G108,"")</f>
        <v/>
      </c>
      <c r="H109" s="750" t="str">
        <f>IF(COUNTA(ｺﾒﾃﾞｨｶﾙ!H108)&gt;=1,ｺﾒﾃﾞｨｶﾙ!H108,"")</f>
        <v/>
      </c>
      <c r="I109" s="750" t="str">
        <f>IF(COUNTA(ｺﾒﾃﾞｨｶﾙ!I108)&gt;=1,ｺﾒﾃﾞｨｶﾙ!I108,"")</f>
        <v/>
      </c>
      <c r="J109" s="750" t="str">
        <f>IF(COUNTA(ｺﾒﾃﾞｨｶﾙ!J108)&gt;=1,ｺﾒﾃﾞｨｶﾙ!J108,"")</f>
        <v/>
      </c>
      <c r="K109" s="750" t="str">
        <f>IF(COUNTA(ｺﾒﾃﾞｨｶﾙ!K108)&gt;=1,ｺﾒﾃﾞｨｶﾙ!K108,"")</f>
        <v/>
      </c>
      <c r="L109" s="761" t="str">
        <f>IF(COUNTA(ｺﾒﾃﾞｨｶﾙ!L108)&gt;=1,ｺﾒﾃﾞｨｶﾙ!L108,"")</f>
        <v/>
      </c>
      <c r="M109" s="839" t="str">
        <f>IF(COUNTA(ｺﾒﾃﾞｨｶﾙ!M108)&gt;=1,ｺﾒﾃﾞｨｶﾙ!M108,"")</f>
        <v/>
      </c>
      <c r="N109" s="846" t="str">
        <f>IF(COUNTA(ｺﾒﾃﾞｨｶﾙ!N108)&gt;=1,ｺﾒﾃﾞｨｶﾙ!N108,"")</f>
        <v/>
      </c>
      <c r="O109" s="852">
        <f>SUM(ｺﾒﾃﾞｨｶﾙ!P108:V108)</f>
        <v>0</v>
      </c>
      <c r="P109" s="858" t="str">
        <f>IF(O109&lt;基本!$D$9,"非常勤","常勤")</f>
        <v>常勤</v>
      </c>
      <c r="Q109" s="861">
        <f>IF(P109="非常勤",O109/基本!$D$9,1)</f>
        <v>1</v>
      </c>
      <c r="R109" s="858" t="e">
        <f>IF(DAYS360(T109,メイン!$N$3)&lt;500,"新"," ")</f>
        <v>#VALUE!</v>
      </c>
      <c r="S109" s="868"/>
      <c r="T109" s="871" t="str">
        <f>IF(COUNTA(ｺﾒﾃﾞｨｶﾙ!O108)&gt;=1,ｺﾒﾃﾞｨｶﾙ!O108,"")</f>
        <v/>
      </c>
      <c r="U109" s="873"/>
      <c r="V109" s="873"/>
      <c r="W109" s="873"/>
      <c r="X109" s="875">
        <f t="shared" si="33"/>
        <v>0</v>
      </c>
      <c r="Y109" s="875">
        <f t="shared" si="34"/>
        <v>0</v>
      </c>
      <c r="Z109" s="875">
        <f t="shared" si="35"/>
        <v>0</v>
      </c>
      <c r="AA109" s="875">
        <f t="shared" si="36"/>
        <v>0</v>
      </c>
      <c r="AB109" s="875">
        <f t="shared" si="37"/>
        <v>0</v>
      </c>
      <c r="AC109" s="875">
        <f t="shared" si="38"/>
        <v>0</v>
      </c>
      <c r="AD109" s="875">
        <f t="shared" si="39"/>
        <v>0</v>
      </c>
      <c r="AE109" s="875">
        <f t="shared" si="40"/>
        <v>0</v>
      </c>
      <c r="AF109" s="875">
        <f t="shared" si="41"/>
        <v>0</v>
      </c>
      <c r="AG109" s="875">
        <f t="shared" si="42"/>
        <v>0</v>
      </c>
      <c r="AH109" s="875">
        <f t="shared" si="43"/>
        <v>0</v>
      </c>
      <c r="AI109" s="875">
        <f t="shared" si="44"/>
        <v>0</v>
      </c>
      <c r="AJ109" s="875">
        <f t="shared" si="45"/>
        <v>0</v>
      </c>
      <c r="AK109" s="875">
        <f t="shared" si="46"/>
        <v>0</v>
      </c>
      <c r="AL109" s="875">
        <f t="shared" si="47"/>
        <v>0</v>
      </c>
      <c r="AM109" s="875">
        <f t="shared" si="48"/>
        <v>0</v>
      </c>
      <c r="AN109" s="875">
        <f t="shared" si="49"/>
        <v>0</v>
      </c>
      <c r="AO109" s="875">
        <f t="shared" si="50"/>
        <v>0</v>
      </c>
      <c r="AP109" s="875">
        <f t="shared" si="51"/>
        <v>0</v>
      </c>
      <c r="AQ109" s="875">
        <f t="shared" si="52"/>
        <v>0</v>
      </c>
      <c r="AR109" s="875">
        <f t="shared" si="53"/>
        <v>0</v>
      </c>
      <c r="AS109" s="875">
        <f t="shared" si="54"/>
        <v>0</v>
      </c>
      <c r="AT109" s="875">
        <f t="shared" si="55"/>
        <v>0</v>
      </c>
      <c r="AU109" s="875">
        <f t="shared" si="56"/>
        <v>0</v>
      </c>
      <c r="AV109" s="875">
        <f t="shared" si="57"/>
        <v>0</v>
      </c>
      <c r="AW109" s="875">
        <f t="shared" si="58"/>
        <v>0</v>
      </c>
      <c r="AX109" s="875">
        <f t="shared" si="59"/>
        <v>0</v>
      </c>
      <c r="AY109" s="875">
        <f t="shared" si="60"/>
        <v>0</v>
      </c>
      <c r="AZ109" s="875">
        <f t="shared" si="61"/>
        <v>0</v>
      </c>
      <c r="BA109" s="875">
        <f t="shared" si="62"/>
        <v>0</v>
      </c>
      <c r="BB109" s="875">
        <f t="shared" si="63"/>
        <v>0</v>
      </c>
      <c r="BC109" s="875">
        <f t="shared" si="64"/>
        <v>0</v>
      </c>
      <c r="BD109" s="875">
        <f t="shared" si="65"/>
        <v>0</v>
      </c>
      <c r="BE109" s="875"/>
    </row>
    <row r="110" spans="1:57" ht="13.5" customHeight="1">
      <c r="A110" s="655" t="str">
        <f>IF(COUNTA(ｺﾒﾃﾞｨｶﾙ!A109)&gt;=1,ｺﾒﾃﾞｨｶﾙ!A109,"")</f>
        <v/>
      </c>
      <c r="B110" s="745" t="str">
        <f>IF(COUNTA(ｺﾒﾃﾞｨｶﾙ!B109)&gt;=1,ｺﾒﾃﾞｨｶﾙ!B109,"")</f>
        <v/>
      </c>
      <c r="C110" s="750" t="str">
        <f>IF(COUNTA(ｺﾒﾃﾞｨｶﾙ!C109)&gt;=1,ｺﾒﾃﾞｨｶﾙ!C109,"")</f>
        <v/>
      </c>
      <c r="D110" s="750" t="str">
        <f>IF(COUNTA(ｺﾒﾃﾞｨｶﾙ!D109)&gt;=1,ｺﾒﾃﾞｨｶﾙ!D109,"")</f>
        <v/>
      </c>
      <c r="E110" s="750" t="str">
        <f>IF(COUNTA(ｺﾒﾃﾞｨｶﾙ!E109)&gt;=1,ｺﾒﾃﾞｨｶﾙ!E109,"")</f>
        <v/>
      </c>
      <c r="F110" s="750" t="str">
        <f>IF(COUNTA(ｺﾒﾃﾞｨｶﾙ!F109)&gt;=1,ｺﾒﾃﾞｨｶﾙ!F109,"")</f>
        <v/>
      </c>
      <c r="G110" s="750" t="str">
        <f>IF(COUNTA(ｺﾒﾃﾞｨｶﾙ!G109)&gt;=1,ｺﾒﾃﾞｨｶﾙ!G109,"")</f>
        <v/>
      </c>
      <c r="H110" s="750" t="str">
        <f>IF(COUNTA(ｺﾒﾃﾞｨｶﾙ!H109)&gt;=1,ｺﾒﾃﾞｨｶﾙ!H109,"")</f>
        <v/>
      </c>
      <c r="I110" s="750" t="str">
        <f>IF(COUNTA(ｺﾒﾃﾞｨｶﾙ!I109)&gt;=1,ｺﾒﾃﾞｨｶﾙ!I109,"")</f>
        <v/>
      </c>
      <c r="J110" s="750" t="str">
        <f>IF(COUNTA(ｺﾒﾃﾞｨｶﾙ!J109)&gt;=1,ｺﾒﾃﾞｨｶﾙ!J109,"")</f>
        <v/>
      </c>
      <c r="K110" s="750" t="str">
        <f>IF(COUNTA(ｺﾒﾃﾞｨｶﾙ!K109)&gt;=1,ｺﾒﾃﾞｨｶﾙ!K109,"")</f>
        <v/>
      </c>
      <c r="L110" s="761" t="str">
        <f>IF(COUNTA(ｺﾒﾃﾞｨｶﾙ!L109)&gt;=1,ｺﾒﾃﾞｨｶﾙ!L109,"")</f>
        <v/>
      </c>
      <c r="M110" s="839" t="str">
        <f>IF(COUNTA(ｺﾒﾃﾞｨｶﾙ!M109)&gt;=1,ｺﾒﾃﾞｨｶﾙ!M109,"")</f>
        <v/>
      </c>
      <c r="N110" s="846" t="str">
        <f>IF(COUNTA(ｺﾒﾃﾞｨｶﾙ!N109)&gt;=1,ｺﾒﾃﾞｨｶﾙ!N109,"")</f>
        <v/>
      </c>
      <c r="O110" s="852">
        <f>SUM(ｺﾒﾃﾞｨｶﾙ!P109:V109)</f>
        <v>0</v>
      </c>
      <c r="P110" s="858" t="str">
        <f>IF(O110&lt;基本!$D$9,"非常勤","常勤")</f>
        <v>常勤</v>
      </c>
      <c r="Q110" s="861">
        <f>IF(P110="非常勤",O110/基本!$D$9,1)</f>
        <v>1</v>
      </c>
      <c r="R110" s="858" t="e">
        <f>IF(DAYS360(T110,メイン!$N$3)&lt;500,"新"," ")</f>
        <v>#VALUE!</v>
      </c>
      <c r="S110" s="868"/>
      <c r="T110" s="871" t="str">
        <f>IF(COUNTA(ｺﾒﾃﾞｨｶﾙ!O109)&gt;=1,ｺﾒﾃﾞｨｶﾙ!O109,"")</f>
        <v/>
      </c>
      <c r="U110" s="873"/>
      <c r="V110" s="873"/>
      <c r="W110" s="873"/>
      <c r="X110" s="875">
        <f t="shared" si="33"/>
        <v>0</v>
      </c>
      <c r="Y110" s="875">
        <f t="shared" si="34"/>
        <v>0</v>
      </c>
      <c r="Z110" s="875">
        <f t="shared" si="35"/>
        <v>0</v>
      </c>
      <c r="AA110" s="875">
        <f t="shared" si="36"/>
        <v>0</v>
      </c>
      <c r="AB110" s="875">
        <f t="shared" si="37"/>
        <v>0</v>
      </c>
      <c r="AC110" s="875">
        <f t="shared" si="38"/>
        <v>0</v>
      </c>
      <c r="AD110" s="875">
        <f t="shared" si="39"/>
        <v>0</v>
      </c>
      <c r="AE110" s="875">
        <f t="shared" si="40"/>
        <v>0</v>
      </c>
      <c r="AF110" s="875">
        <f t="shared" si="41"/>
        <v>0</v>
      </c>
      <c r="AG110" s="875">
        <f t="shared" si="42"/>
        <v>0</v>
      </c>
      <c r="AH110" s="875">
        <f t="shared" si="43"/>
        <v>0</v>
      </c>
      <c r="AI110" s="875">
        <f t="shared" si="44"/>
        <v>0</v>
      </c>
      <c r="AJ110" s="875">
        <f t="shared" si="45"/>
        <v>0</v>
      </c>
      <c r="AK110" s="875">
        <f t="shared" si="46"/>
        <v>0</v>
      </c>
      <c r="AL110" s="875">
        <f t="shared" si="47"/>
        <v>0</v>
      </c>
      <c r="AM110" s="875">
        <f t="shared" si="48"/>
        <v>0</v>
      </c>
      <c r="AN110" s="875">
        <f t="shared" si="49"/>
        <v>0</v>
      </c>
      <c r="AO110" s="875">
        <f t="shared" si="50"/>
        <v>0</v>
      </c>
      <c r="AP110" s="875">
        <f t="shared" si="51"/>
        <v>0</v>
      </c>
      <c r="AQ110" s="875">
        <f t="shared" si="52"/>
        <v>0</v>
      </c>
      <c r="AR110" s="875">
        <f t="shared" si="53"/>
        <v>0</v>
      </c>
      <c r="AS110" s="875">
        <f t="shared" si="54"/>
        <v>0</v>
      </c>
      <c r="AT110" s="875">
        <f t="shared" si="55"/>
        <v>0</v>
      </c>
      <c r="AU110" s="875">
        <f t="shared" si="56"/>
        <v>0</v>
      </c>
      <c r="AV110" s="875">
        <f t="shared" si="57"/>
        <v>0</v>
      </c>
      <c r="AW110" s="875">
        <f t="shared" si="58"/>
        <v>0</v>
      </c>
      <c r="AX110" s="875">
        <f t="shared" si="59"/>
        <v>0</v>
      </c>
      <c r="AY110" s="875">
        <f t="shared" si="60"/>
        <v>0</v>
      </c>
      <c r="AZ110" s="875">
        <f t="shared" si="61"/>
        <v>0</v>
      </c>
      <c r="BA110" s="875">
        <f t="shared" si="62"/>
        <v>0</v>
      </c>
      <c r="BB110" s="875">
        <f t="shared" si="63"/>
        <v>0</v>
      </c>
      <c r="BC110" s="875">
        <f t="shared" si="64"/>
        <v>0</v>
      </c>
      <c r="BD110" s="875">
        <f t="shared" si="65"/>
        <v>0</v>
      </c>
      <c r="BE110" s="875"/>
    </row>
    <row r="111" spans="1:57" ht="13.5" customHeight="1">
      <c r="A111" s="655" t="str">
        <f>IF(COUNTA(ｺﾒﾃﾞｨｶﾙ!A110)&gt;=1,ｺﾒﾃﾞｨｶﾙ!A110,"")</f>
        <v/>
      </c>
      <c r="B111" s="745" t="str">
        <f>IF(COUNTA(ｺﾒﾃﾞｨｶﾙ!B110)&gt;=1,ｺﾒﾃﾞｨｶﾙ!B110,"")</f>
        <v/>
      </c>
      <c r="C111" s="750" t="str">
        <f>IF(COUNTA(ｺﾒﾃﾞｨｶﾙ!C110)&gt;=1,ｺﾒﾃﾞｨｶﾙ!C110,"")</f>
        <v/>
      </c>
      <c r="D111" s="750" t="str">
        <f>IF(COUNTA(ｺﾒﾃﾞｨｶﾙ!D110)&gt;=1,ｺﾒﾃﾞｨｶﾙ!D110,"")</f>
        <v/>
      </c>
      <c r="E111" s="750" t="str">
        <f>IF(COUNTA(ｺﾒﾃﾞｨｶﾙ!E110)&gt;=1,ｺﾒﾃﾞｨｶﾙ!E110,"")</f>
        <v/>
      </c>
      <c r="F111" s="750" t="str">
        <f>IF(COUNTA(ｺﾒﾃﾞｨｶﾙ!F110)&gt;=1,ｺﾒﾃﾞｨｶﾙ!F110,"")</f>
        <v/>
      </c>
      <c r="G111" s="750" t="str">
        <f>IF(COUNTA(ｺﾒﾃﾞｨｶﾙ!G110)&gt;=1,ｺﾒﾃﾞｨｶﾙ!G110,"")</f>
        <v/>
      </c>
      <c r="H111" s="750" t="str">
        <f>IF(COUNTA(ｺﾒﾃﾞｨｶﾙ!H110)&gt;=1,ｺﾒﾃﾞｨｶﾙ!H110,"")</f>
        <v/>
      </c>
      <c r="I111" s="750" t="str">
        <f>IF(COUNTA(ｺﾒﾃﾞｨｶﾙ!I110)&gt;=1,ｺﾒﾃﾞｨｶﾙ!I110,"")</f>
        <v/>
      </c>
      <c r="J111" s="750" t="str">
        <f>IF(COUNTA(ｺﾒﾃﾞｨｶﾙ!J110)&gt;=1,ｺﾒﾃﾞｨｶﾙ!J110,"")</f>
        <v/>
      </c>
      <c r="K111" s="750" t="str">
        <f>IF(COUNTA(ｺﾒﾃﾞｨｶﾙ!K110)&gt;=1,ｺﾒﾃﾞｨｶﾙ!K110,"")</f>
        <v/>
      </c>
      <c r="L111" s="761" t="str">
        <f>IF(COUNTA(ｺﾒﾃﾞｨｶﾙ!L110)&gt;=1,ｺﾒﾃﾞｨｶﾙ!L110,"")</f>
        <v/>
      </c>
      <c r="M111" s="839" t="str">
        <f>IF(COUNTA(ｺﾒﾃﾞｨｶﾙ!M110)&gt;=1,ｺﾒﾃﾞｨｶﾙ!M110,"")</f>
        <v/>
      </c>
      <c r="N111" s="846" t="str">
        <f>IF(COUNTA(ｺﾒﾃﾞｨｶﾙ!N110)&gt;=1,ｺﾒﾃﾞｨｶﾙ!N110,"")</f>
        <v/>
      </c>
      <c r="O111" s="852">
        <f>SUM(ｺﾒﾃﾞｨｶﾙ!P110:V110)</f>
        <v>0</v>
      </c>
      <c r="P111" s="858" t="str">
        <f>IF(O111&lt;基本!$D$9,"非常勤","常勤")</f>
        <v>常勤</v>
      </c>
      <c r="Q111" s="861">
        <f>IF(P111="非常勤",O111/基本!$D$9,1)</f>
        <v>1</v>
      </c>
      <c r="R111" s="858" t="e">
        <f>IF(DAYS360(T111,メイン!$N$3)&lt;500,"新"," ")</f>
        <v>#VALUE!</v>
      </c>
      <c r="S111" s="868"/>
      <c r="T111" s="871" t="str">
        <f>IF(COUNTA(ｺﾒﾃﾞｨｶﾙ!O110)&gt;=1,ｺﾒﾃﾞｨｶﾙ!O110,"")</f>
        <v/>
      </c>
      <c r="U111" s="873"/>
      <c r="V111" s="873"/>
      <c r="W111" s="873"/>
      <c r="X111" s="875">
        <f t="shared" si="33"/>
        <v>0</v>
      </c>
      <c r="Y111" s="875">
        <f t="shared" si="34"/>
        <v>0</v>
      </c>
      <c r="Z111" s="875">
        <f t="shared" si="35"/>
        <v>0</v>
      </c>
      <c r="AA111" s="875">
        <f t="shared" si="36"/>
        <v>0</v>
      </c>
      <c r="AB111" s="875">
        <f t="shared" si="37"/>
        <v>0</v>
      </c>
      <c r="AC111" s="875">
        <f t="shared" si="38"/>
        <v>0</v>
      </c>
      <c r="AD111" s="875">
        <f t="shared" si="39"/>
        <v>0</v>
      </c>
      <c r="AE111" s="875">
        <f t="shared" si="40"/>
        <v>0</v>
      </c>
      <c r="AF111" s="875">
        <f t="shared" si="41"/>
        <v>0</v>
      </c>
      <c r="AG111" s="875">
        <f t="shared" si="42"/>
        <v>0</v>
      </c>
      <c r="AH111" s="875">
        <f t="shared" si="43"/>
        <v>0</v>
      </c>
      <c r="AI111" s="875">
        <f t="shared" si="44"/>
        <v>0</v>
      </c>
      <c r="AJ111" s="875">
        <f t="shared" si="45"/>
        <v>0</v>
      </c>
      <c r="AK111" s="875">
        <f t="shared" si="46"/>
        <v>0</v>
      </c>
      <c r="AL111" s="875">
        <f t="shared" si="47"/>
        <v>0</v>
      </c>
      <c r="AM111" s="875">
        <f t="shared" si="48"/>
        <v>0</v>
      </c>
      <c r="AN111" s="875">
        <f t="shared" si="49"/>
        <v>0</v>
      </c>
      <c r="AO111" s="875">
        <f t="shared" si="50"/>
        <v>0</v>
      </c>
      <c r="AP111" s="875">
        <f t="shared" si="51"/>
        <v>0</v>
      </c>
      <c r="AQ111" s="875">
        <f t="shared" si="52"/>
        <v>0</v>
      </c>
      <c r="AR111" s="875">
        <f t="shared" si="53"/>
        <v>0</v>
      </c>
      <c r="AS111" s="875">
        <f t="shared" si="54"/>
        <v>0</v>
      </c>
      <c r="AT111" s="875">
        <f t="shared" si="55"/>
        <v>0</v>
      </c>
      <c r="AU111" s="875">
        <f t="shared" si="56"/>
        <v>0</v>
      </c>
      <c r="AV111" s="875">
        <f t="shared" si="57"/>
        <v>0</v>
      </c>
      <c r="AW111" s="875">
        <f t="shared" si="58"/>
        <v>0</v>
      </c>
      <c r="AX111" s="875">
        <f t="shared" si="59"/>
        <v>0</v>
      </c>
      <c r="AY111" s="875">
        <f t="shared" si="60"/>
        <v>0</v>
      </c>
      <c r="AZ111" s="875">
        <f t="shared" si="61"/>
        <v>0</v>
      </c>
      <c r="BA111" s="875">
        <f t="shared" si="62"/>
        <v>0</v>
      </c>
      <c r="BB111" s="875">
        <f t="shared" si="63"/>
        <v>0</v>
      </c>
      <c r="BC111" s="875">
        <f t="shared" si="64"/>
        <v>0</v>
      </c>
      <c r="BD111" s="875">
        <f t="shared" si="65"/>
        <v>0</v>
      </c>
      <c r="BE111" s="875"/>
    </row>
    <row r="112" spans="1:57" ht="13.5" customHeight="1">
      <c r="A112" s="655" t="str">
        <f>IF(COUNTA(ｺﾒﾃﾞｨｶﾙ!A111)&gt;=1,ｺﾒﾃﾞｨｶﾙ!A111,"")</f>
        <v/>
      </c>
      <c r="B112" s="745" t="str">
        <f>IF(COUNTA(ｺﾒﾃﾞｨｶﾙ!B111)&gt;=1,ｺﾒﾃﾞｨｶﾙ!B111,"")</f>
        <v/>
      </c>
      <c r="C112" s="750" t="str">
        <f>IF(COUNTA(ｺﾒﾃﾞｨｶﾙ!C111)&gt;=1,ｺﾒﾃﾞｨｶﾙ!C111,"")</f>
        <v/>
      </c>
      <c r="D112" s="750" t="str">
        <f>IF(COUNTA(ｺﾒﾃﾞｨｶﾙ!D111)&gt;=1,ｺﾒﾃﾞｨｶﾙ!D111,"")</f>
        <v/>
      </c>
      <c r="E112" s="750" t="str">
        <f>IF(COUNTA(ｺﾒﾃﾞｨｶﾙ!E111)&gt;=1,ｺﾒﾃﾞｨｶﾙ!E111,"")</f>
        <v/>
      </c>
      <c r="F112" s="750" t="str">
        <f>IF(COUNTA(ｺﾒﾃﾞｨｶﾙ!F111)&gt;=1,ｺﾒﾃﾞｨｶﾙ!F111,"")</f>
        <v/>
      </c>
      <c r="G112" s="750" t="str">
        <f>IF(COUNTA(ｺﾒﾃﾞｨｶﾙ!G111)&gt;=1,ｺﾒﾃﾞｨｶﾙ!G111,"")</f>
        <v/>
      </c>
      <c r="H112" s="750" t="str">
        <f>IF(COUNTA(ｺﾒﾃﾞｨｶﾙ!H111)&gt;=1,ｺﾒﾃﾞｨｶﾙ!H111,"")</f>
        <v/>
      </c>
      <c r="I112" s="750" t="str">
        <f>IF(COUNTA(ｺﾒﾃﾞｨｶﾙ!I111)&gt;=1,ｺﾒﾃﾞｨｶﾙ!I111,"")</f>
        <v/>
      </c>
      <c r="J112" s="750" t="str">
        <f>IF(COUNTA(ｺﾒﾃﾞｨｶﾙ!J111)&gt;=1,ｺﾒﾃﾞｨｶﾙ!J111,"")</f>
        <v/>
      </c>
      <c r="K112" s="750" t="str">
        <f>IF(COUNTA(ｺﾒﾃﾞｨｶﾙ!K111)&gt;=1,ｺﾒﾃﾞｨｶﾙ!K111,"")</f>
        <v/>
      </c>
      <c r="L112" s="761" t="str">
        <f>IF(COUNTA(ｺﾒﾃﾞｨｶﾙ!L111)&gt;=1,ｺﾒﾃﾞｨｶﾙ!L111,"")</f>
        <v/>
      </c>
      <c r="M112" s="839" t="str">
        <f>IF(COUNTA(ｺﾒﾃﾞｨｶﾙ!M111)&gt;=1,ｺﾒﾃﾞｨｶﾙ!M111,"")</f>
        <v/>
      </c>
      <c r="N112" s="846" t="str">
        <f>IF(COUNTA(ｺﾒﾃﾞｨｶﾙ!N111)&gt;=1,ｺﾒﾃﾞｨｶﾙ!N111,"")</f>
        <v/>
      </c>
      <c r="O112" s="852">
        <f>SUM(ｺﾒﾃﾞｨｶﾙ!P111:V111)</f>
        <v>0</v>
      </c>
      <c r="P112" s="858" t="str">
        <f>IF(O112&lt;基本!$D$9,"非常勤","常勤")</f>
        <v>常勤</v>
      </c>
      <c r="Q112" s="861">
        <f>IF(P112="非常勤",O112/基本!$D$9,1)</f>
        <v>1</v>
      </c>
      <c r="R112" s="858" t="e">
        <f>IF(DAYS360(T112,メイン!$N$3)&lt;500,"新"," ")</f>
        <v>#VALUE!</v>
      </c>
      <c r="S112" s="868"/>
      <c r="T112" s="871" t="str">
        <f>IF(COUNTA(ｺﾒﾃﾞｨｶﾙ!O111)&gt;=1,ｺﾒﾃﾞｨｶﾙ!O111,"")</f>
        <v/>
      </c>
      <c r="U112" s="873"/>
      <c r="V112" s="873"/>
      <c r="W112" s="873"/>
      <c r="X112" s="875">
        <f t="shared" si="33"/>
        <v>0</v>
      </c>
      <c r="Y112" s="875">
        <f t="shared" si="34"/>
        <v>0</v>
      </c>
      <c r="Z112" s="875">
        <f t="shared" si="35"/>
        <v>0</v>
      </c>
      <c r="AA112" s="875">
        <f t="shared" si="36"/>
        <v>0</v>
      </c>
      <c r="AB112" s="875">
        <f t="shared" si="37"/>
        <v>0</v>
      </c>
      <c r="AC112" s="875">
        <f t="shared" si="38"/>
        <v>0</v>
      </c>
      <c r="AD112" s="875">
        <f t="shared" si="39"/>
        <v>0</v>
      </c>
      <c r="AE112" s="875">
        <f t="shared" si="40"/>
        <v>0</v>
      </c>
      <c r="AF112" s="875">
        <f t="shared" si="41"/>
        <v>0</v>
      </c>
      <c r="AG112" s="875">
        <f t="shared" si="42"/>
        <v>0</v>
      </c>
      <c r="AH112" s="875">
        <f t="shared" si="43"/>
        <v>0</v>
      </c>
      <c r="AI112" s="875">
        <f t="shared" si="44"/>
        <v>0</v>
      </c>
      <c r="AJ112" s="875">
        <f t="shared" si="45"/>
        <v>0</v>
      </c>
      <c r="AK112" s="875">
        <f t="shared" si="46"/>
        <v>0</v>
      </c>
      <c r="AL112" s="875">
        <f t="shared" si="47"/>
        <v>0</v>
      </c>
      <c r="AM112" s="875">
        <f t="shared" si="48"/>
        <v>0</v>
      </c>
      <c r="AN112" s="875">
        <f t="shared" si="49"/>
        <v>0</v>
      </c>
      <c r="AO112" s="875">
        <f t="shared" si="50"/>
        <v>0</v>
      </c>
      <c r="AP112" s="875">
        <f t="shared" si="51"/>
        <v>0</v>
      </c>
      <c r="AQ112" s="875">
        <f t="shared" si="52"/>
        <v>0</v>
      </c>
      <c r="AR112" s="875">
        <f t="shared" si="53"/>
        <v>0</v>
      </c>
      <c r="AS112" s="875">
        <f t="shared" si="54"/>
        <v>0</v>
      </c>
      <c r="AT112" s="875">
        <f t="shared" si="55"/>
        <v>0</v>
      </c>
      <c r="AU112" s="875">
        <f t="shared" si="56"/>
        <v>0</v>
      </c>
      <c r="AV112" s="875">
        <f t="shared" si="57"/>
        <v>0</v>
      </c>
      <c r="AW112" s="875">
        <f t="shared" si="58"/>
        <v>0</v>
      </c>
      <c r="AX112" s="875">
        <f t="shared" si="59"/>
        <v>0</v>
      </c>
      <c r="AY112" s="875">
        <f t="shared" si="60"/>
        <v>0</v>
      </c>
      <c r="AZ112" s="875">
        <f t="shared" si="61"/>
        <v>0</v>
      </c>
      <c r="BA112" s="875">
        <f t="shared" si="62"/>
        <v>0</v>
      </c>
      <c r="BB112" s="875">
        <f t="shared" si="63"/>
        <v>0</v>
      </c>
      <c r="BC112" s="875">
        <f t="shared" si="64"/>
        <v>0</v>
      </c>
      <c r="BD112" s="875">
        <f t="shared" si="65"/>
        <v>0</v>
      </c>
      <c r="BE112" s="875"/>
    </row>
    <row r="113" spans="1:57" ht="13.5" customHeight="1">
      <c r="A113" s="655" t="str">
        <f>IF(COUNTA(ｺﾒﾃﾞｨｶﾙ!A112)&gt;=1,ｺﾒﾃﾞｨｶﾙ!A112,"")</f>
        <v/>
      </c>
      <c r="B113" s="745" t="str">
        <f>IF(COUNTA(ｺﾒﾃﾞｨｶﾙ!B112)&gt;=1,ｺﾒﾃﾞｨｶﾙ!B112,"")</f>
        <v/>
      </c>
      <c r="C113" s="750" t="str">
        <f>IF(COUNTA(ｺﾒﾃﾞｨｶﾙ!C112)&gt;=1,ｺﾒﾃﾞｨｶﾙ!C112,"")</f>
        <v/>
      </c>
      <c r="D113" s="750" t="str">
        <f>IF(COUNTA(ｺﾒﾃﾞｨｶﾙ!D112)&gt;=1,ｺﾒﾃﾞｨｶﾙ!D112,"")</f>
        <v/>
      </c>
      <c r="E113" s="750" t="str">
        <f>IF(COUNTA(ｺﾒﾃﾞｨｶﾙ!E112)&gt;=1,ｺﾒﾃﾞｨｶﾙ!E112,"")</f>
        <v/>
      </c>
      <c r="F113" s="750" t="str">
        <f>IF(COUNTA(ｺﾒﾃﾞｨｶﾙ!F112)&gt;=1,ｺﾒﾃﾞｨｶﾙ!F112,"")</f>
        <v/>
      </c>
      <c r="G113" s="750" t="str">
        <f>IF(COUNTA(ｺﾒﾃﾞｨｶﾙ!G112)&gt;=1,ｺﾒﾃﾞｨｶﾙ!G112,"")</f>
        <v/>
      </c>
      <c r="H113" s="750" t="str">
        <f>IF(COUNTA(ｺﾒﾃﾞｨｶﾙ!H112)&gt;=1,ｺﾒﾃﾞｨｶﾙ!H112,"")</f>
        <v/>
      </c>
      <c r="I113" s="750" t="str">
        <f>IF(COUNTA(ｺﾒﾃﾞｨｶﾙ!I112)&gt;=1,ｺﾒﾃﾞｨｶﾙ!I112,"")</f>
        <v/>
      </c>
      <c r="J113" s="750" t="str">
        <f>IF(COUNTA(ｺﾒﾃﾞｨｶﾙ!J112)&gt;=1,ｺﾒﾃﾞｨｶﾙ!J112,"")</f>
        <v/>
      </c>
      <c r="K113" s="750" t="str">
        <f>IF(COUNTA(ｺﾒﾃﾞｨｶﾙ!K112)&gt;=1,ｺﾒﾃﾞｨｶﾙ!K112,"")</f>
        <v/>
      </c>
      <c r="L113" s="761" t="str">
        <f>IF(COUNTA(ｺﾒﾃﾞｨｶﾙ!L112)&gt;=1,ｺﾒﾃﾞｨｶﾙ!L112,"")</f>
        <v/>
      </c>
      <c r="M113" s="839" t="str">
        <f>IF(COUNTA(ｺﾒﾃﾞｨｶﾙ!M112)&gt;=1,ｺﾒﾃﾞｨｶﾙ!M112,"")</f>
        <v/>
      </c>
      <c r="N113" s="846" t="str">
        <f>IF(COUNTA(ｺﾒﾃﾞｨｶﾙ!N112)&gt;=1,ｺﾒﾃﾞｨｶﾙ!N112,"")</f>
        <v/>
      </c>
      <c r="O113" s="852">
        <f>SUM(ｺﾒﾃﾞｨｶﾙ!P112:V112)</f>
        <v>0</v>
      </c>
      <c r="P113" s="858" t="str">
        <f>IF(O113&lt;基本!$D$9,"非常勤","常勤")</f>
        <v>常勤</v>
      </c>
      <c r="Q113" s="861">
        <f>IF(P113="非常勤",O113/基本!$D$9,1)</f>
        <v>1</v>
      </c>
      <c r="R113" s="858" t="e">
        <f>IF(DAYS360(T113,メイン!$N$3)&lt;500,"新"," ")</f>
        <v>#VALUE!</v>
      </c>
      <c r="S113" s="868"/>
      <c r="T113" s="871" t="str">
        <f>IF(COUNTA(ｺﾒﾃﾞｨｶﾙ!O112)&gt;=1,ｺﾒﾃﾞｨｶﾙ!O112,"")</f>
        <v/>
      </c>
      <c r="U113" s="873"/>
      <c r="V113" s="873"/>
      <c r="W113" s="873"/>
      <c r="X113" s="875">
        <f t="shared" si="33"/>
        <v>0</v>
      </c>
      <c r="Y113" s="875">
        <f t="shared" si="34"/>
        <v>0</v>
      </c>
      <c r="Z113" s="875">
        <f t="shared" si="35"/>
        <v>0</v>
      </c>
      <c r="AA113" s="875">
        <f t="shared" si="36"/>
        <v>0</v>
      </c>
      <c r="AB113" s="875">
        <f t="shared" si="37"/>
        <v>0</v>
      </c>
      <c r="AC113" s="875">
        <f t="shared" si="38"/>
        <v>0</v>
      </c>
      <c r="AD113" s="875">
        <f t="shared" si="39"/>
        <v>0</v>
      </c>
      <c r="AE113" s="875">
        <f t="shared" si="40"/>
        <v>0</v>
      </c>
      <c r="AF113" s="875">
        <f t="shared" si="41"/>
        <v>0</v>
      </c>
      <c r="AG113" s="875">
        <f t="shared" si="42"/>
        <v>0</v>
      </c>
      <c r="AH113" s="875">
        <f t="shared" si="43"/>
        <v>0</v>
      </c>
      <c r="AI113" s="875">
        <f t="shared" si="44"/>
        <v>0</v>
      </c>
      <c r="AJ113" s="875">
        <f t="shared" si="45"/>
        <v>0</v>
      </c>
      <c r="AK113" s="875">
        <f t="shared" si="46"/>
        <v>0</v>
      </c>
      <c r="AL113" s="875">
        <f t="shared" si="47"/>
        <v>0</v>
      </c>
      <c r="AM113" s="875">
        <f t="shared" si="48"/>
        <v>0</v>
      </c>
      <c r="AN113" s="875">
        <f t="shared" si="49"/>
        <v>0</v>
      </c>
      <c r="AO113" s="875">
        <f t="shared" si="50"/>
        <v>0</v>
      </c>
      <c r="AP113" s="875">
        <f t="shared" si="51"/>
        <v>0</v>
      </c>
      <c r="AQ113" s="875">
        <f t="shared" si="52"/>
        <v>0</v>
      </c>
      <c r="AR113" s="875">
        <f t="shared" si="53"/>
        <v>0</v>
      </c>
      <c r="AS113" s="875">
        <f t="shared" si="54"/>
        <v>0</v>
      </c>
      <c r="AT113" s="875">
        <f t="shared" si="55"/>
        <v>0</v>
      </c>
      <c r="AU113" s="875">
        <f t="shared" si="56"/>
        <v>0</v>
      </c>
      <c r="AV113" s="875">
        <f t="shared" si="57"/>
        <v>0</v>
      </c>
      <c r="AW113" s="875">
        <f t="shared" si="58"/>
        <v>0</v>
      </c>
      <c r="AX113" s="875">
        <f t="shared" si="59"/>
        <v>0</v>
      </c>
      <c r="AY113" s="875">
        <f t="shared" si="60"/>
        <v>0</v>
      </c>
      <c r="AZ113" s="875">
        <f t="shared" si="61"/>
        <v>0</v>
      </c>
      <c r="BA113" s="875">
        <f t="shared" si="62"/>
        <v>0</v>
      </c>
      <c r="BB113" s="875">
        <f t="shared" si="63"/>
        <v>0</v>
      </c>
      <c r="BC113" s="875">
        <f t="shared" si="64"/>
        <v>0</v>
      </c>
      <c r="BD113" s="875">
        <f t="shared" si="65"/>
        <v>0</v>
      </c>
      <c r="BE113" s="875"/>
    </row>
    <row r="114" spans="1:57" ht="13.5" customHeight="1">
      <c r="A114" s="655" t="str">
        <f>IF(COUNTA(ｺﾒﾃﾞｨｶﾙ!A113)&gt;=1,ｺﾒﾃﾞｨｶﾙ!A113,"")</f>
        <v/>
      </c>
      <c r="B114" s="745" t="str">
        <f>IF(COUNTA(ｺﾒﾃﾞｨｶﾙ!B113)&gt;=1,ｺﾒﾃﾞｨｶﾙ!B113,"")</f>
        <v/>
      </c>
      <c r="C114" s="750" t="str">
        <f>IF(COUNTA(ｺﾒﾃﾞｨｶﾙ!C113)&gt;=1,ｺﾒﾃﾞｨｶﾙ!C113,"")</f>
        <v/>
      </c>
      <c r="D114" s="750" t="str">
        <f>IF(COUNTA(ｺﾒﾃﾞｨｶﾙ!D113)&gt;=1,ｺﾒﾃﾞｨｶﾙ!D113,"")</f>
        <v/>
      </c>
      <c r="E114" s="750" t="str">
        <f>IF(COUNTA(ｺﾒﾃﾞｨｶﾙ!E113)&gt;=1,ｺﾒﾃﾞｨｶﾙ!E113,"")</f>
        <v/>
      </c>
      <c r="F114" s="750" t="str">
        <f>IF(COUNTA(ｺﾒﾃﾞｨｶﾙ!F113)&gt;=1,ｺﾒﾃﾞｨｶﾙ!F113,"")</f>
        <v/>
      </c>
      <c r="G114" s="750" t="str">
        <f>IF(COUNTA(ｺﾒﾃﾞｨｶﾙ!G113)&gt;=1,ｺﾒﾃﾞｨｶﾙ!G113,"")</f>
        <v/>
      </c>
      <c r="H114" s="750" t="str">
        <f>IF(COUNTA(ｺﾒﾃﾞｨｶﾙ!H113)&gt;=1,ｺﾒﾃﾞｨｶﾙ!H113,"")</f>
        <v/>
      </c>
      <c r="I114" s="750" t="str">
        <f>IF(COUNTA(ｺﾒﾃﾞｨｶﾙ!I113)&gt;=1,ｺﾒﾃﾞｨｶﾙ!I113,"")</f>
        <v/>
      </c>
      <c r="J114" s="750" t="str">
        <f>IF(COUNTA(ｺﾒﾃﾞｨｶﾙ!J113)&gt;=1,ｺﾒﾃﾞｨｶﾙ!J113,"")</f>
        <v/>
      </c>
      <c r="K114" s="750" t="str">
        <f>IF(COUNTA(ｺﾒﾃﾞｨｶﾙ!K113)&gt;=1,ｺﾒﾃﾞｨｶﾙ!K113,"")</f>
        <v/>
      </c>
      <c r="L114" s="761" t="str">
        <f>IF(COUNTA(ｺﾒﾃﾞｨｶﾙ!L113)&gt;=1,ｺﾒﾃﾞｨｶﾙ!L113,"")</f>
        <v/>
      </c>
      <c r="M114" s="839" t="str">
        <f>IF(COUNTA(ｺﾒﾃﾞｨｶﾙ!M113)&gt;=1,ｺﾒﾃﾞｨｶﾙ!M113,"")</f>
        <v/>
      </c>
      <c r="N114" s="846" t="str">
        <f>IF(COUNTA(ｺﾒﾃﾞｨｶﾙ!N113)&gt;=1,ｺﾒﾃﾞｨｶﾙ!N113,"")</f>
        <v/>
      </c>
      <c r="O114" s="852">
        <f>SUM(ｺﾒﾃﾞｨｶﾙ!P113:V113)</f>
        <v>0</v>
      </c>
      <c r="P114" s="858" t="str">
        <f>IF(O114&lt;基本!$D$9,"非常勤","常勤")</f>
        <v>常勤</v>
      </c>
      <c r="Q114" s="861">
        <f>IF(P114="非常勤",O114/基本!$D$9,1)</f>
        <v>1</v>
      </c>
      <c r="R114" s="858" t="e">
        <f>IF(DAYS360(T114,メイン!$N$3)&lt;500,"新"," ")</f>
        <v>#VALUE!</v>
      </c>
      <c r="S114" s="868"/>
      <c r="T114" s="871" t="str">
        <f>IF(COUNTA(ｺﾒﾃﾞｨｶﾙ!O113)&gt;=1,ｺﾒﾃﾞｨｶﾙ!O113,"")</f>
        <v/>
      </c>
      <c r="U114" s="873"/>
      <c r="V114" s="873"/>
      <c r="W114" s="873"/>
      <c r="X114" s="875">
        <f t="shared" si="33"/>
        <v>0</v>
      </c>
      <c r="Y114" s="875">
        <f t="shared" si="34"/>
        <v>0</v>
      </c>
      <c r="Z114" s="875">
        <f t="shared" si="35"/>
        <v>0</v>
      </c>
      <c r="AA114" s="875">
        <f t="shared" si="36"/>
        <v>0</v>
      </c>
      <c r="AB114" s="875">
        <f t="shared" si="37"/>
        <v>0</v>
      </c>
      <c r="AC114" s="875">
        <f t="shared" si="38"/>
        <v>0</v>
      </c>
      <c r="AD114" s="875">
        <f t="shared" si="39"/>
        <v>0</v>
      </c>
      <c r="AE114" s="875">
        <f t="shared" si="40"/>
        <v>0</v>
      </c>
      <c r="AF114" s="875">
        <f t="shared" si="41"/>
        <v>0</v>
      </c>
      <c r="AG114" s="875">
        <f t="shared" si="42"/>
        <v>0</v>
      </c>
      <c r="AH114" s="875">
        <f t="shared" si="43"/>
        <v>0</v>
      </c>
      <c r="AI114" s="875">
        <f t="shared" si="44"/>
        <v>0</v>
      </c>
      <c r="AJ114" s="875">
        <f t="shared" si="45"/>
        <v>0</v>
      </c>
      <c r="AK114" s="875">
        <f t="shared" si="46"/>
        <v>0</v>
      </c>
      <c r="AL114" s="875">
        <f t="shared" si="47"/>
        <v>0</v>
      </c>
      <c r="AM114" s="875">
        <f t="shared" si="48"/>
        <v>0</v>
      </c>
      <c r="AN114" s="875">
        <f t="shared" si="49"/>
        <v>0</v>
      </c>
      <c r="AO114" s="875">
        <f t="shared" si="50"/>
        <v>0</v>
      </c>
      <c r="AP114" s="875">
        <f t="shared" si="51"/>
        <v>0</v>
      </c>
      <c r="AQ114" s="875">
        <f t="shared" si="52"/>
        <v>0</v>
      </c>
      <c r="AR114" s="875">
        <f t="shared" si="53"/>
        <v>0</v>
      </c>
      <c r="AS114" s="875">
        <f t="shared" si="54"/>
        <v>0</v>
      </c>
      <c r="AT114" s="875">
        <f t="shared" si="55"/>
        <v>0</v>
      </c>
      <c r="AU114" s="875">
        <f t="shared" si="56"/>
        <v>0</v>
      </c>
      <c r="AV114" s="875">
        <f t="shared" si="57"/>
        <v>0</v>
      </c>
      <c r="AW114" s="875">
        <f t="shared" si="58"/>
        <v>0</v>
      </c>
      <c r="AX114" s="875">
        <f t="shared" si="59"/>
        <v>0</v>
      </c>
      <c r="AY114" s="875">
        <f t="shared" si="60"/>
        <v>0</v>
      </c>
      <c r="AZ114" s="875">
        <f t="shared" si="61"/>
        <v>0</v>
      </c>
      <c r="BA114" s="875">
        <f t="shared" si="62"/>
        <v>0</v>
      </c>
      <c r="BB114" s="875">
        <f t="shared" si="63"/>
        <v>0</v>
      </c>
      <c r="BC114" s="875">
        <f t="shared" si="64"/>
        <v>0</v>
      </c>
      <c r="BD114" s="875">
        <f t="shared" si="65"/>
        <v>0</v>
      </c>
      <c r="BE114" s="875"/>
    </row>
    <row r="115" spans="1:57" ht="13.5" customHeight="1">
      <c r="A115" s="655" t="str">
        <f>IF(COUNTA(ｺﾒﾃﾞｨｶﾙ!A114)&gt;=1,ｺﾒﾃﾞｨｶﾙ!A114,"")</f>
        <v/>
      </c>
      <c r="B115" s="745" t="str">
        <f>IF(COUNTA(ｺﾒﾃﾞｨｶﾙ!B114)&gt;=1,ｺﾒﾃﾞｨｶﾙ!B114,"")</f>
        <v/>
      </c>
      <c r="C115" s="750" t="str">
        <f>IF(COUNTA(ｺﾒﾃﾞｨｶﾙ!C114)&gt;=1,ｺﾒﾃﾞｨｶﾙ!C114,"")</f>
        <v/>
      </c>
      <c r="D115" s="750" t="str">
        <f>IF(COUNTA(ｺﾒﾃﾞｨｶﾙ!D114)&gt;=1,ｺﾒﾃﾞｨｶﾙ!D114,"")</f>
        <v/>
      </c>
      <c r="E115" s="750" t="str">
        <f>IF(COUNTA(ｺﾒﾃﾞｨｶﾙ!E114)&gt;=1,ｺﾒﾃﾞｨｶﾙ!E114,"")</f>
        <v/>
      </c>
      <c r="F115" s="750" t="str">
        <f>IF(COUNTA(ｺﾒﾃﾞｨｶﾙ!F114)&gt;=1,ｺﾒﾃﾞｨｶﾙ!F114,"")</f>
        <v/>
      </c>
      <c r="G115" s="750" t="str">
        <f>IF(COUNTA(ｺﾒﾃﾞｨｶﾙ!G114)&gt;=1,ｺﾒﾃﾞｨｶﾙ!G114,"")</f>
        <v/>
      </c>
      <c r="H115" s="750" t="str">
        <f>IF(COUNTA(ｺﾒﾃﾞｨｶﾙ!H114)&gt;=1,ｺﾒﾃﾞｨｶﾙ!H114,"")</f>
        <v/>
      </c>
      <c r="I115" s="750" t="str">
        <f>IF(COUNTA(ｺﾒﾃﾞｨｶﾙ!I114)&gt;=1,ｺﾒﾃﾞｨｶﾙ!I114,"")</f>
        <v/>
      </c>
      <c r="J115" s="750" t="str">
        <f>IF(COUNTA(ｺﾒﾃﾞｨｶﾙ!J114)&gt;=1,ｺﾒﾃﾞｨｶﾙ!J114,"")</f>
        <v/>
      </c>
      <c r="K115" s="750" t="str">
        <f>IF(COUNTA(ｺﾒﾃﾞｨｶﾙ!K114)&gt;=1,ｺﾒﾃﾞｨｶﾙ!K114,"")</f>
        <v/>
      </c>
      <c r="L115" s="761" t="str">
        <f>IF(COUNTA(ｺﾒﾃﾞｨｶﾙ!L114)&gt;=1,ｺﾒﾃﾞｨｶﾙ!L114,"")</f>
        <v/>
      </c>
      <c r="M115" s="839" t="str">
        <f>IF(COUNTA(ｺﾒﾃﾞｨｶﾙ!M114)&gt;=1,ｺﾒﾃﾞｨｶﾙ!M114,"")</f>
        <v/>
      </c>
      <c r="N115" s="846" t="str">
        <f>IF(COUNTA(ｺﾒﾃﾞｨｶﾙ!N114)&gt;=1,ｺﾒﾃﾞｨｶﾙ!N114,"")</f>
        <v/>
      </c>
      <c r="O115" s="852">
        <f>SUM(ｺﾒﾃﾞｨｶﾙ!P114:V114)</f>
        <v>0</v>
      </c>
      <c r="P115" s="858" t="str">
        <f>IF(O115&lt;基本!$D$9,"非常勤","常勤")</f>
        <v>常勤</v>
      </c>
      <c r="Q115" s="861">
        <f>IF(P115="非常勤",O115/基本!$D$9,1)</f>
        <v>1</v>
      </c>
      <c r="R115" s="858" t="e">
        <f>IF(DAYS360(T115,メイン!$N$3)&lt;500,"新"," ")</f>
        <v>#VALUE!</v>
      </c>
      <c r="S115" s="868"/>
      <c r="T115" s="871" t="str">
        <f>IF(COUNTA(ｺﾒﾃﾞｨｶﾙ!O114)&gt;=1,ｺﾒﾃﾞｨｶﾙ!O114,"")</f>
        <v/>
      </c>
      <c r="U115" s="873"/>
      <c r="V115" s="873"/>
      <c r="W115" s="873"/>
      <c r="X115" s="875">
        <f t="shared" si="33"/>
        <v>0</v>
      </c>
      <c r="Y115" s="875">
        <f t="shared" si="34"/>
        <v>0</v>
      </c>
      <c r="Z115" s="875">
        <f t="shared" si="35"/>
        <v>0</v>
      </c>
      <c r="AA115" s="875">
        <f t="shared" si="36"/>
        <v>0</v>
      </c>
      <c r="AB115" s="875">
        <f t="shared" si="37"/>
        <v>0</v>
      </c>
      <c r="AC115" s="875">
        <f t="shared" si="38"/>
        <v>0</v>
      </c>
      <c r="AD115" s="875">
        <f t="shared" si="39"/>
        <v>0</v>
      </c>
      <c r="AE115" s="875">
        <f t="shared" si="40"/>
        <v>0</v>
      </c>
      <c r="AF115" s="875">
        <f t="shared" si="41"/>
        <v>0</v>
      </c>
      <c r="AG115" s="875">
        <f t="shared" si="42"/>
        <v>0</v>
      </c>
      <c r="AH115" s="875">
        <f t="shared" si="43"/>
        <v>0</v>
      </c>
      <c r="AI115" s="875">
        <f t="shared" si="44"/>
        <v>0</v>
      </c>
      <c r="AJ115" s="875">
        <f t="shared" si="45"/>
        <v>0</v>
      </c>
      <c r="AK115" s="875">
        <f t="shared" si="46"/>
        <v>0</v>
      </c>
      <c r="AL115" s="875">
        <f t="shared" si="47"/>
        <v>0</v>
      </c>
      <c r="AM115" s="875">
        <f t="shared" si="48"/>
        <v>0</v>
      </c>
      <c r="AN115" s="875">
        <f t="shared" si="49"/>
        <v>0</v>
      </c>
      <c r="AO115" s="875">
        <f t="shared" si="50"/>
        <v>0</v>
      </c>
      <c r="AP115" s="875">
        <f t="shared" si="51"/>
        <v>0</v>
      </c>
      <c r="AQ115" s="875">
        <f t="shared" si="52"/>
        <v>0</v>
      </c>
      <c r="AR115" s="875">
        <f t="shared" si="53"/>
        <v>0</v>
      </c>
      <c r="AS115" s="875">
        <f t="shared" si="54"/>
        <v>0</v>
      </c>
      <c r="AT115" s="875">
        <f t="shared" si="55"/>
        <v>0</v>
      </c>
      <c r="AU115" s="875">
        <f t="shared" si="56"/>
        <v>0</v>
      </c>
      <c r="AV115" s="875">
        <f t="shared" si="57"/>
        <v>0</v>
      </c>
      <c r="AW115" s="875">
        <f t="shared" si="58"/>
        <v>0</v>
      </c>
      <c r="AX115" s="875">
        <f t="shared" si="59"/>
        <v>0</v>
      </c>
      <c r="AY115" s="875">
        <f t="shared" si="60"/>
        <v>0</v>
      </c>
      <c r="AZ115" s="875">
        <f t="shared" si="61"/>
        <v>0</v>
      </c>
      <c r="BA115" s="875">
        <f t="shared" si="62"/>
        <v>0</v>
      </c>
      <c r="BB115" s="875">
        <f t="shared" si="63"/>
        <v>0</v>
      </c>
      <c r="BC115" s="875">
        <f t="shared" si="64"/>
        <v>0</v>
      </c>
      <c r="BD115" s="875">
        <f t="shared" si="65"/>
        <v>0</v>
      </c>
      <c r="BE115" s="875"/>
    </row>
    <row r="116" spans="1:57" ht="13.5" customHeight="1">
      <c r="A116" s="655" t="str">
        <f>IF(COUNTA(ｺﾒﾃﾞｨｶﾙ!A115)&gt;=1,ｺﾒﾃﾞｨｶﾙ!A115,"")</f>
        <v/>
      </c>
      <c r="B116" s="745" t="str">
        <f>IF(COUNTA(ｺﾒﾃﾞｨｶﾙ!B115)&gt;=1,ｺﾒﾃﾞｨｶﾙ!B115,"")</f>
        <v/>
      </c>
      <c r="C116" s="750" t="str">
        <f>IF(COUNTA(ｺﾒﾃﾞｨｶﾙ!C115)&gt;=1,ｺﾒﾃﾞｨｶﾙ!C115,"")</f>
        <v/>
      </c>
      <c r="D116" s="750" t="str">
        <f>IF(COUNTA(ｺﾒﾃﾞｨｶﾙ!D115)&gt;=1,ｺﾒﾃﾞｨｶﾙ!D115,"")</f>
        <v/>
      </c>
      <c r="E116" s="750" t="str">
        <f>IF(COUNTA(ｺﾒﾃﾞｨｶﾙ!E115)&gt;=1,ｺﾒﾃﾞｨｶﾙ!E115,"")</f>
        <v/>
      </c>
      <c r="F116" s="750" t="str">
        <f>IF(COUNTA(ｺﾒﾃﾞｨｶﾙ!F115)&gt;=1,ｺﾒﾃﾞｨｶﾙ!F115,"")</f>
        <v/>
      </c>
      <c r="G116" s="750" t="str">
        <f>IF(COUNTA(ｺﾒﾃﾞｨｶﾙ!G115)&gt;=1,ｺﾒﾃﾞｨｶﾙ!G115,"")</f>
        <v/>
      </c>
      <c r="H116" s="750" t="str">
        <f>IF(COUNTA(ｺﾒﾃﾞｨｶﾙ!H115)&gt;=1,ｺﾒﾃﾞｨｶﾙ!H115,"")</f>
        <v/>
      </c>
      <c r="I116" s="750" t="str">
        <f>IF(COUNTA(ｺﾒﾃﾞｨｶﾙ!I115)&gt;=1,ｺﾒﾃﾞｨｶﾙ!I115,"")</f>
        <v/>
      </c>
      <c r="J116" s="750" t="str">
        <f>IF(COUNTA(ｺﾒﾃﾞｨｶﾙ!J115)&gt;=1,ｺﾒﾃﾞｨｶﾙ!J115,"")</f>
        <v/>
      </c>
      <c r="K116" s="750" t="str">
        <f>IF(COUNTA(ｺﾒﾃﾞｨｶﾙ!K115)&gt;=1,ｺﾒﾃﾞｨｶﾙ!K115,"")</f>
        <v/>
      </c>
      <c r="L116" s="761" t="str">
        <f>IF(COUNTA(ｺﾒﾃﾞｨｶﾙ!L115)&gt;=1,ｺﾒﾃﾞｨｶﾙ!L115,"")</f>
        <v/>
      </c>
      <c r="M116" s="839" t="str">
        <f>IF(COUNTA(ｺﾒﾃﾞｨｶﾙ!M115)&gt;=1,ｺﾒﾃﾞｨｶﾙ!M115,"")</f>
        <v/>
      </c>
      <c r="N116" s="846" t="str">
        <f>IF(COUNTA(ｺﾒﾃﾞｨｶﾙ!N115)&gt;=1,ｺﾒﾃﾞｨｶﾙ!N115,"")</f>
        <v/>
      </c>
      <c r="O116" s="852">
        <f>SUM(ｺﾒﾃﾞｨｶﾙ!P115:V115)</f>
        <v>0</v>
      </c>
      <c r="P116" s="858" t="str">
        <f>IF(O116&lt;基本!$D$9,"非常勤","常勤")</f>
        <v>常勤</v>
      </c>
      <c r="Q116" s="861">
        <f>IF(P116="非常勤",O116/基本!$D$9,1)</f>
        <v>1</v>
      </c>
      <c r="R116" s="858" t="e">
        <f>IF(DAYS360(T116,メイン!$N$3)&lt;500,"新"," ")</f>
        <v>#VALUE!</v>
      </c>
      <c r="S116" s="868"/>
      <c r="T116" s="871" t="str">
        <f>IF(COUNTA(ｺﾒﾃﾞｨｶﾙ!O115)&gt;=1,ｺﾒﾃﾞｨｶﾙ!O115,"")</f>
        <v/>
      </c>
      <c r="U116" s="873"/>
      <c r="V116" s="873"/>
      <c r="W116" s="873"/>
      <c r="X116" s="875">
        <f t="shared" si="33"/>
        <v>0</v>
      </c>
      <c r="Y116" s="875">
        <f t="shared" si="34"/>
        <v>0</v>
      </c>
      <c r="Z116" s="875">
        <f t="shared" si="35"/>
        <v>0</v>
      </c>
      <c r="AA116" s="875">
        <f t="shared" si="36"/>
        <v>0</v>
      </c>
      <c r="AB116" s="875">
        <f t="shared" si="37"/>
        <v>0</v>
      </c>
      <c r="AC116" s="875">
        <f t="shared" si="38"/>
        <v>0</v>
      </c>
      <c r="AD116" s="875">
        <f t="shared" si="39"/>
        <v>0</v>
      </c>
      <c r="AE116" s="875">
        <f t="shared" si="40"/>
        <v>0</v>
      </c>
      <c r="AF116" s="875">
        <f t="shared" si="41"/>
        <v>0</v>
      </c>
      <c r="AG116" s="875">
        <f t="shared" si="42"/>
        <v>0</v>
      </c>
      <c r="AH116" s="875">
        <f t="shared" si="43"/>
        <v>0</v>
      </c>
      <c r="AI116" s="875">
        <f t="shared" si="44"/>
        <v>0</v>
      </c>
      <c r="AJ116" s="875">
        <f t="shared" si="45"/>
        <v>0</v>
      </c>
      <c r="AK116" s="875">
        <f t="shared" si="46"/>
        <v>0</v>
      </c>
      <c r="AL116" s="875">
        <f t="shared" si="47"/>
        <v>0</v>
      </c>
      <c r="AM116" s="875">
        <f t="shared" si="48"/>
        <v>0</v>
      </c>
      <c r="AN116" s="875">
        <f t="shared" si="49"/>
        <v>0</v>
      </c>
      <c r="AO116" s="875">
        <f t="shared" si="50"/>
        <v>0</v>
      </c>
      <c r="AP116" s="875">
        <f t="shared" si="51"/>
        <v>0</v>
      </c>
      <c r="AQ116" s="875">
        <f t="shared" si="52"/>
        <v>0</v>
      </c>
      <c r="AR116" s="875">
        <f t="shared" si="53"/>
        <v>0</v>
      </c>
      <c r="AS116" s="875">
        <f t="shared" si="54"/>
        <v>0</v>
      </c>
      <c r="AT116" s="875">
        <f t="shared" si="55"/>
        <v>0</v>
      </c>
      <c r="AU116" s="875">
        <f t="shared" si="56"/>
        <v>0</v>
      </c>
      <c r="AV116" s="875">
        <f t="shared" si="57"/>
        <v>0</v>
      </c>
      <c r="AW116" s="875">
        <f t="shared" si="58"/>
        <v>0</v>
      </c>
      <c r="AX116" s="875">
        <f t="shared" si="59"/>
        <v>0</v>
      </c>
      <c r="AY116" s="875">
        <f t="shared" si="60"/>
        <v>0</v>
      </c>
      <c r="AZ116" s="875">
        <f t="shared" si="61"/>
        <v>0</v>
      </c>
      <c r="BA116" s="875">
        <f t="shared" si="62"/>
        <v>0</v>
      </c>
      <c r="BB116" s="875">
        <f t="shared" si="63"/>
        <v>0</v>
      </c>
      <c r="BC116" s="875">
        <f t="shared" si="64"/>
        <v>0</v>
      </c>
      <c r="BD116" s="875">
        <f t="shared" si="65"/>
        <v>0</v>
      </c>
      <c r="BE116" s="875"/>
    </row>
    <row r="117" spans="1:57" ht="13.5" customHeight="1">
      <c r="A117" s="655" t="str">
        <f>IF(COUNTA(ｺﾒﾃﾞｨｶﾙ!A116)&gt;=1,ｺﾒﾃﾞｨｶﾙ!A116,"")</f>
        <v/>
      </c>
      <c r="B117" s="745" t="str">
        <f>IF(COUNTA(ｺﾒﾃﾞｨｶﾙ!B116)&gt;=1,ｺﾒﾃﾞｨｶﾙ!B116,"")</f>
        <v/>
      </c>
      <c r="C117" s="750" t="str">
        <f>IF(COUNTA(ｺﾒﾃﾞｨｶﾙ!C116)&gt;=1,ｺﾒﾃﾞｨｶﾙ!C116,"")</f>
        <v/>
      </c>
      <c r="D117" s="750" t="str">
        <f>IF(COUNTA(ｺﾒﾃﾞｨｶﾙ!D116)&gt;=1,ｺﾒﾃﾞｨｶﾙ!D116,"")</f>
        <v/>
      </c>
      <c r="E117" s="750" t="str">
        <f>IF(COUNTA(ｺﾒﾃﾞｨｶﾙ!E116)&gt;=1,ｺﾒﾃﾞｨｶﾙ!E116,"")</f>
        <v/>
      </c>
      <c r="F117" s="750" t="str">
        <f>IF(COUNTA(ｺﾒﾃﾞｨｶﾙ!F116)&gt;=1,ｺﾒﾃﾞｨｶﾙ!F116,"")</f>
        <v/>
      </c>
      <c r="G117" s="750" t="str">
        <f>IF(COUNTA(ｺﾒﾃﾞｨｶﾙ!G116)&gt;=1,ｺﾒﾃﾞｨｶﾙ!G116,"")</f>
        <v/>
      </c>
      <c r="H117" s="750" t="str">
        <f>IF(COUNTA(ｺﾒﾃﾞｨｶﾙ!H116)&gt;=1,ｺﾒﾃﾞｨｶﾙ!H116,"")</f>
        <v/>
      </c>
      <c r="I117" s="750" t="str">
        <f>IF(COUNTA(ｺﾒﾃﾞｨｶﾙ!I116)&gt;=1,ｺﾒﾃﾞｨｶﾙ!I116,"")</f>
        <v/>
      </c>
      <c r="J117" s="750" t="str">
        <f>IF(COUNTA(ｺﾒﾃﾞｨｶﾙ!J116)&gt;=1,ｺﾒﾃﾞｨｶﾙ!J116,"")</f>
        <v/>
      </c>
      <c r="K117" s="750" t="str">
        <f>IF(COUNTA(ｺﾒﾃﾞｨｶﾙ!K116)&gt;=1,ｺﾒﾃﾞｨｶﾙ!K116,"")</f>
        <v/>
      </c>
      <c r="L117" s="761" t="str">
        <f>IF(COUNTA(ｺﾒﾃﾞｨｶﾙ!L116)&gt;=1,ｺﾒﾃﾞｨｶﾙ!L116,"")</f>
        <v/>
      </c>
      <c r="M117" s="839" t="str">
        <f>IF(COUNTA(ｺﾒﾃﾞｨｶﾙ!M116)&gt;=1,ｺﾒﾃﾞｨｶﾙ!M116,"")</f>
        <v/>
      </c>
      <c r="N117" s="846" t="str">
        <f>IF(COUNTA(ｺﾒﾃﾞｨｶﾙ!N116)&gt;=1,ｺﾒﾃﾞｨｶﾙ!N116,"")</f>
        <v/>
      </c>
      <c r="O117" s="852">
        <f>SUM(ｺﾒﾃﾞｨｶﾙ!P116:V116)</f>
        <v>0</v>
      </c>
      <c r="P117" s="858" t="str">
        <f>IF(O117&lt;基本!$D$9,"非常勤","常勤")</f>
        <v>常勤</v>
      </c>
      <c r="Q117" s="861">
        <f>IF(P117="非常勤",O117/基本!$D$9,1)</f>
        <v>1</v>
      </c>
      <c r="R117" s="858" t="e">
        <f>IF(DAYS360(T117,メイン!$N$3)&lt;500,"新"," ")</f>
        <v>#VALUE!</v>
      </c>
      <c r="S117" s="868"/>
      <c r="T117" s="871" t="str">
        <f>IF(COUNTA(ｺﾒﾃﾞｨｶﾙ!O116)&gt;=1,ｺﾒﾃﾞｨｶﾙ!O116,"")</f>
        <v/>
      </c>
      <c r="U117" s="873"/>
      <c r="V117" s="873"/>
      <c r="W117" s="873"/>
      <c r="X117" s="875">
        <f t="shared" si="33"/>
        <v>0</v>
      </c>
      <c r="Y117" s="875">
        <f t="shared" si="34"/>
        <v>0</v>
      </c>
      <c r="Z117" s="875">
        <f t="shared" si="35"/>
        <v>0</v>
      </c>
      <c r="AA117" s="875">
        <f t="shared" si="36"/>
        <v>0</v>
      </c>
      <c r="AB117" s="875">
        <f t="shared" si="37"/>
        <v>0</v>
      </c>
      <c r="AC117" s="875">
        <f t="shared" si="38"/>
        <v>0</v>
      </c>
      <c r="AD117" s="875">
        <f t="shared" si="39"/>
        <v>0</v>
      </c>
      <c r="AE117" s="875">
        <f t="shared" si="40"/>
        <v>0</v>
      </c>
      <c r="AF117" s="875">
        <f t="shared" si="41"/>
        <v>0</v>
      </c>
      <c r="AG117" s="875">
        <f t="shared" si="42"/>
        <v>0</v>
      </c>
      <c r="AH117" s="875">
        <f t="shared" si="43"/>
        <v>0</v>
      </c>
      <c r="AI117" s="875">
        <f t="shared" si="44"/>
        <v>0</v>
      </c>
      <c r="AJ117" s="875">
        <f t="shared" si="45"/>
        <v>0</v>
      </c>
      <c r="AK117" s="875">
        <f t="shared" si="46"/>
        <v>0</v>
      </c>
      <c r="AL117" s="875">
        <f t="shared" si="47"/>
        <v>0</v>
      </c>
      <c r="AM117" s="875">
        <f t="shared" si="48"/>
        <v>0</v>
      </c>
      <c r="AN117" s="875">
        <f t="shared" si="49"/>
        <v>0</v>
      </c>
      <c r="AO117" s="875">
        <f t="shared" si="50"/>
        <v>0</v>
      </c>
      <c r="AP117" s="875">
        <f t="shared" si="51"/>
        <v>0</v>
      </c>
      <c r="AQ117" s="875">
        <f t="shared" si="52"/>
        <v>0</v>
      </c>
      <c r="AR117" s="875">
        <f t="shared" si="53"/>
        <v>0</v>
      </c>
      <c r="AS117" s="875">
        <f t="shared" si="54"/>
        <v>0</v>
      </c>
      <c r="AT117" s="875">
        <f t="shared" si="55"/>
        <v>0</v>
      </c>
      <c r="AU117" s="875">
        <f t="shared" si="56"/>
        <v>0</v>
      </c>
      <c r="AV117" s="875">
        <f t="shared" si="57"/>
        <v>0</v>
      </c>
      <c r="AW117" s="875">
        <f t="shared" si="58"/>
        <v>0</v>
      </c>
      <c r="AX117" s="875">
        <f t="shared" si="59"/>
        <v>0</v>
      </c>
      <c r="AY117" s="875">
        <f t="shared" si="60"/>
        <v>0</v>
      </c>
      <c r="AZ117" s="875">
        <f t="shared" si="61"/>
        <v>0</v>
      </c>
      <c r="BA117" s="875">
        <f t="shared" si="62"/>
        <v>0</v>
      </c>
      <c r="BB117" s="875">
        <f t="shared" si="63"/>
        <v>0</v>
      </c>
      <c r="BC117" s="875">
        <f t="shared" si="64"/>
        <v>0</v>
      </c>
      <c r="BD117" s="875">
        <f t="shared" si="65"/>
        <v>0</v>
      </c>
      <c r="BE117" s="875"/>
    </row>
    <row r="118" spans="1:57" ht="13.5" customHeight="1">
      <c r="A118" s="655" t="str">
        <f>IF(COUNTA(ｺﾒﾃﾞｨｶﾙ!A117)&gt;=1,ｺﾒﾃﾞｨｶﾙ!A117,"")</f>
        <v/>
      </c>
      <c r="B118" s="745" t="str">
        <f>IF(COUNTA(ｺﾒﾃﾞｨｶﾙ!B117)&gt;=1,ｺﾒﾃﾞｨｶﾙ!B117,"")</f>
        <v/>
      </c>
      <c r="C118" s="750" t="str">
        <f>IF(COUNTA(ｺﾒﾃﾞｨｶﾙ!C117)&gt;=1,ｺﾒﾃﾞｨｶﾙ!C117,"")</f>
        <v/>
      </c>
      <c r="D118" s="750" t="str">
        <f>IF(COUNTA(ｺﾒﾃﾞｨｶﾙ!D117)&gt;=1,ｺﾒﾃﾞｨｶﾙ!D117,"")</f>
        <v/>
      </c>
      <c r="E118" s="750" t="str">
        <f>IF(COUNTA(ｺﾒﾃﾞｨｶﾙ!E117)&gt;=1,ｺﾒﾃﾞｨｶﾙ!E117,"")</f>
        <v/>
      </c>
      <c r="F118" s="750" t="str">
        <f>IF(COUNTA(ｺﾒﾃﾞｨｶﾙ!F117)&gt;=1,ｺﾒﾃﾞｨｶﾙ!F117,"")</f>
        <v/>
      </c>
      <c r="G118" s="750" t="str">
        <f>IF(COUNTA(ｺﾒﾃﾞｨｶﾙ!G117)&gt;=1,ｺﾒﾃﾞｨｶﾙ!G117,"")</f>
        <v/>
      </c>
      <c r="H118" s="750" t="str">
        <f>IF(COUNTA(ｺﾒﾃﾞｨｶﾙ!H117)&gt;=1,ｺﾒﾃﾞｨｶﾙ!H117,"")</f>
        <v/>
      </c>
      <c r="I118" s="750" t="str">
        <f>IF(COUNTA(ｺﾒﾃﾞｨｶﾙ!I117)&gt;=1,ｺﾒﾃﾞｨｶﾙ!I117,"")</f>
        <v/>
      </c>
      <c r="J118" s="750" t="str">
        <f>IF(COUNTA(ｺﾒﾃﾞｨｶﾙ!J117)&gt;=1,ｺﾒﾃﾞｨｶﾙ!J117,"")</f>
        <v/>
      </c>
      <c r="K118" s="750" t="str">
        <f>IF(COUNTA(ｺﾒﾃﾞｨｶﾙ!K117)&gt;=1,ｺﾒﾃﾞｨｶﾙ!K117,"")</f>
        <v/>
      </c>
      <c r="L118" s="761" t="str">
        <f>IF(COUNTA(ｺﾒﾃﾞｨｶﾙ!L117)&gt;=1,ｺﾒﾃﾞｨｶﾙ!L117,"")</f>
        <v/>
      </c>
      <c r="M118" s="839" t="str">
        <f>IF(COUNTA(ｺﾒﾃﾞｨｶﾙ!M117)&gt;=1,ｺﾒﾃﾞｨｶﾙ!M117,"")</f>
        <v/>
      </c>
      <c r="N118" s="846" t="str">
        <f>IF(COUNTA(ｺﾒﾃﾞｨｶﾙ!N117)&gt;=1,ｺﾒﾃﾞｨｶﾙ!N117,"")</f>
        <v/>
      </c>
      <c r="O118" s="852">
        <f>SUM(ｺﾒﾃﾞｨｶﾙ!P117:V117)</f>
        <v>0</v>
      </c>
      <c r="P118" s="858" t="str">
        <f>IF(O118&lt;基本!$D$9,"非常勤","常勤")</f>
        <v>常勤</v>
      </c>
      <c r="Q118" s="861">
        <f>IF(P118="非常勤",O118/基本!$D$9,1)</f>
        <v>1</v>
      </c>
      <c r="R118" s="858" t="e">
        <f>IF(DAYS360(T118,メイン!$N$3)&lt;500,"新"," ")</f>
        <v>#VALUE!</v>
      </c>
      <c r="S118" s="868"/>
      <c r="T118" s="871" t="str">
        <f>IF(COUNTA(ｺﾒﾃﾞｨｶﾙ!O117)&gt;=1,ｺﾒﾃﾞｨｶﾙ!O117,"")</f>
        <v/>
      </c>
      <c r="U118" s="873"/>
      <c r="V118" s="873"/>
      <c r="W118" s="873"/>
      <c r="X118" s="875">
        <f t="shared" si="33"/>
        <v>0</v>
      </c>
      <c r="Y118" s="875">
        <f t="shared" si="34"/>
        <v>0</v>
      </c>
      <c r="Z118" s="875">
        <f t="shared" si="35"/>
        <v>0</v>
      </c>
      <c r="AA118" s="875">
        <f t="shared" si="36"/>
        <v>0</v>
      </c>
      <c r="AB118" s="875">
        <f t="shared" si="37"/>
        <v>0</v>
      </c>
      <c r="AC118" s="875">
        <f t="shared" si="38"/>
        <v>0</v>
      </c>
      <c r="AD118" s="875">
        <f t="shared" si="39"/>
        <v>0</v>
      </c>
      <c r="AE118" s="875">
        <f t="shared" si="40"/>
        <v>0</v>
      </c>
      <c r="AF118" s="875">
        <f t="shared" si="41"/>
        <v>0</v>
      </c>
      <c r="AG118" s="875">
        <f t="shared" si="42"/>
        <v>0</v>
      </c>
      <c r="AH118" s="875">
        <f t="shared" si="43"/>
        <v>0</v>
      </c>
      <c r="AI118" s="875">
        <f t="shared" si="44"/>
        <v>0</v>
      </c>
      <c r="AJ118" s="875">
        <f t="shared" si="45"/>
        <v>0</v>
      </c>
      <c r="AK118" s="875">
        <f t="shared" si="46"/>
        <v>0</v>
      </c>
      <c r="AL118" s="875">
        <f t="shared" si="47"/>
        <v>0</v>
      </c>
      <c r="AM118" s="875">
        <f t="shared" si="48"/>
        <v>0</v>
      </c>
      <c r="AN118" s="875">
        <f t="shared" si="49"/>
        <v>0</v>
      </c>
      <c r="AO118" s="875">
        <f t="shared" si="50"/>
        <v>0</v>
      </c>
      <c r="AP118" s="875">
        <f t="shared" si="51"/>
        <v>0</v>
      </c>
      <c r="AQ118" s="875">
        <f t="shared" si="52"/>
        <v>0</v>
      </c>
      <c r="AR118" s="875">
        <f t="shared" si="53"/>
        <v>0</v>
      </c>
      <c r="AS118" s="875">
        <f t="shared" si="54"/>
        <v>0</v>
      </c>
      <c r="AT118" s="875">
        <f t="shared" si="55"/>
        <v>0</v>
      </c>
      <c r="AU118" s="875">
        <f t="shared" si="56"/>
        <v>0</v>
      </c>
      <c r="AV118" s="875">
        <f t="shared" si="57"/>
        <v>0</v>
      </c>
      <c r="AW118" s="875">
        <f t="shared" si="58"/>
        <v>0</v>
      </c>
      <c r="AX118" s="875">
        <f t="shared" si="59"/>
        <v>0</v>
      </c>
      <c r="AY118" s="875">
        <f t="shared" si="60"/>
        <v>0</v>
      </c>
      <c r="AZ118" s="875">
        <f t="shared" si="61"/>
        <v>0</v>
      </c>
      <c r="BA118" s="875">
        <f t="shared" si="62"/>
        <v>0</v>
      </c>
      <c r="BB118" s="875">
        <f t="shared" si="63"/>
        <v>0</v>
      </c>
      <c r="BC118" s="875">
        <f t="shared" si="64"/>
        <v>0</v>
      </c>
      <c r="BD118" s="875">
        <f t="shared" si="65"/>
        <v>0</v>
      </c>
      <c r="BE118" s="875"/>
    </row>
    <row r="119" spans="1:57" ht="13.5" customHeight="1">
      <c r="A119" s="655" t="str">
        <f>IF(COUNTA(ｺﾒﾃﾞｨｶﾙ!A118)&gt;=1,ｺﾒﾃﾞｨｶﾙ!A118,"")</f>
        <v/>
      </c>
      <c r="B119" s="745" t="str">
        <f>IF(COUNTA(ｺﾒﾃﾞｨｶﾙ!B118)&gt;=1,ｺﾒﾃﾞｨｶﾙ!B118,"")</f>
        <v/>
      </c>
      <c r="C119" s="750" t="str">
        <f>IF(COUNTA(ｺﾒﾃﾞｨｶﾙ!C118)&gt;=1,ｺﾒﾃﾞｨｶﾙ!C118,"")</f>
        <v/>
      </c>
      <c r="D119" s="750" t="str">
        <f>IF(COUNTA(ｺﾒﾃﾞｨｶﾙ!D118)&gt;=1,ｺﾒﾃﾞｨｶﾙ!D118,"")</f>
        <v/>
      </c>
      <c r="E119" s="750" t="str">
        <f>IF(COUNTA(ｺﾒﾃﾞｨｶﾙ!E118)&gt;=1,ｺﾒﾃﾞｨｶﾙ!E118,"")</f>
        <v/>
      </c>
      <c r="F119" s="750" t="str">
        <f>IF(COUNTA(ｺﾒﾃﾞｨｶﾙ!F118)&gt;=1,ｺﾒﾃﾞｨｶﾙ!F118,"")</f>
        <v/>
      </c>
      <c r="G119" s="750" t="str">
        <f>IF(COUNTA(ｺﾒﾃﾞｨｶﾙ!G118)&gt;=1,ｺﾒﾃﾞｨｶﾙ!G118,"")</f>
        <v/>
      </c>
      <c r="H119" s="750" t="str">
        <f>IF(COUNTA(ｺﾒﾃﾞｨｶﾙ!H118)&gt;=1,ｺﾒﾃﾞｨｶﾙ!H118,"")</f>
        <v/>
      </c>
      <c r="I119" s="750" t="str">
        <f>IF(COUNTA(ｺﾒﾃﾞｨｶﾙ!I118)&gt;=1,ｺﾒﾃﾞｨｶﾙ!I118,"")</f>
        <v/>
      </c>
      <c r="J119" s="750" t="str">
        <f>IF(COUNTA(ｺﾒﾃﾞｨｶﾙ!J118)&gt;=1,ｺﾒﾃﾞｨｶﾙ!J118,"")</f>
        <v/>
      </c>
      <c r="K119" s="750" t="str">
        <f>IF(COUNTA(ｺﾒﾃﾞｨｶﾙ!K118)&gt;=1,ｺﾒﾃﾞｨｶﾙ!K118,"")</f>
        <v/>
      </c>
      <c r="L119" s="761" t="str">
        <f>IF(COUNTA(ｺﾒﾃﾞｨｶﾙ!L118)&gt;=1,ｺﾒﾃﾞｨｶﾙ!L118,"")</f>
        <v/>
      </c>
      <c r="M119" s="839" t="str">
        <f>IF(COUNTA(ｺﾒﾃﾞｨｶﾙ!M118)&gt;=1,ｺﾒﾃﾞｨｶﾙ!M118,"")</f>
        <v/>
      </c>
      <c r="N119" s="846" t="str">
        <f>IF(COUNTA(ｺﾒﾃﾞｨｶﾙ!N118)&gt;=1,ｺﾒﾃﾞｨｶﾙ!N118,"")</f>
        <v/>
      </c>
      <c r="O119" s="852">
        <f>SUM(ｺﾒﾃﾞｨｶﾙ!P118:V118)</f>
        <v>0</v>
      </c>
      <c r="P119" s="858" t="str">
        <f>IF(O119&lt;基本!$D$9,"非常勤","常勤")</f>
        <v>常勤</v>
      </c>
      <c r="Q119" s="861">
        <f>IF(P119="非常勤",O119/基本!$D$9,1)</f>
        <v>1</v>
      </c>
      <c r="R119" s="858" t="e">
        <f>IF(DAYS360(T119,メイン!$N$3)&lt;500,"新"," ")</f>
        <v>#VALUE!</v>
      </c>
      <c r="S119" s="868"/>
      <c r="T119" s="871" t="str">
        <f>IF(COUNTA(ｺﾒﾃﾞｨｶﾙ!O118)&gt;=1,ｺﾒﾃﾞｨｶﾙ!O118,"")</f>
        <v/>
      </c>
      <c r="U119" s="873"/>
      <c r="V119" s="873"/>
      <c r="W119" s="873"/>
      <c r="X119" s="875">
        <f t="shared" si="33"/>
        <v>0</v>
      </c>
      <c r="Y119" s="875">
        <f t="shared" si="34"/>
        <v>0</v>
      </c>
      <c r="Z119" s="875">
        <f t="shared" si="35"/>
        <v>0</v>
      </c>
      <c r="AA119" s="875">
        <f t="shared" si="36"/>
        <v>0</v>
      </c>
      <c r="AB119" s="875">
        <f t="shared" si="37"/>
        <v>0</v>
      </c>
      <c r="AC119" s="875">
        <f t="shared" si="38"/>
        <v>0</v>
      </c>
      <c r="AD119" s="875">
        <f t="shared" si="39"/>
        <v>0</v>
      </c>
      <c r="AE119" s="875">
        <f t="shared" si="40"/>
        <v>0</v>
      </c>
      <c r="AF119" s="875">
        <f t="shared" si="41"/>
        <v>0</v>
      </c>
      <c r="AG119" s="875">
        <f t="shared" si="42"/>
        <v>0</v>
      </c>
      <c r="AH119" s="875">
        <f t="shared" si="43"/>
        <v>0</v>
      </c>
      <c r="AI119" s="875">
        <f t="shared" si="44"/>
        <v>0</v>
      </c>
      <c r="AJ119" s="875">
        <f t="shared" si="45"/>
        <v>0</v>
      </c>
      <c r="AK119" s="875">
        <f t="shared" si="46"/>
        <v>0</v>
      </c>
      <c r="AL119" s="875">
        <f t="shared" si="47"/>
        <v>0</v>
      </c>
      <c r="AM119" s="875">
        <f t="shared" si="48"/>
        <v>0</v>
      </c>
      <c r="AN119" s="875">
        <f t="shared" si="49"/>
        <v>0</v>
      </c>
      <c r="AO119" s="875">
        <f t="shared" si="50"/>
        <v>0</v>
      </c>
      <c r="AP119" s="875">
        <f t="shared" si="51"/>
        <v>0</v>
      </c>
      <c r="AQ119" s="875">
        <f t="shared" si="52"/>
        <v>0</v>
      </c>
      <c r="AR119" s="875">
        <f t="shared" si="53"/>
        <v>0</v>
      </c>
      <c r="AS119" s="875">
        <f t="shared" si="54"/>
        <v>0</v>
      </c>
      <c r="AT119" s="875">
        <f t="shared" si="55"/>
        <v>0</v>
      </c>
      <c r="AU119" s="875">
        <f t="shared" si="56"/>
        <v>0</v>
      </c>
      <c r="AV119" s="875">
        <f t="shared" si="57"/>
        <v>0</v>
      </c>
      <c r="AW119" s="875">
        <f t="shared" si="58"/>
        <v>0</v>
      </c>
      <c r="AX119" s="875">
        <f t="shared" si="59"/>
        <v>0</v>
      </c>
      <c r="AY119" s="875">
        <f t="shared" si="60"/>
        <v>0</v>
      </c>
      <c r="AZ119" s="875">
        <f t="shared" si="61"/>
        <v>0</v>
      </c>
      <c r="BA119" s="875">
        <f t="shared" si="62"/>
        <v>0</v>
      </c>
      <c r="BB119" s="875">
        <f t="shared" si="63"/>
        <v>0</v>
      </c>
      <c r="BC119" s="875">
        <f t="shared" si="64"/>
        <v>0</v>
      </c>
      <c r="BD119" s="875">
        <f t="shared" si="65"/>
        <v>0</v>
      </c>
      <c r="BE119" s="875"/>
    </row>
    <row r="120" spans="1:57" ht="13.5" customHeight="1">
      <c r="A120" s="655" t="str">
        <f>IF(COUNTA(ｺﾒﾃﾞｨｶﾙ!A119)&gt;=1,ｺﾒﾃﾞｨｶﾙ!A119,"")</f>
        <v/>
      </c>
      <c r="B120" s="745" t="str">
        <f>IF(COUNTA(ｺﾒﾃﾞｨｶﾙ!B119)&gt;=1,ｺﾒﾃﾞｨｶﾙ!B119,"")</f>
        <v/>
      </c>
      <c r="C120" s="750" t="str">
        <f>IF(COUNTA(ｺﾒﾃﾞｨｶﾙ!C119)&gt;=1,ｺﾒﾃﾞｨｶﾙ!C119,"")</f>
        <v/>
      </c>
      <c r="D120" s="750" t="str">
        <f>IF(COUNTA(ｺﾒﾃﾞｨｶﾙ!D119)&gt;=1,ｺﾒﾃﾞｨｶﾙ!D119,"")</f>
        <v/>
      </c>
      <c r="E120" s="750" t="str">
        <f>IF(COUNTA(ｺﾒﾃﾞｨｶﾙ!E119)&gt;=1,ｺﾒﾃﾞｨｶﾙ!E119,"")</f>
        <v/>
      </c>
      <c r="F120" s="750" t="str">
        <f>IF(COUNTA(ｺﾒﾃﾞｨｶﾙ!F119)&gt;=1,ｺﾒﾃﾞｨｶﾙ!F119,"")</f>
        <v/>
      </c>
      <c r="G120" s="750" t="str">
        <f>IF(COUNTA(ｺﾒﾃﾞｨｶﾙ!G119)&gt;=1,ｺﾒﾃﾞｨｶﾙ!G119,"")</f>
        <v/>
      </c>
      <c r="H120" s="750" t="str">
        <f>IF(COUNTA(ｺﾒﾃﾞｨｶﾙ!H119)&gt;=1,ｺﾒﾃﾞｨｶﾙ!H119,"")</f>
        <v/>
      </c>
      <c r="I120" s="750" t="str">
        <f>IF(COUNTA(ｺﾒﾃﾞｨｶﾙ!I119)&gt;=1,ｺﾒﾃﾞｨｶﾙ!I119,"")</f>
        <v/>
      </c>
      <c r="J120" s="750" t="str">
        <f>IF(COUNTA(ｺﾒﾃﾞｨｶﾙ!J119)&gt;=1,ｺﾒﾃﾞｨｶﾙ!J119,"")</f>
        <v/>
      </c>
      <c r="K120" s="750" t="str">
        <f>IF(COUNTA(ｺﾒﾃﾞｨｶﾙ!K119)&gt;=1,ｺﾒﾃﾞｨｶﾙ!K119,"")</f>
        <v/>
      </c>
      <c r="L120" s="761" t="str">
        <f>IF(COUNTA(ｺﾒﾃﾞｨｶﾙ!L119)&gt;=1,ｺﾒﾃﾞｨｶﾙ!L119,"")</f>
        <v/>
      </c>
      <c r="M120" s="839" t="str">
        <f>IF(COUNTA(ｺﾒﾃﾞｨｶﾙ!M119)&gt;=1,ｺﾒﾃﾞｨｶﾙ!M119,"")</f>
        <v/>
      </c>
      <c r="N120" s="846" t="str">
        <f>IF(COUNTA(ｺﾒﾃﾞｨｶﾙ!N119)&gt;=1,ｺﾒﾃﾞｨｶﾙ!N119,"")</f>
        <v/>
      </c>
      <c r="O120" s="852">
        <f>SUM(ｺﾒﾃﾞｨｶﾙ!P119:V119)</f>
        <v>0</v>
      </c>
      <c r="P120" s="858" t="str">
        <f>IF(O120&lt;基本!$D$9,"非常勤","常勤")</f>
        <v>常勤</v>
      </c>
      <c r="Q120" s="861">
        <f>IF(P120="非常勤",O120/基本!$D$9,1)</f>
        <v>1</v>
      </c>
      <c r="R120" s="858" t="e">
        <f>IF(DAYS360(T120,メイン!$N$3)&lt;500,"新"," ")</f>
        <v>#VALUE!</v>
      </c>
      <c r="S120" s="868"/>
      <c r="T120" s="871" t="str">
        <f>IF(COUNTA(ｺﾒﾃﾞｨｶﾙ!O119)&gt;=1,ｺﾒﾃﾞｨｶﾙ!O119,"")</f>
        <v/>
      </c>
      <c r="U120" s="873"/>
      <c r="V120" s="873"/>
      <c r="W120" s="873"/>
      <c r="X120" s="875">
        <f t="shared" si="33"/>
        <v>0</v>
      </c>
      <c r="Y120" s="875">
        <f t="shared" si="34"/>
        <v>0</v>
      </c>
      <c r="Z120" s="875">
        <f t="shared" si="35"/>
        <v>0</v>
      </c>
      <c r="AA120" s="875">
        <f t="shared" si="36"/>
        <v>0</v>
      </c>
      <c r="AB120" s="875">
        <f t="shared" si="37"/>
        <v>0</v>
      </c>
      <c r="AC120" s="875">
        <f t="shared" si="38"/>
        <v>0</v>
      </c>
      <c r="AD120" s="875">
        <f t="shared" si="39"/>
        <v>0</v>
      </c>
      <c r="AE120" s="875">
        <f t="shared" si="40"/>
        <v>0</v>
      </c>
      <c r="AF120" s="875">
        <f t="shared" si="41"/>
        <v>0</v>
      </c>
      <c r="AG120" s="875">
        <f t="shared" si="42"/>
        <v>0</v>
      </c>
      <c r="AH120" s="875">
        <f t="shared" si="43"/>
        <v>0</v>
      </c>
      <c r="AI120" s="875">
        <f t="shared" si="44"/>
        <v>0</v>
      </c>
      <c r="AJ120" s="875">
        <f t="shared" si="45"/>
        <v>0</v>
      </c>
      <c r="AK120" s="875">
        <f t="shared" si="46"/>
        <v>0</v>
      </c>
      <c r="AL120" s="875">
        <f t="shared" si="47"/>
        <v>0</v>
      </c>
      <c r="AM120" s="875">
        <f t="shared" si="48"/>
        <v>0</v>
      </c>
      <c r="AN120" s="875">
        <f t="shared" si="49"/>
        <v>0</v>
      </c>
      <c r="AO120" s="875">
        <f t="shared" si="50"/>
        <v>0</v>
      </c>
      <c r="AP120" s="875">
        <f t="shared" si="51"/>
        <v>0</v>
      </c>
      <c r="AQ120" s="875">
        <f t="shared" si="52"/>
        <v>0</v>
      </c>
      <c r="AR120" s="875">
        <f t="shared" si="53"/>
        <v>0</v>
      </c>
      <c r="AS120" s="875">
        <f t="shared" si="54"/>
        <v>0</v>
      </c>
      <c r="AT120" s="875">
        <f t="shared" si="55"/>
        <v>0</v>
      </c>
      <c r="AU120" s="875">
        <f t="shared" si="56"/>
        <v>0</v>
      </c>
      <c r="AV120" s="875">
        <f t="shared" si="57"/>
        <v>0</v>
      </c>
      <c r="AW120" s="875">
        <f t="shared" si="58"/>
        <v>0</v>
      </c>
      <c r="AX120" s="875">
        <f t="shared" si="59"/>
        <v>0</v>
      </c>
      <c r="AY120" s="875">
        <f t="shared" si="60"/>
        <v>0</v>
      </c>
      <c r="AZ120" s="875">
        <f t="shared" si="61"/>
        <v>0</v>
      </c>
      <c r="BA120" s="875">
        <f t="shared" si="62"/>
        <v>0</v>
      </c>
      <c r="BB120" s="875">
        <f t="shared" si="63"/>
        <v>0</v>
      </c>
      <c r="BC120" s="875">
        <f t="shared" si="64"/>
        <v>0</v>
      </c>
      <c r="BD120" s="875">
        <f t="shared" si="65"/>
        <v>0</v>
      </c>
      <c r="BE120" s="875"/>
    </row>
    <row r="121" spans="1:57" ht="13.5" customHeight="1">
      <c r="A121" s="655" t="str">
        <f>IF(COUNTA(ｺﾒﾃﾞｨｶﾙ!A120)&gt;=1,ｺﾒﾃﾞｨｶﾙ!A120,"")</f>
        <v/>
      </c>
      <c r="B121" s="745" t="str">
        <f>IF(COUNTA(ｺﾒﾃﾞｨｶﾙ!B120)&gt;=1,ｺﾒﾃﾞｨｶﾙ!B120,"")</f>
        <v/>
      </c>
      <c r="C121" s="750" t="str">
        <f>IF(COUNTA(ｺﾒﾃﾞｨｶﾙ!C120)&gt;=1,ｺﾒﾃﾞｨｶﾙ!C120,"")</f>
        <v/>
      </c>
      <c r="D121" s="750" t="str">
        <f>IF(COUNTA(ｺﾒﾃﾞｨｶﾙ!D120)&gt;=1,ｺﾒﾃﾞｨｶﾙ!D120,"")</f>
        <v/>
      </c>
      <c r="E121" s="750" t="str">
        <f>IF(COUNTA(ｺﾒﾃﾞｨｶﾙ!E120)&gt;=1,ｺﾒﾃﾞｨｶﾙ!E120,"")</f>
        <v/>
      </c>
      <c r="F121" s="750" t="str">
        <f>IF(COUNTA(ｺﾒﾃﾞｨｶﾙ!F120)&gt;=1,ｺﾒﾃﾞｨｶﾙ!F120,"")</f>
        <v/>
      </c>
      <c r="G121" s="750" t="str">
        <f>IF(COUNTA(ｺﾒﾃﾞｨｶﾙ!G120)&gt;=1,ｺﾒﾃﾞｨｶﾙ!G120,"")</f>
        <v/>
      </c>
      <c r="H121" s="750" t="str">
        <f>IF(COUNTA(ｺﾒﾃﾞｨｶﾙ!H120)&gt;=1,ｺﾒﾃﾞｨｶﾙ!H120,"")</f>
        <v/>
      </c>
      <c r="I121" s="750" t="str">
        <f>IF(COUNTA(ｺﾒﾃﾞｨｶﾙ!I120)&gt;=1,ｺﾒﾃﾞｨｶﾙ!I120,"")</f>
        <v/>
      </c>
      <c r="J121" s="750" t="str">
        <f>IF(COUNTA(ｺﾒﾃﾞｨｶﾙ!J120)&gt;=1,ｺﾒﾃﾞｨｶﾙ!J120,"")</f>
        <v/>
      </c>
      <c r="K121" s="750" t="str">
        <f>IF(COUNTA(ｺﾒﾃﾞｨｶﾙ!K120)&gt;=1,ｺﾒﾃﾞｨｶﾙ!K120,"")</f>
        <v/>
      </c>
      <c r="L121" s="761" t="str">
        <f>IF(COUNTA(ｺﾒﾃﾞｨｶﾙ!L120)&gt;=1,ｺﾒﾃﾞｨｶﾙ!L120,"")</f>
        <v/>
      </c>
      <c r="M121" s="839" t="str">
        <f>IF(COUNTA(ｺﾒﾃﾞｨｶﾙ!M120)&gt;=1,ｺﾒﾃﾞｨｶﾙ!M120,"")</f>
        <v/>
      </c>
      <c r="N121" s="846" t="str">
        <f>IF(COUNTA(ｺﾒﾃﾞｨｶﾙ!N120)&gt;=1,ｺﾒﾃﾞｨｶﾙ!N120,"")</f>
        <v/>
      </c>
      <c r="O121" s="852">
        <f>SUM(ｺﾒﾃﾞｨｶﾙ!P120:V120)</f>
        <v>0</v>
      </c>
      <c r="P121" s="858" t="str">
        <f>IF(O121&lt;基本!$D$9,"非常勤","常勤")</f>
        <v>常勤</v>
      </c>
      <c r="Q121" s="861">
        <f>IF(P121="非常勤",O121/基本!$D$9,1)</f>
        <v>1</v>
      </c>
      <c r="R121" s="858" t="e">
        <f>IF(DAYS360(T121,メイン!$N$3)&lt;500,"新"," ")</f>
        <v>#VALUE!</v>
      </c>
      <c r="S121" s="868"/>
      <c r="T121" s="871" t="str">
        <f>IF(COUNTA(ｺﾒﾃﾞｨｶﾙ!O120)&gt;=1,ｺﾒﾃﾞｨｶﾙ!O120,"")</f>
        <v/>
      </c>
      <c r="U121" s="873"/>
      <c r="V121" s="873"/>
      <c r="W121" s="873"/>
      <c r="X121" s="875">
        <f t="shared" si="33"/>
        <v>0</v>
      </c>
      <c r="Y121" s="875">
        <f t="shared" si="34"/>
        <v>0</v>
      </c>
      <c r="Z121" s="875">
        <f t="shared" si="35"/>
        <v>0</v>
      </c>
      <c r="AA121" s="875">
        <f t="shared" si="36"/>
        <v>0</v>
      </c>
      <c r="AB121" s="875">
        <f t="shared" si="37"/>
        <v>0</v>
      </c>
      <c r="AC121" s="875">
        <f t="shared" si="38"/>
        <v>0</v>
      </c>
      <c r="AD121" s="875">
        <f t="shared" si="39"/>
        <v>0</v>
      </c>
      <c r="AE121" s="875">
        <f t="shared" si="40"/>
        <v>0</v>
      </c>
      <c r="AF121" s="875">
        <f t="shared" si="41"/>
        <v>0</v>
      </c>
      <c r="AG121" s="875">
        <f t="shared" si="42"/>
        <v>0</v>
      </c>
      <c r="AH121" s="875">
        <f t="shared" si="43"/>
        <v>0</v>
      </c>
      <c r="AI121" s="875">
        <f t="shared" si="44"/>
        <v>0</v>
      </c>
      <c r="AJ121" s="875">
        <f t="shared" si="45"/>
        <v>0</v>
      </c>
      <c r="AK121" s="875">
        <f t="shared" si="46"/>
        <v>0</v>
      </c>
      <c r="AL121" s="875">
        <f t="shared" si="47"/>
        <v>0</v>
      </c>
      <c r="AM121" s="875">
        <f t="shared" si="48"/>
        <v>0</v>
      </c>
      <c r="AN121" s="875">
        <f t="shared" si="49"/>
        <v>0</v>
      </c>
      <c r="AO121" s="875">
        <f t="shared" si="50"/>
        <v>0</v>
      </c>
      <c r="AP121" s="875">
        <f t="shared" si="51"/>
        <v>0</v>
      </c>
      <c r="AQ121" s="875">
        <f t="shared" si="52"/>
        <v>0</v>
      </c>
      <c r="AR121" s="875">
        <f t="shared" si="53"/>
        <v>0</v>
      </c>
      <c r="AS121" s="875">
        <f t="shared" si="54"/>
        <v>0</v>
      </c>
      <c r="AT121" s="875">
        <f t="shared" si="55"/>
        <v>0</v>
      </c>
      <c r="AU121" s="875">
        <f t="shared" si="56"/>
        <v>0</v>
      </c>
      <c r="AV121" s="875">
        <f t="shared" si="57"/>
        <v>0</v>
      </c>
      <c r="AW121" s="875">
        <f t="shared" si="58"/>
        <v>0</v>
      </c>
      <c r="AX121" s="875">
        <f t="shared" si="59"/>
        <v>0</v>
      </c>
      <c r="AY121" s="875">
        <f t="shared" si="60"/>
        <v>0</v>
      </c>
      <c r="AZ121" s="875">
        <f t="shared" si="61"/>
        <v>0</v>
      </c>
      <c r="BA121" s="875">
        <f t="shared" si="62"/>
        <v>0</v>
      </c>
      <c r="BB121" s="875">
        <f t="shared" si="63"/>
        <v>0</v>
      </c>
      <c r="BC121" s="875">
        <f t="shared" si="64"/>
        <v>0</v>
      </c>
      <c r="BD121" s="875">
        <f t="shared" si="65"/>
        <v>0</v>
      </c>
      <c r="BE121" s="875"/>
    </row>
    <row r="122" spans="1:57" ht="13.5" customHeight="1">
      <c r="A122" s="655" t="str">
        <f>IF(COUNTA(ｺﾒﾃﾞｨｶﾙ!A121)&gt;=1,ｺﾒﾃﾞｨｶﾙ!A121,"")</f>
        <v/>
      </c>
      <c r="B122" s="745" t="str">
        <f>IF(COUNTA(ｺﾒﾃﾞｨｶﾙ!B121)&gt;=1,ｺﾒﾃﾞｨｶﾙ!B121,"")</f>
        <v/>
      </c>
      <c r="C122" s="750" t="str">
        <f>IF(COUNTA(ｺﾒﾃﾞｨｶﾙ!C121)&gt;=1,ｺﾒﾃﾞｨｶﾙ!C121,"")</f>
        <v/>
      </c>
      <c r="D122" s="750" t="str">
        <f>IF(COUNTA(ｺﾒﾃﾞｨｶﾙ!D121)&gt;=1,ｺﾒﾃﾞｨｶﾙ!D121,"")</f>
        <v/>
      </c>
      <c r="E122" s="750" t="str">
        <f>IF(COUNTA(ｺﾒﾃﾞｨｶﾙ!E121)&gt;=1,ｺﾒﾃﾞｨｶﾙ!E121,"")</f>
        <v/>
      </c>
      <c r="F122" s="750" t="str">
        <f>IF(COUNTA(ｺﾒﾃﾞｨｶﾙ!F121)&gt;=1,ｺﾒﾃﾞｨｶﾙ!F121,"")</f>
        <v/>
      </c>
      <c r="G122" s="750" t="str">
        <f>IF(COUNTA(ｺﾒﾃﾞｨｶﾙ!G121)&gt;=1,ｺﾒﾃﾞｨｶﾙ!G121,"")</f>
        <v/>
      </c>
      <c r="H122" s="750" t="str">
        <f>IF(COUNTA(ｺﾒﾃﾞｨｶﾙ!H121)&gt;=1,ｺﾒﾃﾞｨｶﾙ!H121,"")</f>
        <v/>
      </c>
      <c r="I122" s="750" t="str">
        <f>IF(COUNTA(ｺﾒﾃﾞｨｶﾙ!I121)&gt;=1,ｺﾒﾃﾞｨｶﾙ!I121,"")</f>
        <v/>
      </c>
      <c r="J122" s="750" t="str">
        <f>IF(COUNTA(ｺﾒﾃﾞｨｶﾙ!J121)&gt;=1,ｺﾒﾃﾞｨｶﾙ!J121,"")</f>
        <v/>
      </c>
      <c r="K122" s="750" t="str">
        <f>IF(COUNTA(ｺﾒﾃﾞｨｶﾙ!K121)&gt;=1,ｺﾒﾃﾞｨｶﾙ!K121,"")</f>
        <v/>
      </c>
      <c r="L122" s="761" t="str">
        <f>IF(COUNTA(ｺﾒﾃﾞｨｶﾙ!L121)&gt;=1,ｺﾒﾃﾞｨｶﾙ!L121,"")</f>
        <v/>
      </c>
      <c r="M122" s="839" t="str">
        <f>IF(COUNTA(ｺﾒﾃﾞｨｶﾙ!M121)&gt;=1,ｺﾒﾃﾞｨｶﾙ!M121,"")</f>
        <v/>
      </c>
      <c r="N122" s="846" t="str">
        <f>IF(COUNTA(ｺﾒﾃﾞｨｶﾙ!N121)&gt;=1,ｺﾒﾃﾞｨｶﾙ!N121,"")</f>
        <v/>
      </c>
      <c r="O122" s="852">
        <f>SUM(ｺﾒﾃﾞｨｶﾙ!P121:V121)</f>
        <v>0</v>
      </c>
      <c r="P122" s="858" t="str">
        <f>IF(O122&lt;基本!$D$9,"非常勤","常勤")</f>
        <v>常勤</v>
      </c>
      <c r="Q122" s="861">
        <f>IF(P122="非常勤",O122/基本!$D$9,1)</f>
        <v>1</v>
      </c>
      <c r="R122" s="858" t="e">
        <f>IF(DAYS360(T122,メイン!$N$3)&lt;500,"新"," ")</f>
        <v>#VALUE!</v>
      </c>
      <c r="S122" s="868"/>
      <c r="T122" s="871" t="str">
        <f>IF(COUNTA(ｺﾒﾃﾞｨｶﾙ!O121)&gt;=1,ｺﾒﾃﾞｨｶﾙ!O121,"")</f>
        <v/>
      </c>
      <c r="U122" s="873"/>
      <c r="V122" s="873"/>
      <c r="W122" s="873"/>
      <c r="X122" s="875">
        <f t="shared" si="33"/>
        <v>0</v>
      </c>
      <c r="Y122" s="875">
        <f t="shared" si="34"/>
        <v>0</v>
      </c>
      <c r="Z122" s="875">
        <f t="shared" si="35"/>
        <v>0</v>
      </c>
      <c r="AA122" s="875">
        <f t="shared" si="36"/>
        <v>0</v>
      </c>
      <c r="AB122" s="875">
        <f t="shared" si="37"/>
        <v>0</v>
      </c>
      <c r="AC122" s="875">
        <f t="shared" si="38"/>
        <v>0</v>
      </c>
      <c r="AD122" s="875">
        <f t="shared" si="39"/>
        <v>0</v>
      </c>
      <c r="AE122" s="875">
        <f t="shared" si="40"/>
        <v>0</v>
      </c>
      <c r="AF122" s="875">
        <f t="shared" si="41"/>
        <v>0</v>
      </c>
      <c r="AG122" s="875">
        <f t="shared" si="42"/>
        <v>0</v>
      </c>
      <c r="AH122" s="875">
        <f t="shared" si="43"/>
        <v>0</v>
      </c>
      <c r="AI122" s="875">
        <f t="shared" si="44"/>
        <v>0</v>
      </c>
      <c r="AJ122" s="875">
        <f t="shared" si="45"/>
        <v>0</v>
      </c>
      <c r="AK122" s="875">
        <f t="shared" si="46"/>
        <v>0</v>
      </c>
      <c r="AL122" s="875">
        <f t="shared" si="47"/>
        <v>0</v>
      </c>
      <c r="AM122" s="875">
        <f t="shared" si="48"/>
        <v>0</v>
      </c>
      <c r="AN122" s="875">
        <f t="shared" si="49"/>
        <v>0</v>
      </c>
      <c r="AO122" s="875">
        <f t="shared" si="50"/>
        <v>0</v>
      </c>
      <c r="AP122" s="875">
        <f t="shared" si="51"/>
        <v>0</v>
      </c>
      <c r="AQ122" s="875">
        <f t="shared" si="52"/>
        <v>0</v>
      </c>
      <c r="AR122" s="875">
        <f t="shared" si="53"/>
        <v>0</v>
      </c>
      <c r="AS122" s="875">
        <f t="shared" si="54"/>
        <v>0</v>
      </c>
      <c r="AT122" s="875">
        <f t="shared" si="55"/>
        <v>0</v>
      </c>
      <c r="AU122" s="875">
        <f t="shared" si="56"/>
        <v>0</v>
      </c>
      <c r="AV122" s="875">
        <f t="shared" si="57"/>
        <v>0</v>
      </c>
      <c r="AW122" s="875">
        <f t="shared" si="58"/>
        <v>0</v>
      </c>
      <c r="AX122" s="875">
        <f t="shared" si="59"/>
        <v>0</v>
      </c>
      <c r="AY122" s="875">
        <f t="shared" si="60"/>
        <v>0</v>
      </c>
      <c r="AZ122" s="875">
        <f t="shared" si="61"/>
        <v>0</v>
      </c>
      <c r="BA122" s="875">
        <f t="shared" si="62"/>
        <v>0</v>
      </c>
      <c r="BB122" s="875">
        <f t="shared" si="63"/>
        <v>0</v>
      </c>
      <c r="BC122" s="875">
        <f t="shared" si="64"/>
        <v>0</v>
      </c>
      <c r="BD122" s="875">
        <f t="shared" si="65"/>
        <v>0</v>
      </c>
      <c r="BE122" s="875"/>
    </row>
    <row r="123" spans="1:57" ht="13.5" customHeight="1">
      <c r="A123" s="655" t="str">
        <f>IF(COUNTA(ｺﾒﾃﾞｨｶﾙ!A122)&gt;=1,ｺﾒﾃﾞｨｶﾙ!A122,"")</f>
        <v/>
      </c>
      <c r="B123" s="745" t="str">
        <f>IF(COUNTA(ｺﾒﾃﾞｨｶﾙ!B122)&gt;=1,ｺﾒﾃﾞｨｶﾙ!B122,"")</f>
        <v/>
      </c>
      <c r="C123" s="750" t="str">
        <f>IF(COUNTA(ｺﾒﾃﾞｨｶﾙ!C122)&gt;=1,ｺﾒﾃﾞｨｶﾙ!C122,"")</f>
        <v/>
      </c>
      <c r="D123" s="750" t="str">
        <f>IF(COUNTA(ｺﾒﾃﾞｨｶﾙ!D122)&gt;=1,ｺﾒﾃﾞｨｶﾙ!D122,"")</f>
        <v/>
      </c>
      <c r="E123" s="750" t="str">
        <f>IF(COUNTA(ｺﾒﾃﾞｨｶﾙ!E122)&gt;=1,ｺﾒﾃﾞｨｶﾙ!E122,"")</f>
        <v/>
      </c>
      <c r="F123" s="750" t="str">
        <f>IF(COUNTA(ｺﾒﾃﾞｨｶﾙ!F122)&gt;=1,ｺﾒﾃﾞｨｶﾙ!F122,"")</f>
        <v/>
      </c>
      <c r="G123" s="750" t="str">
        <f>IF(COUNTA(ｺﾒﾃﾞｨｶﾙ!G122)&gt;=1,ｺﾒﾃﾞｨｶﾙ!G122,"")</f>
        <v/>
      </c>
      <c r="H123" s="750" t="str">
        <f>IF(COUNTA(ｺﾒﾃﾞｨｶﾙ!H122)&gt;=1,ｺﾒﾃﾞｨｶﾙ!H122,"")</f>
        <v/>
      </c>
      <c r="I123" s="750" t="str">
        <f>IF(COUNTA(ｺﾒﾃﾞｨｶﾙ!I122)&gt;=1,ｺﾒﾃﾞｨｶﾙ!I122,"")</f>
        <v/>
      </c>
      <c r="J123" s="750" t="str">
        <f>IF(COUNTA(ｺﾒﾃﾞｨｶﾙ!J122)&gt;=1,ｺﾒﾃﾞｨｶﾙ!J122,"")</f>
        <v/>
      </c>
      <c r="K123" s="750" t="str">
        <f>IF(COUNTA(ｺﾒﾃﾞｨｶﾙ!K122)&gt;=1,ｺﾒﾃﾞｨｶﾙ!K122,"")</f>
        <v/>
      </c>
      <c r="L123" s="761" t="str">
        <f>IF(COUNTA(ｺﾒﾃﾞｨｶﾙ!L122)&gt;=1,ｺﾒﾃﾞｨｶﾙ!L122,"")</f>
        <v/>
      </c>
      <c r="M123" s="839" t="str">
        <f>IF(COUNTA(ｺﾒﾃﾞｨｶﾙ!M122)&gt;=1,ｺﾒﾃﾞｨｶﾙ!M122,"")</f>
        <v/>
      </c>
      <c r="N123" s="846" t="str">
        <f>IF(COUNTA(ｺﾒﾃﾞｨｶﾙ!N122)&gt;=1,ｺﾒﾃﾞｨｶﾙ!N122,"")</f>
        <v/>
      </c>
      <c r="O123" s="852">
        <f>SUM(ｺﾒﾃﾞｨｶﾙ!P122:V122)</f>
        <v>0</v>
      </c>
      <c r="P123" s="858" t="str">
        <f>IF(O123&lt;基本!$D$9,"非常勤","常勤")</f>
        <v>常勤</v>
      </c>
      <c r="Q123" s="861">
        <f>IF(P123="非常勤",O123/基本!$D$9,1)</f>
        <v>1</v>
      </c>
      <c r="R123" s="858" t="e">
        <f>IF(DAYS360(T123,メイン!$N$3)&lt;500,"新"," ")</f>
        <v>#VALUE!</v>
      </c>
      <c r="S123" s="868"/>
      <c r="T123" s="871" t="str">
        <f>IF(COUNTA(ｺﾒﾃﾞｨｶﾙ!O122)&gt;=1,ｺﾒﾃﾞｨｶﾙ!O122,"")</f>
        <v/>
      </c>
      <c r="U123" s="873"/>
      <c r="V123" s="873"/>
      <c r="W123" s="873"/>
      <c r="X123" s="875">
        <f t="shared" si="33"/>
        <v>0</v>
      </c>
      <c r="Y123" s="875">
        <f t="shared" si="34"/>
        <v>0</v>
      </c>
      <c r="Z123" s="875">
        <f t="shared" si="35"/>
        <v>0</v>
      </c>
      <c r="AA123" s="875">
        <f t="shared" si="36"/>
        <v>0</v>
      </c>
      <c r="AB123" s="875">
        <f t="shared" si="37"/>
        <v>0</v>
      </c>
      <c r="AC123" s="875">
        <f t="shared" si="38"/>
        <v>0</v>
      </c>
      <c r="AD123" s="875">
        <f t="shared" si="39"/>
        <v>0</v>
      </c>
      <c r="AE123" s="875">
        <f t="shared" si="40"/>
        <v>0</v>
      </c>
      <c r="AF123" s="875">
        <f t="shared" si="41"/>
        <v>0</v>
      </c>
      <c r="AG123" s="875">
        <f t="shared" si="42"/>
        <v>0</v>
      </c>
      <c r="AH123" s="875">
        <f t="shared" si="43"/>
        <v>0</v>
      </c>
      <c r="AI123" s="875">
        <f t="shared" si="44"/>
        <v>0</v>
      </c>
      <c r="AJ123" s="875">
        <f t="shared" si="45"/>
        <v>0</v>
      </c>
      <c r="AK123" s="875">
        <f t="shared" si="46"/>
        <v>0</v>
      </c>
      <c r="AL123" s="875">
        <f t="shared" si="47"/>
        <v>0</v>
      </c>
      <c r="AM123" s="875">
        <f t="shared" si="48"/>
        <v>0</v>
      </c>
      <c r="AN123" s="875">
        <f t="shared" si="49"/>
        <v>0</v>
      </c>
      <c r="AO123" s="875">
        <f t="shared" si="50"/>
        <v>0</v>
      </c>
      <c r="AP123" s="875">
        <f t="shared" si="51"/>
        <v>0</v>
      </c>
      <c r="AQ123" s="875">
        <f t="shared" si="52"/>
        <v>0</v>
      </c>
      <c r="AR123" s="875">
        <f t="shared" si="53"/>
        <v>0</v>
      </c>
      <c r="AS123" s="875">
        <f t="shared" si="54"/>
        <v>0</v>
      </c>
      <c r="AT123" s="875">
        <f t="shared" si="55"/>
        <v>0</v>
      </c>
      <c r="AU123" s="875">
        <f t="shared" si="56"/>
        <v>0</v>
      </c>
      <c r="AV123" s="875">
        <f t="shared" si="57"/>
        <v>0</v>
      </c>
      <c r="AW123" s="875">
        <f t="shared" si="58"/>
        <v>0</v>
      </c>
      <c r="AX123" s="875">
        <f t="shared" si="59"/>
        <v>0</v>
      </c>
      <c r="AY123" s="875">
        <f t="shared" si="60"/>
        <v>0</v>
      </c>
      <c r="AZ123" s="875">
        <f t="shared" si="61"/>
        <v>0</v>
      </c>
      <c r="BA123" s="875">
        <f t="shared" si="62"/>
        <v>0</v>
      </c>
      <c r="BB123" s="875">
        <f t="shared" si="63"/>
        <v>0</v>
      </c>
      <c r="BC123" s="875">
        <f t="shared" si="64"/>
        <v>0</v>
      </c>
      <c r="BD123" s="875">
        <f t="shared" si="65"/>
        <v>0</v>
      </c>
      <c r="BE123" s="875"/>
    </row>
    <row r="124" spans="1:57" ht="13.5" customHeight="1">
      <c r="A124" s="655" t="str">
        <f>IF(COUNTA(ｺﾒﾃﾞｨｶﾙ!A123)&gt;=1,ｺﾒﾃﾞｨｶﾙ!A123,"")</f>
        <v/>
      </c>
      <c r="B124" s="745" t="str">
        <f>IF(COUNTA(ｺﾒﾃﾞｨｶﾙ!B123)&gt;=1,ｺﾒﾃﾞｨｶﾙ!B123,"")</f>
        <v/>
      </c>
      <c r="C124" s="750" t="str">
        <f>IF(COUNTA(ｺﾒﾃﾞｨｶﾙ!C123)&gt;=1,ｺﾒﾃﾞｨｶﾙ!C123,"")</f>
        <v/>
      </c>
      <c r="D124" s="750" t="str">
        <f>IF(COUNTA(ｺﾒﾃﾞｨｶﾙ!D123)&gt;=1,ｺﾒﾃﾞｨｶﾙ!D123,"")</f>
        <v/>
      </c>
      <c r="E124" s="750" t="str">
        <f>IF(COUNTA(ｺﾒﾃﾞｨｶﾙ!E123)&gt;=1,ｺﾒﾃﾞｨｶﾙ!E123,"")</f>
        <v/>
      </c>
      <c r="F124" s="750" t="str">
        <f>IF(COUNTA(ｺﾒﾃﾞｨｶﾙ!F123)&gt;=1,ｺﾒﾃﾞｨｶﾙ!F123,"")</f>
        <v/>
      </c>
      <c r="G124" s="750" t="str">
        <f>IF(COUNTA(ｺﾒﾃﾞｨｶﾙ!G123)&gt;=1,ｺﾒﾃﾞｨｶﾙ!G123,"")</f>
        <v/>
      </c>
      <c r="H124" s="750" t="str">
        <f>IF(COUNTA(ｺﾒﾃﾞｨｶﾙ!H123)&gt;=1,ｺﾒﾃﾞｨｶﾙ!H123,"")</f>
        <v/>
      </c>
      <c r="I124" s="750" t="str">
        <f>IF(COUNTA(ｺﾒﾃﾞｨｶﾙ!I123)&gt;=1,ｺﾒﾃﾞｨｶﾙ!I123,"")</f>
        <v/>
      </c>
      <c r="J124" s="750" t="str">
        <f>IF(COUNTA(ｺﾒﾃﾞｨｶﾙ!J123)&gt;=1,ｺﾒﾃﾞｨｶﾙ!J123,"")</f>
        <v/>
      </c>
      <c r="K124" s="750" t="str">
        <f>IF(COUNTA(ｺﾒﾃﾞｨｶﾙ!K123)&gt;=1,ｺﾒﾃﾞｨｶﾙ!K123,"")</f>
        <v/>
      </c>
      <c r="L124" s="761" t="str">
        <f>IF(COUNTA(ｺﾒﾃﾞｨｶﾙ!L123)&gt;=1,ｺﾒﾃﾞｨｶﾙ!L123,"")</f>
        <v/>
      </c>
      <c r="M124" s="839" t="str">
        <f>IF(COUNTA(ｺﾒﾃﾞｨｶﾙ!M123)&gt;=1,ｺﾒﾃﾞｨｶﾙ!M123,"")</f>
        <v/>
      </c>
      <c r="N124" s="846" t="str">
        <f>IF(COUNTA(ｺﾒﾃﾞｨｶﾙ!N123)&gt;=1,ｺﾒﾃﾞｨｶﾙ!N123,"")</f>
        <v/>
      </c>
      <c r="O124" s="852">
        <f>SUM(ｺﾒﾃﾞｨｶﾙ!P123:V123)</f>
        <v>0</v>
      </c>
      <c r="P124" s="858" t="str">
        <f>IF(O124&lt;基本!$D$9,"非常勤","常勤")</f>
        <v>常勤</v>
      </c>
      <c r="Q124" s="861">
        <f>IF(P124="非常勤",O124/基本!$D$9,1)</f>
        <v>1</v>
      </c>
      <c r="R124" s="858" t="e">
        <f>IF(DAYS360(T124,メイン!$N$3)&lt;500,"新"," ")</f>
        <v>#VALUE!</v>
      </c>
      <c r="S124" s="868"/>
      <c r="T124" s="871" t="str">
        <f>IF(COUNTA(ｺﾒﾃﾞｨｶﾙ!O123)&gt;=1,ｺﾒﾃﾞｨｶﾙ!O123,"")</f>
        <v/>
      </c>
      <c r="U124" s="873"/>
      <c r="V124" s="873"/>
      <c r="W124" s="873"/>
      <c r="X124" s="875">
        <f t="shared" si="33"/>
        <v>0</v>
      </c>
      <c r="Y124" s="875">
        <f t="shared" si="34"/>
        <v>0</v>
      </c>
      <c r="Z124" s="875">
        <f t="shared" si="35"/>
        <v>0</v>
      </c>
      <c r="AA124" s="875">
        <f t="shared" si="36"/>
        <v>0</v>
      </c>
      <c r="AB124" s="875">
        <f t="shared" si="37"/>
        <v>0</v>
      </c>
      <c r="AC124" s="875">
        <f t="shared" si="38"/>
        <v>0</v>
      </c>
      <c r="AD124" s="875">
        <f t="shared" si="39"/>
        <v>0</v>
      </c>
      <c r="AE124" s="875">
        <f t="shared" si="40"/>
        <v>0</v>
      </c>
      <c r="AF124" s="875">
        <f t="shared" si="41"/>
        <v>0</v>
      </c>
      <c r="AG124" s="875">
        <f t="shared" si="42"/>
        <v>0</v>
      </c>
      <c r="AH124" s="875">
        <f t="shared" si="43"/>
        <v>0</v>
      </c>
      <c r="AI124" s="875">
        <f t="shared" si="44"/>
        <v>0</v>
      </c>
      <c r="AJ124" s="875">
        <f t="shared" si="45"/>
        <v>0</v>
      </c>
      <c r="AK124" s="875">
        <f t="shared" si="46"/>
        <v>0</v>
      </c>
      <c r="AL124" s="875">
        <f t="shared" si="47"/>
        <v>0</v>
      </c>
      <c r="AM124" s="875">
        <f t="shared" si="48"/>
        <v>0</v>
      </c>
      <c r="AN124" s="875">
        <f t="shared" si="49"/>
        <v>0</v>
      </c>
      <c r="AO124" s="875">
        <f t="shared" si="50"/>
        <v>0</v>
      </c>
      <c r="AP124" s="875">
        <f t="shared" si="51"/>
        <v>0</v>
      </c>
      <c r="AQ124" s="875">
        <f t="shared" si="52"/>
        <v>0</v>
      </c>
      <c r="AR124" s="875">
        <f t="shared" si="53"/>
        <v>0</v>
      </c>
      <c r="AS124" s="875">
        <f t="shared" si="54"/>
        <v>0</v>
      </c>
      <c r="AT124" s="875">
        <f t="shared" si="55"/>
        <v>0</v>
      </c>
      <c r="AU124" s="875">
        <f t="shared" si="56"/>
        <v>0</v>
      </c>
      <c r="AV124" s="875">
        <f t="shared" si="57"/>
        <v>0</v>
      </c>
      <c r="AW124" s="875">
        <f t="shared" si="58"/>
        <v>0</v>
      </c>
      <c r="AX124" s="875">
        <f t="shared" si="59"/>
        <v>0</v>
      </c>
      <c r="AY124" s="875">
        <f t="shared" si="60"/>
        <v>0</v>
      </c>
      <c r="AZ124" s="875">
        <f t="shared" si="61"/>
        <v>0</v>
      </c>
      <c r="BA124" s="875">
        <f t="shared" si="62"/>
        <v>0</v>
      </c>
      <c r="BB124" s="875">
        <f t="shared" si="63"/>
        <v>0</v>
      </c>
      <c r="BC124" s="875">
        <f t="shared" si="64"/>
        <v>0</v>
      </c>
      <c r="BD124" s="875">
        <f t="shared" si="65"/>
        <v>0</v>
      </c>
      <c r="BE124" s="875"/>
    </row>
    <row r="125" spans="1:57" ht="13.5" customHeight="1">
      <c r="A125" s="655" t="str">
        <f>IF(COUNTA(ｺﾒﾃﾞｨｶﾙ!A124)&gt;=1,ｺﾒﾃﾞｨｶﾙ!A124,"")</f>
        <v/>
      </c>
      <c r="B125" s="745" t="str">
        <f>IF(COUNTA(ｺﾒﾃﾞｨｶﾙ!B124)&gt;=1,ｺﾒﾃﾞｨｶﾙ!B124,"")</f>
        <v/>
      </c>
      <c r="C125" s="750" t="str">
        <f>IF(COUNTA(ｺﾒﾃﾞｨｶﾙ!C124)&gt;=1,ｺﾒﾃﾞｨｶﾙ!C124,"")</f>
        <v/>
      </c>
      <c r="D125" s="750" t="str">
        <f>IF(COUNTA(ｺﾒﾃﾞｨｶﾙ!D124)&gt;=1,ｺﾒﾃﾞｨｶﾙ!D124,"")</f>
        <v/>
      </c>
      <c r="E125" s="750" t="str">
        <f>IF(COUNTA(ｺﾒﾃﾞｨｶﾙ!E124)&gt;=1,ｺﾒﾃﾞｨｶﾙ!E124,"")</f>
        <v/>
      </c>
      <c r="F125" s="750" t="str">
        <f>IF(COUNTA(ｺﾒﾃﾞｨｶﾙ!F124)&gt;=1,ｺﾒﾃﾞｨｶﾙ!F124,"")</f>
        <v/>
      </c>
      <c r="G125" s="750" t="str">
        <f>IF(COUNTA(ｺﾒﾃﾞｨｶﾙ!G124)&gt;=1,ｺﾒﾃﾞｨｶﾙ!G124,"")</f>
        <v/>
      </c>
      <c r="H125" s="750" t="str">
        <f>IF(COUNTA(ｺﾒﾃﾞｨｶﾙ!H124)&gt;=1,ｺﾒﾃﾞｨｶﾙ!H124,"")</f>
        <v/>
      </c>
      <c r="I125" s="750" t="str">
        <f>IF(COUNTA(ｺﾒﾃﾞｨｶﾙ!I124)&gt;=1,ｺﾒﾃﾞｨｶﾙ!I124,"")</f>
        <v/>
      </c>
      <c r="J125" s="750" t="str">
        <f>IF(COUNTA(ｺﾒﾃﾞｨｶﾙ!J124)&gt;=1,ｺﾒﾃﾞｨｶﾙ!J124,"")</f>
        <v/>
      </c>
      <c r="K125" s="750" t="str">
        <f>IF(COUNTA(ｺﾒﾃﾞｨｶﾙ!K124)&gt;=1,ｺﾒﾃﾞｨｶﾙ!K124,"")</f>
        <v/>
      </c>
      <c r="L125" s="761" t="str">
        <f>IF(COUNTA(ｺﾒﾃﾞｨｶﾙ!L124)&gt;=1,ｺﾒﾃﾞｨｶﾙ!L124,"")</f>
        <v/>
      </c>
      <c r="M125" s="839" t="str">
        <f>IF(COUNTA(ｺﾒﾃﾞｨｶﾙ!M124)&gt;=1,ｺﾒﾃﾞｨｶﾙ!M124,"")</f>
        <v/>
      </c>
      <c r="N125" s="846" t="str">
        <f>IF(COUNTA(ｺﾒﾃﾞｨｶﾙ!N124)&gt;=1,ｺﾒﾃﾞｨｶﾙ!N124,"")</f>
        <v/>
      </c>
      <c r="O125" s="852">
        <f>SUM(ｺﾒﾃﾞｨｶﾙ!P124:V124)</f>
        <v>0</v>
      </c>
      <c r="P125" s="858" t="str">
        <f>IF(O125&lt;基本!$D$9,"非常勤","常勤")</f>
        <v>常勤</v>
      </c>
      <c r="Q125" s="861">
        <f>IF(P125="非常勤",O125/基本!$D$9,1)</f>
        <v>1</v>
      </c>
      <c r="R125" s="858" t="e">
        <f>IF(DAYS360(T125,メイン!$N$3)&lt;500,"新"," ")</f>
        <v>#VALUE!</v>
      </c>
      <c r="S125" s="868"/>
      <c r="T125" s="871" t="str">
        <f>IF(COUNTA(ｺﾒﾃﾞｨｶﾙ!O124)&gt;=1,ｺﾒﾃﾞｨｶﾙ!O124,"")</f>
        <v/>
      </c>
      <c r="U125" s="873"/>
      <c r="V125" s="873"/>
      <c r="W125" s="873"/>
      <c r="X125" s="875">
        <f t="shared" si="33"/>
        <v>0</v>
      </c>
      <c r="Y125" s="875">
        <f t="shared" si="34"/>
        <v>0</v>
      </c>
      <c r="Z125" s="875">
        <f t="shared" si="35"/>
        <v>0</v>
      </c>
      <c r="AA125" s="875">
        <f t="shared" si="36"/>
        <v>0</v>
      </c>
      <c r="AB125" s="875">
        <f t="shared" si="37"/>
        <v>0</v>
      </c>
      <c r="AC125" s="875">
        <f t="shared" si="38"/>
        <v>0</v>
      </c>
      <c r="AD125" s="875">
        <f t="shared" si="39"/>
        <v>0</v>
      </c>
      <c r="AE125" s="875">
        <f t="shared" si="40"/>
        <v>0</v>
      </c>
      <c r="AF125" s="875">
        <f t="shared" si="41"/>
        <v>0</v>
      </c>
      <c r="AG125" s="875">
        <f t="shared" si="42"/>
        <v>0</v>
      </c>
      <c r="AH125" s="875">
        <f t="shared" si="43"/>
        <v>0</v>
      </c>
      <c r="AI125" s="875">
        <f t="shared" si="44"/>
        <v>0</v>
      </c>
      <c r="AJ125" s="875">
        <f t="shared" si="45"/>
        <v>0</v>
      </c>
      <c r="AK125" s="875">
        <f t="shared" si="46"/>
        <v>0</v>
      </c>
      <c r="AL125" s="875">
        <f t="shared" si="47"/>
        <v>0</v>
      </c>
      <c r="AM125" s="875">
        <f t="shared" si="48"/>
        <v>0</v>
      </c>
      <c r="AN125" s="875">
        <f t="shared" si="49"/>
        <v>0</v>
      </c>
      <c r="AO125" s="875">
        <f t="shared" si="50"/>
        <v>0</v>
      </c>
      <c r="AP125" s="875">
        <f t="shared" si="51"/>
        <v>0</v>
      </c>
      <c r="AQ125" s="875">
        <f t="shared" si="52"/>
        <v>0</v>
      </c>
      <c r="AR125" s="875">
        <f t="shared" si="53"/>
        <v>0</v>
      </c>
      <c r="AS125" s="875">
        <f t="shared" si="54"/>
        <v>0</v>
      </c>
      <c r="AT125" s="875">
        <f t="shared" si="55"/>
        <v>0</v>
      </c>
      <c r="AU125" s="875">
        <f t="shared" si="56"/>
        <v>0</v>
      </c>
      <c r="AV125" s="875">
        <f t="shared" si="57"/>
        <v>0</v>
      </c>
      <c r="AW125" s="875">
        <f t="shared" si="58"/>
        <v>0</v>
      </c>
      <c r="AX125" s="875">
        <f t="shared" si="59"/>
        <v>0</v>
      </c>
      <c r="AY125" s="875">
        <f t="shared" si="60"/>
        <v>0</v>
      </c>
      <c r="AZ125" s="875">
        <f t="shared" si="61"/>
        <v>0</v>
      </c>
      <c r="BA125" s="875">
        <f t="shared" si="62"/>
        <v>0</v>
      </c>
      <c r="BB125" s="875">
        <f t="shared" si="63"/>
        <v>0</v>
      </c>
      <c r="BC125" s="875">
        <f t="shared" si="64"/>
        <v>0</v>
      </c>
      <c r="BD125" s="875">
        <f t="shared" si="65"/>
        <v>0</v>
      </c>
      <c r="BE125" s="875"/>
    </row>
    <row r="126" spans="1:57" ht="13.5" customHeight="1">
      <c r="A126" s="655" t="str">
        <f>IF(COUNTA(ｺﾒﾃﾞｨｶﾙ!A125)&gt;=1,ｺﾒﾃﾞｨｶﾙ!A125,"")</f>
        <v/>
      </c>
      <c r="B126" s="745" t="str">
        <f>IF(COUNTA(ｺﾒﾃﾞｨｶﾙ!B125)&gt;=1,ｺﾒﾃﾞｨｶﾙ!B125,"")</f>
        <v/>
      </c>
      <c r="C126" s="750" t="str">
        <f>IF(COUNTA(ｺﾒﾃﾞｨｶﾙ!C125)&gt;=1,ｺﾒﾃﾞｨｶﾙ!C125,"")</f>
        <v/>
      </c>
      <c r="D126" s="750" t="str">
        <f>IF(COUNTA(ｺﾒﾃﾞｨｶﾙ!D125)&gt;=1,ｺﾒﾃﾞｨｶﾙ!D125,"")</f>
        <v/>
      </c>
      <c r="E126" s="750" t="str">
        <f>IF(COUNTA(ｺﾒﾃﾞｨｶﾙ!E125)&gt;=1,ｺﾒﾃﾞｨｶﾙ!E125,"")</f>
        <v/>
      </c>
      <c r="F126" s="750" t="str">
        <f>IF(COUNTA(ｺﾒﾃﾞｨｶﾙ!F125)&gt;=1,ｺﾒﾃﾞｨｶﾙ!F125,"")</f>
        <v/>
      </c>
      <c r="G126" s="750" t="str">
        <f>IF(COUNTA(ｺﾒﾃﾞｨｶﾙ!G125)&gt;=1,ｺﾒﾃﾞｨｶﾙ!G125,"")</f>
        <v/>
      </c>
      <c r="H126" s="750" t="str">
        <f>IF(COUNTA(ｺﾒﾃﾞｨｶﾙ!H125)&gt;=1,ｺﾒﾃﾞｨｶﾙ!H125,"")</f>
        <v/>
      </c>
      <c r="I126" s="750" t="str">
        <f>IF(COUNTA(ｺﾒﾃﾞｨｶﾙ!I125)&gt;=1,ｺﾒﾃﾞｨｶﾙ!I125,"")</f>
        <v/>
      </c>
      <c r="J126" s="750" t="str">
        <f>IF(COUNTA(ｺﾒﾃﾞｨｶﾙ!J125)&gt;=1,ｺﾒﾃﾞｨｶﾙ!J125,"")</f>
        <v/>
      </c>
      <c r="K126" s="750" t="str">
        <f>IF(COUNTA(ｺﾒﾃﾞｨｶﾙ!K125)&gt;=1,ｺﾒﾃﾞｨｶﾙ!K125,"")</f>
        <v/>
      </c>
      <c r="L126" s="761" t="str">
        <f>IF(COUNTA(ｺﾒﾃﾞｨｶﾙ!L125)&gt;=1,ｺﾒﾃﾞｨｶﾙ!L125,"")</f>
        <v/>
      </c>
      <c r="M126" s="839" t="str">
        <f>IF(COUNTA(ｺﾒﾃﾞｨｶﾙ!M125)&gt;=1,ｺﾒﾃﾞｨｶﾙ!M125,"")</f>
        <v/>
      </c>
      <c r="N126" s="846" t="str">
        <f>IF(COUNTA(ｺﾒﾃﾞｨｶﾙ!N125)&gt;=1,ｺﾒﾃﾞｨｶﾙ!N125,"")</f>
        <v/>
      </c>
      <c r="O126" s="852">
        <f>SUM(ｺﾒﾃﾞｨｶﾙ!P125:V125)</f>
        <v>0</v>
      </c>
      <c r="P126" s="858" t="str">
        <f>IF(O126&lt;基本!$D$9,"非常勤","常勤")</f>
        <v>常勤</v>
      </c>
      <c r="Q126" s="861">
        <f>IF(P126="非常勤",O126/基本!$D$9,1)</f>
        <v>1</v>
      </c>
      <c r="R126" s="858" t="e">
        <f>IF(DAYS360(T126,メイン!$N$3)&lt;500,"新"," ")</f>
        <v>#VALUE!</v>
      </c>
      <c r="S126" s="868"/>
      <c r="T126" s="871" t="str">
        <f>IF(COUNTA(ｺﾒﾃﾞｨｶﾙ!O125)&gt;=1,ｺﾒﾃﾞｨｶﾙ!O125,"")</f>
        <v/>
      </c>
      <c r="U126" s="873"/>
      <c r="V126" s="873"/>
      <c r="W126" s="873"/>
      <c r="X126" s="875">
        <f t="shared" si="33"/>
        <v>0</v>
      </c>
      <c r="Y126" s="875">
        <f t="shared" si="34"/>
        <v>0</v>
      </c>
      <c r="Z126" s="875">
        <f t="shared" si="35"/>
        <v>0</v>
      </c>
      <c r="AA126" s="875">
        <f t="shared" si="36"/>
        <v>0</v>
      </c>
      <c r="AB126" s="875">
        <f t="shared" si="37"/>
        <v>0</v>
      </c>
      <c r="AC126" s="875">
        <f t="shared" si="38"/>
        <v>0</v>
      </c>
      <c r="AD126" s="875">
        <f t="shared" si="39"/>
        <v>0</v>
      </c>
      <c r="AE126" s="875">
        <f t="shared" si="40"/>
        <v>0</v>
      </c>
      <c r="AF126" s="875">
        <f t="shared" si="41"/>
        <v>0</v>
      </c>
      <c r="AG126" s="875">
        <f t="shared" si="42"/>
        <v>0</v>
      </c>
      <c r="AH126" s="875">
        <f t="shared" si="43"/>
        <v>0</v>
      </c>
      <c r="AI126" s="875">
        <f t="shared" si="44"/>
        <v>0</v>
      </c>
      <c r="AJ126" s="875">
        <f t="shared" si="45"/>
        <v>0</v>
      </c>
      <c r="AK126" s="875">
        <f t="shared" si="46"/>
        <v>0</v>
      </c>
      <c r="AL126" s="875">
        <f t="shared" si="47"/>
        <v>0</v>
      </c>
      <c r="AM126" s="875">
        <f t="shared" si="48"/>
        <v>0</v>
      </c>
      <c r="AN126" s="875">
        <f t="shared" si="49"/>
        <v>0</v>
      </c>
      <c r="AO126" s="875">
        <f t="shared" si="50"/>
        <v>0</v>
      </c>
      <c r="AP126" s="875">
        <f t="shared" si="51"/>
        <v>0</v>
      </c>
      <c r="AQ126" s="875">
        <f t="shared" si="52"/>
        <v>0</v>
      </c>
      <c r="AR126" s="875">
        <f t="shared" si="53"/>
        <v>0</v>
      </c>
      <c r="AS126" s="875">
        <f t="shared" si="54"/>
        <v>0</v>
      </c>
      <c r="AT126" s="875">
        <f t="shared" si="55"/>
        <v>0</v>
      </c>
      <c r="AU126" s="875">
        <f t="shared" si="56"/>
        <v>0</v>
      </c>
      <c r="AV126" s="875">
        <f t="shared" si="57"/>
        <v>0</v>
      </c>
      <c r="AW126" s="875">
        <f t="shared" si="58"/>
        <v>0</v>
      </c>
      <c r="AX126" s="875">
        <f t="shared" si="59"/>
        <v>0</v>
      </c>
      <c r="AY126" s="875">
        <f t="shared" si="60"/>
        <v>0</v>
      </c>
      <c r="AZ126" s="875">
        <f t="shared" si="61"/>
        <v>0</v>
      </c>
      <c r="BA126" s="875">
        <f t="shared" si="62"/>
        <v>0</v>
      </c>
      <c r="BB126" s="875">
        <f t="shared" si="63"/>
        <v>0</v>
      </c>
      <c r="BC126" s="875">
        <f t="shared" si="64"/>
        <v>0</v>
      </c>
      <c r="BD126" s="875">
        <f t="shared" si="65"/>
        <v>0</v>
      </c>
      <c r="BE126" s="875"/>
    </row>
    <row r="127" spans="1:57" ht="13.5" customHeight="1">
      <c r="A127" s="655" t="str">
        <f>IF(COUNTA(ｺﾒﾃﾞｨｶﾙ!A126)&gt;=1,ｺﾒﾃﾞｨｶﾙ!A126,"")</f>
        <v/>
      </c>
      <c r="B127" s="745" t="str">
        <f>IF(COUNTA(ｺﾒﾃﾞｨｶﾙ!B126)&gt;=1,ｺﾒﾃﾞｨｶﾙ!B126,"")</f>
        <v/>
      </c>
      <c r="C127" s="750" t="str">
        <f>IF(COUNTA(ｺﾒﾃﾞｨｶﾙ!C126)&gt;=1,ｺﾒﾃﾞｨｶﾙ!C126,"")</f>
        <v/>
      </c>
      <c r="D127" s="750" t="str">
        <f>IF(COUNTA(ｺﾒﾃﾞｨｶﾙ!D126)&gt;=1,ｺﾒﾃﾞｨｶﾙ!D126,"")</f>
        <v/>
      </c>
      <c r="E127" s="750" t="str">
        <f>IF(COUNTA(ｺﾒﾃﾞｨｶﾙ!E126)&gt;=1,ｺﾒﾃﾞｨｶﾙ!E126,"")</f>
        <v/>
      </c>
      <c r="F127" s="750" t="str">
        <f>IF(COUNTA(ｺﾒﾃﾞｨｶﾙ!F126)&gt;=1,ｺﾒﾃﾞｨｶﾙ!F126,"")</f>
        <v/>
      </c>
      <c r="G127" s="750" t="str">
        <f>IF(COUNTA(ｺﾒﾃﾞｨｶﾙ!G126)&gt;=1,ｺﾒﾃﾞｨｶﾙ!G126,"")</f>
        <v/>
      </c>
      <c r="H127" s="750" t="str">
        <f>IF(COUNTA(ｺﾒﾃﾞｨｶﾙ!H126)&gt;=1,ｺﾒﾃﾞｨｶﾙ!H126,"")</f>
        <v/>
      </c>
      <c r="I127" s="750" t="str">
        <f>IF(COUNTA(ｺﾒﾃﾞｨｶﾙ!I126)&gt;=1,ｺﾒﾃﾞｨｶﾙ!I126,"")</f>
        <v/>
      </c>
      <c r="J127" s="750" t="str">
        <f>IF(COUNTA(ｺﾒﾃﾞｨｶﾙ!J126)&gt;=1,ｺﾒﾃﾞｨｶﾙ!J126,"")</f>
        <v/>
      </c>
      <c r="K127" s="750" t="str">
        <f>IF(COUNTA(ｺﾒﾃﾞｨｶﾙ!K126)&gt;=1,ｺﾒﾃﾞｨｶﾙ!K126,"")</f>
        <v/>
      </c>
      <c r="L127" s="761" t="str">
        <f>IF(COUNTA(ｺﾒﾃﾞｨｶﾙ!L126)&gt;=1,ｺﾒﾃﾞｨｶﾙ!L126,"")</f>
        <v/>
      </c>
      <c r="M127" s="839" t="str">
        <f>IF(COUNTA(ｺﾒﾃﾞｨｶﾙ!M126)&gt;=1,ｺﾒﾃﾞｨｶﾙ!M126,"")</f>
        <v/>
      </c>
      <c r="N127" s="846" t="str">
        <f>IF(COUNTA(ｺﾒﾃﾞｨｶﾙ!N126)&gt;=1,ｺﾒﾃﾞｨｶﾙ!N126,"")</f>
        <v/>
      </c>
      <c r="O127" s="852">
        <f>SUM(ｺﾒﾃﾞｨｶﾙ!P126:V126)</f>
        <v>0</v>
      </c>
      <c r="P127" s="858" t="str">
        <f>IF(O127&lt;基本!$D$9,"非常勤","常勤")</f>
        <v>常勤</v>
      </c>
      <c r="Q127" s="861">
        <f>IF(P127="非常勤",O127/基本!$D$9,1)</f>
        <v>1</v>
      </c>
      <c r="R127" s="858" t="e">
        <f>IF(DAYS360(T127,メイン!$N$3)&lt;500,"新"," ")</f>
        <v>#VALUE!</v>
      </c>
      <c r="S127" s="868"/>
      <c r="T127" s="871" t="str">
        <f>IF(COUNTA(ｺﾒﾃﾞｨｶﾙ!O126)&gt;=1,ｺﾒﾃﾞｨｶﾙ!O126,"")</f>
        <v/>
      </c>
      <c r="U127" s="873"/>
      <c r="V127" s="873"/>
      <c r="W127" s="873"/>
      <c r="X127" s="875">
        <f t="shared" si="33"/>
        <v>0</v>
      </c>
      <c r="Y127" s="875">
        <f t="shared" si="34"/>
        <v>0</v>
      </c>
      <c r="Z127" s="875">
        <f t="shared" si="35"/>
        <v>0</v>
      </c>
      <c r="AA127" s="875">
        <f t="shared" si="36"/>
        <v>0</v>
      </c>
      <c r="AB127" s="875">
        <f t="shared" si="37"/>
        <v>0</v>
      </c>
      <c r="AC127" s="875">
        <f t="shared" si="38"/>
        <v>0</v>
      </c>
      <c r="AD127" s="875">
        <f t="shared" si="39"/>
        <v>0</v>
      </c>
      <c r="AE127" s="875">
        <f t="shared" si="40"/>
        <v>0</v>
      </c>
      <c r="AF127" s="875">
        <f t="shared" si="41"/>
        <v>0</v>
      </c>
      <c r="AG127" s="875">
        <f t="shared" si="42"/>
        <v>0</v>
      </c>
      <c r="AH127" s="875">
        <f t="shared" si="43"/>
        <v>0</v>
      </c>
      <c r="AI127" s="875">
        <f t="shared" si="44"/>
        <v>0</v>
      </c>
      <c r="AJ127" s="875">
        <f t="shared" si="45"/>
        <v>0</v>
      </c>
      <c r="AK127" s="875">
        <f t="shared" si="46"/>
        <v>0</v>
      </c>
      <c r="AL127" s="875">
        <f t="shared" si="47"/>
        <v>0</v>
      </c>
      <c r="AM127" s="875">
        <f t="shared" si="48"/>
        <v>0</v>
      </c>
      <c r="AN127" s="875">
        <f t="shared" si="49"/>
        <v>0</v>
      </c>
      <c r="AO127" s="875">
        <f t="shared" si="50"/>
        <v>0</v>
      </c>
      <c r="AP127" s="875">
        <f t="shared" si="51"/>
        <v>0</v>
      </c>
      <c r="AQ127" s="875">
        <f t="shared" si="52"/>
        <v>0</v>
      </c>
      <c r="AR127" s="875">
        <f t="shared" si="53"/>
        <v>0</v>
      </c>
      <c r="AS127" s="875">
        <f t="shared" si="54"/>
        <v>0</v>
      </c>
      <c r="AT127" s="875">
        <f t="shared" si="55"/>
        <v>0</v>
      </c>
      <c r="AU127" s="875">
        <f t="shared" si="56"/>
        <v>0</v>
      </c>
      <c r="AV127" s="875">
        <f t="shared" si="57"/>
        <v>0</v>
      </c>
      <c r="AW127" s="875">
        <f t="shared" si="58"/>
        <v>0</v>
      </c>
      <c r="AX127" s="875">
        <f t="shared" si="59"/>
        <v>0</v>
      </c>
      <c r="AY127" s="875">
        <f t="shared" si="60"/>
        <v>0</v>
      </c>
      <c r="AZ127" s="875">
        <f t="shared" si="61"/>
        <v>0</v>
      </c>
      <c r="BA127" s="875">
        <f t="shared" si="62"/>
        <v>0</v>
      </c>
      <c r="BB127" s="875">
        <f t="shared" si="63"/>
        <v>0</v>
      </c>
      <c r="BC127" s="875">
        <f t="shared" si="64"/>
        <v>0</v>
      </c>
      <c r="BD127" s="875">
        <f t="shared" si="65"/>
        <v>0</v>
      </c>
      <c r="BE127" s="875"/>
    </row>
    <row r="128" spans="1:57" ht="13.5" customHeight="1">
      <c r="A128" s="655" t="str">
        <f>IF(COUNTA(ｺﾒﾃﾞｨｶﾙ!A127)&gt;=1,ｺﾒﾃﾞｨｶﾙ!A127,"")</f>
        <v/>
      </c>
      <c r="B128" s="745" t="str">
        <f>IF(COUNTA(ｺﾒﾃﾞｨｶﾙ!B127)&gt;=1,ｺﾒﾃﾞｨｶﾙ!B127,"")</f>
        <v/>
      </c>
      <c r="C128" s="750" t="str">
        <f>IF(COUNTA(ｺﾒﾃﾞｨｶﾙ!C127)&gt;=1,ｺﾒﾃﾞｨｶﾙ!C127,"")</f>
        <v/>
      </c>
      <c r="D128" s="750" t="str">
        <f>IF(COUNTA(ｺﾒﾃﾞｨｶﾙ!D127)&gt;=1,ｺﾒﾃﾞｨｶﾙ!D127,"")</f>
        <v/>
      </c>
      <c r="E128" s="750" t="str">
        <f>IF(COUNTA(ｺﾒﾃﾞｨｶﾙ!E127)&gt;=1,ｺﾒﾃﾞｨｶﾙ!E127,"")</f>
        <v/>
      </c>
      <c r="F128" s="750" t="str">
        <f>IF(COUNTA(ｺﾒﾃﾞｨｶﾙ!F127)&gt;=1,ｺﾒﾃﾞｨｶﾙ!F127,"")</f>
        <v/>
      </c>
      <c r="G128" s="750" t="str">
        <f>IF(COUNTA(ｺﾒﾃﾞｨｶﾙ!G127)&gt;=1,ｺﾒﾃﾞｨｶﾙ!G127,"")</f>
        <v/>
      </c>
      <c r="H128" s="750" t="str">
        <f>IF(COUNTA(ｺﾒﾃﾞｨｶﾙ!H127)&gt;=1,ｺﾒﾃﾞｨｶﾙ!H127,"")</f>
        <v/>
      </c>
      <c r="I128" s="750" t="str">
        <f>IF(COUNTA(ｺﾒﾃﾞｨｶﾙ!I127)&gt;=1,ｺﾒﾃﾞｨｶﾙ!I127,"")</f>
        <v/>
      </c>
      <c r="J128" s="750" t="str">
        <f>IF(COUNTA(ｺﾒﾃﾞｨｶﾙ!J127)&gt;=1,ｺﾒﾃﾞｨｶﾙ!J127,"")</f>
        <v/>
      </c>
      <c r="K128" s="750" t="str">
        <f>IF(COUNTA(ｺﾒﾃﾞｨｶﾙ!K127)&gt;=1,ｺﾒﾃﾞｨｶﾙ!K127,"")</f>
        <v/>
      </c>
      <c r="L128" s="761" t="str">
        <f>IF(COUNTA(ｺﾒﾃﾞｨｶﾙ!L127)&gt;=1,ｺﾒﾃﾞｨｶﾙ!L127,"")</f>
        <v/>
      </c>
      <c r="M128" s="839" t="str">
        <f>IF(COUNTA(ｺﾒﾃﾞｨｶﾙ!M127)&gt;=1,ｺﾒﾃﾞｨｶﾙ!M127,"")</f>
        <v/>
      </c>
      <c r="N128" s="846" t="str">
        <f>IF(COUNTA(ｺﾒﾃﾞｨｶﾙ!N127)&gt;=1,ｺﾒﾃﾞｨｶﾙ!N127,"")</f>
        <v/>
      </c>
      <c r="O128" s="852">
        <f>SUM(ｺﾒﾃﾞｨｶﾙ!P127:V127)</f>
        <v>0</v>
      </c>
      <c r="P128" s="858" t="str">
        <f>IF(O128&lt;基本!$D$9,"非常勤","常勤")</f>
        <v>常勤</v>
      </c>
      <c r="Q128" s="861">
        <f>IF(P128="非常勤",O128/基本!$D$9,1)</f>
        <v>1</v>
      </c>
      <c r="R128" s="858" t="e">
        <f>IF(DAYS360(T128,メイン!$N$3)&lt;500,"新"," ")</f>
        <v>#VALUE!</v>
      </c>
      <c r="S128" s="868"/>
      <c r="T128" s="871" t="str">
        <f>IF(COUNTA(ｺﾒﾃﾞｨｶﾙ!O127)&gt;=1,ｺﾒﾃﾞｨｶﾙ!O127,"")</f>
        <v/>
      </c>
      <c r="U128" s="873"/>
      <c r="V128" s="873"/>
      <c r="W128" s="873"/>
      <c r="X128" s="875">
        <f t="shared" si="33"/>
        <v>0</v>
      </c>
      <c r="Y128" s="875">
        <f t="shared" si="34"/>
        <v>0</v>
      </c>
      <c r="Z128" s="875">
        <f t="shared" si="35"/>
        <v>0</v>
      </c>
      <c r="AA128" s="875">
        <f t="shared" si="36"/>
        <v>0</v>
      </c>
      <c r="AB128" s="875">
        <f t="shared" si="37"/>
        <v>0</v>
      </c>
      <c r="AC128" s="875">
        <f t="shared" si="38"/>
        <v>0</v>
      </c>
      <c r="AD128" s="875">
        <f t="shared" si="39"/>
        <v>0</v>
      </c>
      <c r="AE128" s="875">
        <f t="shared" si="40"/>
        <v>0</v>
      </c>
      <c r="AF128" s="875">
        <f t="shared" si="41"/>
        <v>0</v>
      </c>
      <c r="AG128" s="875">
        <f t="shared" si="42"/>
        <v>0</v>
      </c>
      <c r="AH128" s="875">
        <f t="shared" si="43"/>
        <v>0</v>
      </c>
      <c r="AI128" s="875">
        <f t="shared" si="44"/>
        <v>0</v>
      </c>
      <c r="AJ128" s="875">
        <f t="shared" si="45"/>
        <v>0</v>
      </c>
      <c r="AK128" s="875">
        <f t="shared" si="46"/>
        <v>0</v>
      </c>
      <c r="AL128" s="875">
        <f t="shared" si="47"/>
        <v>0</v>
      </c>
      <c r="AM128" s="875">
        <f t="shared" si="48"/>
        <v>0</v>
      </c>
      <c r="AN128" s="875">
        <f t="shared" si="49"/>
        <v>0</v>
      </c>
      <c r="AO128" s="875">
        <f t="shared" si="50"/>
        <v>0</v>
      </c>
      <c r="AP128" s="875">
        <f t="shared" si="51"/>
        <v>0</v>
      </c>
      <c r="AQ128" s="875">
        <f t="shared" si="52"/>
        <v>0</v>
      </c>
      <c r="AR128" s="875">
        <f t="shared" si="53"/>
        <v>0</v>
      </c>
      <c r="AS128" s="875">
        <f t="shared" si="54"/>
        <v>0</v>
      </c>
      <c r="AT128" s="875">
        <f t="shared" si="55"/>
        <v>0</v>
      </c>
      <c r="AU128" s="875">
        <f t="shared" si="56"/>
        <v>0</v>
      </c>
      <c r="AV128" s="875">
        <f t="shared" si="57"/>
        <v>0</v>
      </c>
      <c r="AW128" s="875">
        <f t="shared" si="58"/>
        <v>0</v>
      </c>
      <c r="AX128" s="875">
        <f t="shared" si="59"/>
        <v>0</v>
      </c>
      <c r="AY128" s="875">
        <f t="shared" si="60"/>
        <v>0</v>
      </c>
      <c r="AZ128" s="875">
        <f t="shared" si="61"/>
        <v>0</v>
      </c>
      <c r="BA128" s="875">
        <f t="shared" si="62"/>
        <v>0</v>
      </c>
      <c r="BB128" s="875">
        <f t="shared" si="63"/>
        <v>0</v>
      </c>
      <c r="BC128" s="875">
        <f t="shared" si="64"/>
        <v>0</v>
      </c>
      <c r="BD128" s="875">
        <f t="shared" si="65"/>
        <v>0</v>
      </c>
      <c r="BE128" s="875"/>
    </row>
    <row r="129" spans="1:57" ht="13.5" customHeight="1">
      <c r="A129" s="655" t="str">
        <f>IF(COUNTA(ｺﾒﾃﾞｨｶﾙ!A128)&gt;=1,ｺﾒﾃﾞｨｶﾙ!A128,"")</f>
        <v/>
      </c>
      <c r="B129" s="745" t="str">
        <f>IF(COUNTA(ｺﾒﾃﾞｨｶﾙ!B128)&gt;=1,ｺﾒﾃﾞｨｶﾙ!B128,"")</f>
        <v/>
      </c>
      <c r="C129" s="750" t="str">
        <f>IF(COUNTA(ｺﾒﾃﾞｨｶﾙ!C128)&gt;=1,ｺﾒﾃﾞｨｶﾙ!C128,"")</f>
        <v/>
      </c>
      <c r="D129" s="750" t="str">
        <f>IF(COUNTA(ｺﾒﾃﾞｨｶﾙ!D128)&gt;=1,ｺﾒﾃﾞｨｶﾙ!D128,"")</f>
        <v/>
      </c>
      <c r="E129" s="750" t="str">
        <f>IF(COUNTA(ｺﾒﾃﾞｨｶﾙ!E128)&gt;=1,ｺﾒﾃﾞｨｶﾙ!E128,"")</f>
        <v/>
      </c>
      <c r="F129" s="750" t="str">
        <f>IF(COUNTA(ｺﾒﾃﾞｨｶﾙ!F128)&gt;=1,ｺﾒﾃﾞｨｶﾙ!F128,"")</f>
        <v/>
      </c>
      <c r="G129" s="750" t="str">
        <f>IF(COUNTA(ｺﾒﾃﾞｨｶﾙ!G128)&gt;=1,ｺﾒﾃﾞｨｶﾙ!G128,"")</f>
        <v/>
      </c>
      <c r="H129" s="750" t="str">
        <f>IF(COUNTA(ｺﾒﾃﾞｨｶﾙ!H128)&gt;=1,ｺﾒﾃﾞｨｶﾙ!H128,"")</f>
        <v/>
      </c>
      <c r="I129" s="750" t="str">
        <f>IF(COUNTA(ｺﾒﾃﾞｨｶﾙ!I128)&gt;=1,ｺﾒﾃﾞｨｶﾙ!I128,"")</f>
        <v/>
      </c>
      <c r="J129" s="750" t="str">
        <f>IF(COUNTA(ｺﾒﾃﾞｨｶﾙ!J128)&gt;=1,ｺﾒﾃﾞｨｶﾙ!J128,"")</f>
        <v/>
      </c>
      <c r="K129" s="750" t="str">
        <f>IF(COUNTA(ｺﾒﾃﾞｨｶﾙ!K128)&gt;=1,ｺﾒﾃﾞｨｶﾙ!K128,"")</f>
        <v/>
      </c>
      <c r="L129" s="761" t="str">
        <f>IF(COUNTA(ｺﾒﾃﾞｨｶﾙ!L128)&gt;=1,ｺﾒﾃﾞｨｶﾙ!L128,"")</f>
        <v/>
      </c>
      <c r="M129" s="839" t="str">
        <f>IF(COUNTA(ｺﾒﾃﾞｨｶﾙ!M128)&gt;=1,ｺﾒﾃﾞｨｶﾙ!M128,"")</f>
        <v/>
      </c>
      <c r="N129" s="846" t="str">
        <f>IF(COUNTA(ｺﾒﾃﾞｨｶﾙ!N128)&gt;=1,ｺﾒﾃﾞｨｶﾙ!N128,"")</f>
        <v/>
      </c>
      <c r="O129" s="852">
        <f>SUM(ｺﾒﾃﾞｨｶﾙ!P128:V128)</f>
        <v>0</v>
      </c>
      <c r="P129" s="858" t="str">
        <f>IF(O129&lt;基本!$D$9,"非常勤","常勤")</f>
        <v>常勤</v>
      </c>
      <c r="Q129" s="861">
        <f>IF(P129="非常勤",O129/基本!$D$9,1)</f>
        <v>1</v>
      </c>
      <c r="R129" s="858" t="e">
        <f>IF(DAYS360(T129,メイン!$N$3)&lt;500,"新"," ")</f>
        <v>#VALUE!</v>
      </c>
      <c r="S129" s="868"/>
      <c r="T129" s="871" t="str">
        <f>IF(COUNTA(ｺﾒﾃﾞｨｶﾙ!O128)&gt;=1,ｺﾒﾃﾞｨｶﾙ!O128,"")</f>
        <v/>
      </c>
      <c r="U129" s="873"/>
      <c r="V129" s="873"/>
      <c r="W129" s="873"/>
      <c r="X129" s="875">
        <f t="shared" si="33"/>
        <v>0</v>
      </c>
      <c r="Y129" s="875">
        <f t="shared" si="34"/>
        <v>0</v>
      </c>
      <c r="Z129" s="875">
        <f t="shared" si="35"/>
        <v>0</v>
      </c>
      <c r="AA129" s="875">
        <f t="shared" si="36"/>
        <v>0</v>
      </c>
      <c r="AB129" s="875">
        <f t="shared" si="37"/>
        <v>0</v>
      </c>
      <c r="AC129" s="875">
        <f t="shared" si="38"/>
        <v>0</v>
      </c>
      <c r="AD129" s="875">
        <f t="shared" si="39"/>
        <v>0</v>
      </c>
      <c r="AE129" s="875">
        <f t="shared" si="40"/>
        <v>0</v>
      </c>
      <c r="AF129" s="875">
        <f t="shared" si="41"/>
        <v>0</v>
      </c>
      <c r="AG129" s="875">
        <f t="shared" si="42"/>
        <v>0</v>
      </c>
      <c r="AH129" s="875">
        <f t="shared" si="43"/>
        <v>0</v>
      </c>
      <c r="AI129" s="875">
        <f t="shared" si="44"/>
        <v>0</v>
      </c>
      <c r="AJ129" s="875">
        <f t="shared" si="45"/>
        <v>0</v>
      </c>
      <c r="AK129" s="875">
        <f t="shared" si="46"/>
        <v>0</v>
      </c>
      <c r="AL129" s="875">
        <f t="shared" si="47"/>
        <v>0</v>
      </c>
      <c r="AM129" s="875">
        <f t="shared" si="48"/>
        <v>0</v>
      </c>
      <c r="AN129" s="875">
        <f t="shared" si="49"/>
        <v>0</v>
      </c>
      <c r="AO129" s="875">
        <f t="shared" si="50"/>
        <v>0</v>
      </c>
      <c r="AP129" s="875">
        <f t="shared" si="51"/>
        <v>0</v>
      </c>
      <c r="AQ129" s="875">
        <f t="shared" si="52"/>
        <v>0</v>
      </c>
      <c r="AR129" s="875">
        <f t="shared" si="53"/>
        <v>0</v>
      </c>
      <c r="AS129" s="875">
        <f t="shared" si="54"/>
        <v>0</v>
      </c>
      <c r="AT129" s="875">
        <f t="shared" si="55"/>
        <v>0</v>
      </c>
      <c r="AU129" s="875">
        <f t="shared" si="56"/>
        <v>0</v>
      </c>
      <c r="AV129" s="875">
        <f t="shared" si="57"/>
        <v>0</v>
      </c>
      <c r="AW129" s="875">
        <f t="shared" si="58"/>
        <v>0</v>
      </c>
      <c r="AX129" s="875">
        <f t="shared" si="59"/>
        <v>0</v>
      </c>
      <c r="AY129" s="875">
        <f t="shared" si="60"/>
        <v>0</v>
      </c>
      <c r="AZ129" s="875">
        <f t="shared" si="61"/>
        <v>0</v>
      </c>
      <c r="BA129" s="875">
        <f t="shared" si="62"/>
        <v>0</v>
      </c>
      <c r="BB129" s="875">
        <f t="shared" si="63"/>
        <v>0</v>
      </c>
      <c r="BC129" s="875">
        <f t="shared" si="64"/>
        <v>0</v>
      </c>
      <c r="BD129" s="875">
        <f t="shared" si="65"/>
        <v>0</v>
      </c>
      <c r="BE129" s="875"/>
    </row>
    <row r="130" spans="1:57" ht="13.5" customHeight="1">
      <c r="A130" s="655" t="str">
        <f>IF(COUNTA(ｺﾒﾃﾞｨｶﾙ!A129)&gt;=1,ｺﾒﾃﾞｨｶﾙ!A129,"")</f>
        <v/>
      </c>
      <c r="B130" s="745" t="str">
        <f>IF(COUNTA(ｺﾒﾃﾞｨｶﾙ!B129)&gt;=1,ｺﾒﾃﾞｨｶﾙ!B129,"")</f>
        <v/>
      </c>
      <c r="C130" s="750" t="str">
        <f>IF(COUNTA(ｺﾒﾃﾞｨｶﾙ!C129)&gt;=1,ｺﾒﾃﾞｨｶﾙ!C129,"")</f>
        <v/>
      </c>
      <c r="D130" s="750" t="str">
        <f>IF(COUNTA(ｺﾒﾃﾞｨｶﾙ!D129)&gt;=1,ｺﾒﾃﾞｨｶﾙ!D129,"")</f>
        <v/>
      </c>
      <c r="E130" s="750" t="str">
        <f>IF(COUNTA(ｺﾒﾃﾞｨｶﾙ!E129)&gt;=1,ｺﾒﾃﾞｨｶﾙ!E129,"")</f>
        <v/>
      </c>
      <c r="F130" s="750" t="str">
        <f>IF(COUNTA(ｺﾒﾃﾞｨｶﾙ!F129)&gt;=1,ｺﾒﾃﾞｨｶﾙ!F129,"")</f>
        <v/>
      </c>
      <c r="G130" s="750" t="str">
        <f>IF(COUNTA(ｺﾒﾃﾞｨｶﾙ!G129)&gt;=1,ｺﾒﾃﾞｨｶﾙ!G129,"")</f>
        <v/>
      </c>
      <c r="H130" s="750" t="str">
        <f>IF(COUNTA(ｺﾒﾃﾞｨｶﾙ!H129)&gt;=1,ｺﾒﾃﾞｨｶﾙ!H129,"")</f>
        <v/>
      </c>
      <c r="I130" s="750" t="str">
        <f>IF(COUNTA(ｺﾒﾃﾞｨｶﾙ!I129)&gt;=1,ｺﾒﾃﾞｨｶﾙ!I129,"")</f>
        <v/>
      </c>
      <c r="J130" s="750" t="str">
        <f>IF(COUNTA(ｺﾒﾃﾞｨｶﾙ!J129)&gt;=1,ｺﾒﾃﾞｨｶﾙ!J129,"")</f>
        <v/>
      </c>
      <c r="K130" s="750" t="str">
        <f>IF(COUNTA(ｺﾒﾃﾞｨｶﾙ!K129)&gt;=1,ｺﾒﾃﾞｨｶﾙ!K129,"")</f>
        <v/>
      </c>
      <c r="L130" s="761" t="str">
        <f>IF(COUNTA(ｺﾒﾃﾞｨｶﾙ!L129)&gt;=1,ｺﾒﾃﾞｨｶﾙ!L129,"")</f>
        <v/>
      </c>
      <c r="M130" s="839" t="str">
        <f>IF(COUNTA(ｺﾒﾃﾞｨｶﾙ!M129)&gt;=1,ｺﾒﾃﾞｨｶﾙ!M129,"")</f>
        <v/>
      </c>
      <c r="N130" s="846" t="str">
        <f>IF(COUNTA(ｺﾒﾃﾞｨｶﾙ!N129)&gt;=1,ｺﾒﾃﾞｨｶﾙ!N129,"")</f>
        <v/>
      </c>
      <c r="O130" s="852">
        <f>SUM(ｺﾒﾃﾞｨｶﾙ!P129:V129)</f>
        <v>0</v>
      </c>
      <c r="P130" s="858" t="str">
        <f>IF(O130&lt;基本!$D$9,"非常勤","常勤")</f>
        <v>常勤</v>
      </c>
      <c r="Q130" s="861">
        <f>IF(P130="非常勤",O130/基本!$D$9,1)</f>
        <v>1</v>
      </c>
      <c r="R130" s="858" t="e">
        <f>IF(DAYS360(T130,メイン!$N$3)&lt;500,"新"," ")</f>
        <v>#VALUE!</v>
      </c>
      <c r="S130" s="868"/>
      <c r="T130" s="871" t="str">
        <f>IF(COUNTA(ｺﾒﾃﾞｨｶﾙ!O129)&gt;=1,ｺﾒﾃﾞｨｶﾙ!O129,"")</f>
        <v/>
      </c>
      <c r="U130" s="873"/>
      <c r="V130" s="873"/>
      <c r="W130" s="873"/>
      <c r="X130" s="875">
        <f t="shared" si="33"/>
        <v>0</v>
      </c>
      <c r="Y130" s="875">
        <f t="shared" si="34"/>
        <v>0</v>
      </c>
      <c r="Z130" s="875">
        <f t="shared" si="35"/>
        <v>0</v>
      </c>
      <c r="AA130" s="875">
        <f t="shared" si="36"/>
        <v>0</v>
      </c>
      <c r="AB130" s="875">
        <f t="shared" si="37"/>
        <v>0</v>
      </c>
      <c r="AC130" s="875">
        <f t="shared" si="38"/>
        <v>0</v>
      </c>
      <c r="AD130" s="875">
        <f t="shared" si="39"/>
        <v>0</v>
      </c>
      <c r="AE130" s="875">
        <f t="shared" si="40"/>
        <v>0</v>
      </c>
      <c r="AF130" s="875">
        <f t="shared" si="41"/>
        <v>0</v>
      </c>
      <c r="AG130" s="875">
        <f t="shared" si="42"/>
        <v>0</v>
      </c>
      <c r="AH130" s="875">
        <f t="shared" si="43"/>
        <v>0</v>
      </c>
      <c r="AI130" s="875">
        <f t="shared" si="44"/>
        <v>0</v>
      </c>
      <c r="AJ130" s="875">
        <f t="shared" si="45"/>
        <v>0</v>
      </c>
      <c r="AK130" s="875">
        <f t="shared" si="46"/>
        <v>0</v>
      </c>
      <c r="AL130" s="875">
        <f t="shared" si="47"/>
        <v>0</v>
      </c>
      <c r="AM130" s="875">
        <f t="shared" si="48"/>
        <v>0</v>
      </c>
      <c r="AN130" s="875">
        <f t="shared" si="49"/>
        <v>0</v>
      </c>
      <c r="AO130" s="875">
        <f t="shared" si="50"/>
        <v>0</v>
      </c>
      <c r="AP130" s="875">
        <f t="shared" si="51"/>
        <v>0</v>
      </c>
      <c r="AQ130" s="875">
        <f t="shared" si="52"/>
        <v>0</v>
      </c>
      <c r="AR130" s="875">
        <f t="shared" si="53"/>
        <v>0</v>
      </c>
      <c r="AS130" s="875">
        <f t="shared" si="54"/>
        <v>0</v>
      </c>
      <c r="AT130" s="875">
        <f t="shared" si="55"/>
        <v>0</v>
      </c>
      <c r="AU130" s="875">
        <f t="shared" si="56"/>
        <v>0</v>
      </c>
      <c r="AV130" s="875">
        <f t="shared" si="57"/>
        <v>0</v>
      </c>
      <c r="AW130" s="875">
        <f t="shared" si="58"/>
        <v>0</v>
      </c>
      <c r="AX130" s="875">
        <f t="shared" si="59"/>
        <v>0</v>
      </c>
      <c r="AY130" s="875">
        <f t="shared" si="60"/>
        <v>0</v>
      </c>
      <c r="AZ130" s="875">
        <f t="shared" si="61"/>
        <v>0</v>
      </c>
      <c r="BA130" s="875">
        <f t="shared" si="62"/>
        <v>0</v>
      </c>
      <c r="BB130" s="875">
        <f t="shared" si="63"/>
        <v>0</v>
      </c>
      <c r="BC130" s="875">
        <f t="shared" si="64"/>
        <v>0</v>
      </c>
      <c r="BD130" s="875">
        <f t="shared" si="65"/>
        <v>0</v>
      </c>
      <c r="BE130" s="875"/>
    </row>
    <row r="131" spans="1:57" ht="13.5" customHeight="1">
      <c r="A131" s="655" t="str">
        <f>IF(COUNTA(ｺﾒﾃﾞｨｶﾙ!A130)&gt;=1,ｺﾒﾃﾞｨｶﾙ!A130,"")</f>
        <v/>
      </c>
      <c r="B131" s="745" t="str">
        <f>IF(COUNTA(ｺﾒﾃﾞｨｶﾙ!B130)&gt;=1,ｺﾒﾃﾞｨｶﾙ!B130,"")</f>
        <v/>
      </c>
      <c r="C131" s="750" t="str">
        <f>IF(COUNTA(ｺﾒﾃﾞｨｶﾙ!C130)&gt;=1,ｺﾒﾃﾞｨｶﾙ!C130,"")</f>
        <v/>
      </c>
      <c r="D131" s="750" t="str">
        <f>IF(COUNTA(ｺﾒﾃﾞｨｶﾙ!D130)&gt;=1,ｺﾒﾃﾞｨｶﾙ!D130,"")</f>
        <v/>
      </c>
      <c r="E131" s="750" t="str">
        <f>IF(COUNTA(ｺﾒﾃﾞｨｶﾙ!E130)&gt;=1,ｺﾒﾃﾞｨｶﾙ!E130,"")</f>
        <v/>
      </c>
      <c r="F131" s="750" t="str">
        <f>IF(COUNTA(ｺﾒﾃﾞｨｶﾙ!F130)&gt;=1,ｺﾒﾃﾞｨｶﾙ!F130,"")</f>
        <v/>
      </c>
      <c r="G131" s="750" t="str">
        <f>IF(COUNTA(ｺﾒﾃﾞｨｶﾙ!G130)&gt;=1,ｺﾒﾃﾞｨｶﾙ!G130,"")</f>
        <v/>
      </c>
      <c r="H131" s="750" t="str">
        <f>IF(COUNTA(ｺﾒﾃﾞｨｶﾙ!H130)&gt;=1,ｺﾒﾃﾞｨｶﾙ!H130,"")</f>
        <v/>
      </c>
      <c r="I131" s="750" t="str">
        <f>IF(COUNTA(ｺﾒﾃﾞｨｶﾙ!I130)&gt;=1,ｺﾒﾃﾞｨｶﾙ!I130,"")</f>
        <v/>
      </c>
      <c r="J131" s="750" t="str">
        <f>IF(COUNTA(ｺﾒﾃﾞｨｶﾙ!J130)&gt;=1,ｺﾒﾃﾞｨｶﾙ!J130,"")</f>
        <v/>
      </c>
      <c r="K131" s="750" t="str">
        <f>IF(COUNTA(ｺﾒﾃﾞｨｶﾙ!K130)&gt;=1,ｺﾒﾃﾞｨｶﾙ!K130,"")</f>
        <v/>
      </c>
      <c r="L131" s="761" t="str">
        <f>IF(COUNTA(ｺﾒﾃﾞｨｶﾙ!L130)&gt;=1,ｺﾒﾃﾞｨｶﾙ!L130,"")</f>
        <v/>
      </c>
      <c r="M131" s="839" t="str">
        <f>IF(COUNTA(ｺﾒﾃﾞｨｶﾙ!M130)&gt;=1,ｺﾒﾃﾞｨｶﾙ!M130,"")</f>
        <v/>
      </c>
      <c r="N131" s="846" t="str">
        <f>IF(COUNTA(ｺﾒﾃﾞｨｶﾙ!N130)&gt;=1,ｺﾒﾃﾞｨｶﾙ!N130,"")</f>
        <v/>
      </c>
      <c r="O131" s="852">
        <f>SUM(ｺﾒﾃﾞｨｶﾙ!P130:V130)</f>
        <v>0</v>
      </c>
      <c r="P131" s="858" t="str">
        <f>IF(O131&lt;基本!$D$9,"非常勤","常勤")</f>
        <v>常勤</v>
      </c>
      <c r="Q131" s="861">
        <f>IF(P131="非常勤",O131/基本!$D$9,1)</f>
        <v>1</v>
      </c>
      <c r="R131" s="858" t="e">
        <f>IF(DAYS360(T131,メイン!$N$3)&lt;500,"新"," ")</f>
        <v>#VALUE!</v>
      </c>
      <c r="S131" s="868"/>
      <c r="T131" s="871" t="str">
        <f>IF(COUNTA(ｺﾒﾃﾞｨｶﾙ!O130)&gt;=1,ｺﾒﾃﾞｨｶﾙ!O130,"")</f>
        <v/>
      </c>
      <c r="U131" s="873"/>
      <c r="V131" s="873"/>
      <c r="W131" s="873"/>
      <c r="X131" s="875">
        <f t="shared" si="33"/>
        <v>0</v>
      </c>
      <c r="Y131" s="875">
        <f t="shared" si="34"/>
        <v>0</v>
      </c>
      <c r="Z131" s="875">
        <f t="shared" si="35"/>
        <v>0</v>
      </c>
      <c r="AA131" s="875">
        <f t="shared" si="36"/>
        <v>0</v>
      </c>
      <c r="AB131" s="875">
        <f t="shared" si="37"/>
        <v>0</v>
      </c>
      <c r="AC131" s="875">
        <f t="shared" si="38"/>
        <v>0</v>
      </c>
      <c r="AD131" s="875">
        <f t="shared" si="39"/>
        <v>0</v>
      </c>
      <c r="AE131" s="875">
        <f t="shared" si="40"/>
        <v>0</v>
      </c>
      <c r="AF131" s="875">
        <f t="shared" si="41"/>
        <v>0</v>
      </c>
      <c r="AG131" s="875">
        <f t="shared" si="42"/>
        <v>0</v>
      </c>
      <c r="AH131" s="875">
        <f t="shared" si="43"/>
        <v>0</v>
      </c>
      <c r="AI131" s="875">
        <f t="shared" si="44"/>
        <v>0</v>
      </c>
      <c r="AJ131" s="875">
        <f t="shared" si="45"/>
        <v>0</v>
      </c>
      <c r="AK131" s="875">
        <f t="shared" si="46"/>
        <v>0</v>
      </c>
      <c r="AL131" s="875">
        <f t="shared" si="47"/>
        <v>0</v>
      </c>
      <c r="AM131" s="875">
        <f t="shared" si="48"/>
        <v>0</v>
      </c>
      <c r="AN131" s="875">
        <f t="shared" si="49"/>
        <v>0</v>
      </c>
      <c r="AO131" s="875">
        <f t="shared" si="50"/>
        <v>0</v>
      </c>
      <c r="AP131" s="875">
        <f t="shared" si="51"/>
        <v>0</v>
      </c>
      <c r="AQ131" s="875">
        <f t="shared" si="52"/>
        <v>0</v>
      </c>
      <c r="AR131" s="875">
        <f t="shared" si="53"/>
        <v>0</v>
      </c>
      <c r="AS131" s="875">
        <f t="shared" si="54"/>
        <v>0</v>
      </c>
      <c r="AT131" s="875">
        <f t="shared" si="55"/>
        <v>0</v>
      </c>
      <c r="AU131" s="875">
        <f t="shared" si="56"/>
        <v>0</v>
      </c>
      <c r="AV131" s="875">
        <f t="shared" si="57"/>
        <v>0</v>
      </c>
      <c r="AW131" s="875">
        <f t="shared" si="58"/>
        <v>0</v>
      </c>
      <c r="AX131" s="875">
        <f t="shared" si="59"/>
        <v>0</v>
      </c>
      <c r="AY131" s="875">
        <f t="shared" si="60"/>
        <v>0</v>
      </c>
      <c r="AZ131" s="875">
        <f t="shared" si="61"/>
        <v>0</v>
      </c>
      <c r="BA131" s="875">
        <f t="shared" si="62"/>
        <v>0</v>
      </c>
      <c r="BB131" s="875">
        <f t="shared" si="63"/>
        <v>0</v>
      </c>
      <c r="BC131" s="875">
        <f t="shared" si="64"/>
        <v>0</v>
      </c>
      <c r="BD131" s="875">
        <f t="shared" si="65"/>
        <v>0</v>
      </c>
      <c r="BE131" s="875"/>
    </row>
    <row r="132" spans="1:57" ht="13.5" customHeight="1">
      <c r="A132" s="655" t="str">
        <f>IF(COUNTA(ｺﾒﾃﾞｨｶﾙ!A131)&gt;=1,ｺﾒﾃﾞｨｶﾙ!A131,"")</f>
        <v/>
      </c>
      <c r="B132" s="745" t="str">
        <f>IF(COUNTA(ｺﾒﾃﾞｨｶﾙ!B131)&gt;=1,ｺﾒﾃﾞｨｶﾙ!B131,"")</f>
        <v/>
      </c>
      <c r="C132" s="750" t="str">
        <f>IF(COUNTA(ｺﾒﾃﾞｨｶﾙ!C131)&gt;=1,ｺﾒﾃﾞｨｶﾙ!C131,"")</f>
        <v/>
      </c>
      <c r="D132" s="750" t="str">
        <f>IF(COUNTA(ｺﾒﾃﾞｨｶﾙ!D131)&gt;=1,ｺﾒﾃﾞｨｶﾙ!D131,"")</f>
        <v/>
      </c>
      <c r="E132" s="750" t="str">
        <f>IF(COUNTA(ｺﾒﾃﾞｨｶﾙ!E131)&gt;=1,ｺﾒﾃﾞｨｶﾙ!E131,"")</f>
        <v/>
      </c>
      <c r="F132" s="750" t="str">
        <f>IF(COUNTA(ｺﾒﾃﾞｨｶﾙ!F131)&gt;=1,ｺﾒﾃﾞｨｶﾙ!F131,"")</f>
        <v/>
      </c>
      <c r="G132" s="750" t="str">
        <f>IF(COUNTA(ｺﾒﾃﾞｨｶﾙ!G131)&gt;=1,ｺﾒﾃﾞｨｶﾙ!G131,"")</f>
        <v/>
      </c>
      <c r="H132" s="750" t="str">
        <f>IF(COUNTA(ｺﾒﾃﾞｨｶﾙ!H131)&gt;=1,ｺﾒﾃﾞｨｶﾙ!H131,"")</f>
        <v/>
      </c>
      <c r="I132" s="750" t="str">
        <f>IF(COUNTA(ｺﾒﾃﾞｨｶﾙ!I131)&gt;=1,ｺﾒﾃﾞｨｶﾙ!I131,"")</f>
        <v/>
      </c>
      <c r="J132" s="750" t="str">
        <f>IF(COUNTA(ｺﾒﾃﾞｨｶﾙ!J131)&gt;=1,ｺﾒﾃﾞｨｶﾙ!J131,"")</f>
        <v/>
      </c>
      <c r="K132" s="750" t="str">
        <f>IF(COUNTA(ｺﾒﾃﾞｨｶﾙ!K131)&gt;=1,ｺﾒﾃﾞｨｶﾙ!K131,"")</f>
        <v/>
      </c>
      <c r="L132" s="761" t="str">
        <f>IF(COUNTA(ｺﾒﾃﾞｨｶﾙ!L131)&gt;=1,ｺﾒﾃﾞｨｶﾙ!L131,"")</f>
        <v/>
      </c>
      <c r="M132" s="839" t="str">
        <f>IF(COUNTA(ｺﾒﾃﾞｨｶﾙ!M131)&gt;=1,ｺﾒﾃﾞｨｶﾙ!M131,"")</f>
        <v/>
      </c>
      <c r="N132" s="846" t="str">
        <f>IF(COUNTA(ｺﾒﾃﾞｨｶﾙ!N131)&gt;=1,ｺﾒﾃﾞｨｶﾙ!N131,"")</f>
        <v/>
      </c>
      <c r="O132" s="852">
        <f>SUM(ｺﾒﾃﾞｨｶﾙ!P131:V131)</f>
        <v>0</v>
      </c>
      <c r="P132" s="858" t="str">
        <f>IF(O132&lt;基本!$D$9,"非常勤","常勤")</f>
        <v>常勤</v>
      </c>
      <c r="Q132" s="861">
        <f>IF(P132="非常勤",O132/基本!$D$9,1)</f>
        <v>1</v>
      </c>
      <c r="R132" s="858" t="e">
        <f>IF(DAYS360(T132,メイン!$N$3)&lt;500,"新"," ")</f>
        <v>#VALUE!</v>
      </c>
      <c r="S132" s="868"/>
      <c r="T132" s="871" t="str">
        <f>IF(COUNTA(ｺﾒﾃﾞｨｶﾙ!O131)&gt;=1,ｺﾒﾃﾞｨｶﾙ!O131,"")</f>
        <v/>
      </c>
      <c r="U132" s="873"/>
      <c r="V132" s="873"/>
      <c r="W132" s="873"/>
      <c r="X132" s="875">
        <f t="shared" si="33"/>
        <v>0</v>
      </c>
      <c r="Y132" s="875">
        <f t="shared" si="34"/>
        <v>0</v>
      </c>
      <c r="Z132" s="875">
        <f t="shared" si="35"/>
        <v>0</v>
      </c>
      <c r="AA132" s="875">
        <f t="shared" si="36"/>
        <v>0</v>
      </c>
      <c r="AB132" s="875">
        <f t="shared" si="37"/>
        <v>0</v>
      </c>
      <c r="AC132" s="875">
        <f t="shared" si="38"/>
        <v>0</v>
      </c>
      <c r="AD132" s="875">
        <f t="shared" si="39"/>
        <v>0</v>
      </c>
      <c r="AE132" s="875">
        <f t="shared" si="40"/>
        <v>0</v>
      </c>
      <c r="AF132" s="875">
        <f t="shared" si="41"/>
        <v>0</v>
      </c>
      <c r="AG132" s="875">
        <f t="shared" si="42"/>
        <v>0</v>
      </c>
      <c r="AH132" s="875">
        <f t="shared" si="43"/>
        <v>0</v>
      </c>
      <c r="AI132" s="875">
        <f t="shared" si="44"/>
        <v>0</v>
      </c>
      <c r="AJ132" s="875">
        <f t="shared" si="45"/>
        <v>0</v>
      </c>
      <c r="AK132" s="875">
        <f t="shared" si="46"/>
        <v>0</v>
      </c>
      <c r="AL132" s="875">
        <f t="shared" si="47"/>
        <v>0</v>
      </c>
      <c r="AM132" s="875">
        <f t="shared" si="48"/>
        <v>0</v>
      </c>
      <c r="AN132" s="875">
        <f t="shared" si="49"/>
        <v>0</v>
      </c>
      <c r="AO132" s="875">
        <f t="shared" si="50"/>
        <v>0</v>
      </c>
      <c r="AP132" s="875">
        <f t="shared" si="51"/>
        <v>0</v>
      </c>
      <c r="AQ132" s="875">
        <f t="shared" si="52"/>
        <v>0</v>
      </c>
      <c r="AR132" s="875">
        <f t="shared" si="53"/>
        <v>0</v>
      </c>
      <c r="AS132" s="875">
        <f t="shared" si="54"/>
        <v>0</v>
      </c>
      <c r="AT132" s="875">
        <f t="shared" si="55"/>
        <v>0</v>
      </c>
      <c r="AU132" s="875">
        <f t="shared" si="56"/>
        <v>0</v>
      </c>
      <c r="AV132" s="875">
        <f t="shared" si="57"/>
        <v>0</v>
      </c>
      <c r="AW132" s="875">
        <f t="shared" si="58"/>
        <v>0</v>
      </c>
      <c r="AX132" s="875">
        <f t="shared" si="59"/>
        <v>0</v>
      </c>
      <c r="AY132" s="875">
        <f t="shared" si="60"/>
        <v>0</v>
      </c>
      <c r="AZ132" s="875">
        <f t="shared" si="61"/>
        <v>0</v>
      </c>
      <c r="BA132" s="875">
        <f t="shared" si="62"/>
        <v>0</v>
      </c>
      <c r="BB132" s="875">
        <f t="shared" si="63"/>
        <v>0</v>
      </c>
      <c r="BC132" s="875">
        <f t="shared" si="64"/>
        <v>0</v>
      </c>
      <c r="BD132" s="875">
        <f t="shared" si="65"/>
        <v>0</v>
      </c>
      <c r="BE132" s="875"/>
    </row>
    <row r="133" spans="1:57" ht="13.5" customHeight="1">
      <c r="A133" s="655" t="str">
        <f>IF(COUNTA(ｺﾒﾃﾞｨｶﾙ!A132)&gt;=1,ｺﾒﾃﾞｨｶﾙ!A132,"")</f>
        <v/>
      </c>
      <c r="B133" s="745" t="str">
        <f>IF(COUNTA(ｺﾒﾃﾞｨｶﾙ!B132)&gt;=1,ｺﾒﾃﾞｨｶﾙ!B132,"")</f>
        <v/>
      </c>
      <c r="C133" s="750" t="str">
        <f>IF(COUNTA(ｺﾒﾃﾞｨｶﾙ!C132)&gt;=1,ｺﾒﾃﾞｨｶﾙ!C132,"")</f>
        <v/>
      </c>
      <c r="D133" s="750" t="str">
        <f>IF(COUNTA(ｺﾒﾃﾞｨｶﾙ!D132)&gt;=1,ｺﾒﾃﾞｨｶﾙ!D132,"")</f>
        <v/>
      </c>
      <c r="E133" s="750" t="str">
        <f>IF(COUNTA(ｺﾒﾃﾞｨｶﾙ!E132)&gt;=1,ｺﾒﾃﾞｨｶﾙ!E132,"")</f>
        <v/>
      </c>
      <c r="F133" s="750" t="str">
        <f>IF(COUNTA(ｺﾒﾃﾞｨｶﾙ!F132)&gt;=1,ｺﾒﾃﾞｨｶﾙ!F132,"")</f>
        <v/>
      </c>
      <c r="G133" s="750" t="str">
        <f>IF(COUNTA(ｺﾒﾃﾞｨｶﾙ!G132)&gt;=1,ｺﾒﾃﾞｨｶﾙ!G132,"")</f>
        <v/>
      </c>
      <c r="H133" s="750" t="str">
        <f>IF(COUNTA(ｺﾒﾃﾞｨｶﾙ!H132)&gt;=1,ｺﾒﾃﾞｨｶﾙ!H132,"")</f>
        <v/>
      </c>
      <c r="I133" s="750" t="str">
        <f>IF(COUNTA(ｺﾒﾃﾞｨｶﾙ!I132)&gt;=1,ｺﾒﾃﾞｨｶﾙ!I132,"")</f>
        <v/>
      </c>
      <c r="J133" s="750" t="str">
        <f>IF(COUNTA(ｺﾒﾃﾞｨｶﾙ!J132)&gt;=1,ｺﾒﾃﾞｨｶﾙ!J132,"")</f>
        <v/>
      </c>
      <c r="K133" s="750" t="str">
        <f>IF(COUNTA(ｺﾒﾃﾞｨｶﾙ!K132)&gt;=1,ｺﾒﾃﾞｨｶﾙ!K132,"")</f>
        <v/>
      </c>
      <c r="L133" s="761" t="str">
        <f>IF(COUNTA(ｺﾒﾃﾞｨｶﾙ!L132)&gt;=1,ｺﾒﾃﾞｨｶﾙ!L132,"")</f>
        <v/>
      </c>
      <c r="M133" s="839" t="str">
        <f>IF(COUNTA(ｺﾒﾃﾞｨｶﾙ!M132)&gt;=1,ｺﾒﾃﾞｨｶﾙ!M132,"")</f>
        <v/>
      </c>
      <c r="N133" s="846" t="str">
        <f>IF(COUNTA(ｺﾒﾃﾞｨｶﾙ!N132)&gt;=1,ｺﾒﾃﾞｨｶﾙ!N132,"")</f>
        <v/>
      </c>
      <c r="O133" s="852">
        <f>SUM(ｺﾒﾃﾞｨｶﾙ!P132:V132)</f>
        <v>0</v>
      </c>
      <c r="P133" s="858" t="str">
        <f>IF(O133&lt;基本!$D$9,"非常勤","常勤")</f>
        <v>常勤</v>
      </c>
      <c r="Q133" s="861">
        <f>IF(P133="非常勤",O133/基本!$D$9,1)</f>
        <v>1</v>
      </c>
      <c r="R133" s="858" t="e">
        <f>IF(DAYS360(T133,メイン!$N$3)&lt;500,"新"," ")</f>
        <v>#VALUE!</v>
      </c>
      <c r="S133" s="868"/>
      <c r="T133" s="871" t="str">
        <f>IF(COUNTA(ｺﾒﾃﾞｨｶﾙ!O132)&gt;=1,ｺﾒﾃﾞｨｶﾙ!O132,"")</f>
        <v/>
      </c>
      <c r="U133" s="873"/>
      <c r="V133" s="873"/>
      <c r="W133" s="873"/>
      <c r="X133" s="875">
        <f t="shared" si="33"/>
        <v>0</v>
      </c>
      <c r="Y133" s="875">
        <f t="shared" si="34"/>
        <v>0</v>
      </c>
      <c r="Z133" s="875">
        <f t="shared" si="35"/>
        <v>0</v>
      </c>
      <c r="AA133" s="875">
        <f t="shared" si="36"/>
        <v>0</v>
      </c>
      <c r="AB133" s="875">
        <f t="shared" si="37"/>
        <v>0</v>
      </c>
      <c r="AC133" s="875">
        <f t="shared" si="38"/>
        <v>0</v>
      </c>
      <c r="AD133" s="875">
        <f t="shared" si="39"/>
        <v>0</v>
      </c>
      <c r="AE133" s="875">
        <f t="shared" si="40"/>
        <v>0</v>
      </c>
      <c r="AF133" s="875">
        <f t="shared" si="41"/>
        <v>0</v>
      </c>
      <c r="AG133" s="875">
        <f t="shared" si="42"/>
        <v>0</v>
      </c>
      <c r="AH133" s="875">
        <f t="shared" si="43"/>
        <v>0</v>
      </c>
      <c r="AI133" s="875">
        <f t="shared" si="44"/>
        <v>0</v>
      </c>
      <c r="AJ133" s="875">
        <f t="shared" si="45"/>
        <v>0</v>
      </c>
      <c r="AK133" s="875">
        <f t="shared" si="46"/>
        <v>0</v>
      </c>
      <c r="AL133" s="875">
        <f t="shared" si="47"/>
        <v>0</v>
      </c>
      <c r="AM133" s="875">
        <f t="shared" si="48"/>
        <v>0</v>
      </c>
      <c r="AN133" s="875">
        <f t="shared" si="49"/>
        <v>0</v>
      </c>
      <c r="AO133" s="875">
        <f t="shared" si="50"/>
        <v>0</v>
      </c>
      <c r="AP133" s="875">
        <f t="shared" si="51"/>
        <v>0</v>
      </c>
      <c r="AQ133" s="875">
        <f t="shared" si="52"/>
        <v>0</v>
      </c>
      <c r="AR133" s="875">
        <f t="shared" si="53"/>
        <v>0</v>
      </c>
      <c r="AS133" s="875">
        <f t="shared" si="54"/>
        <v>0</v>
      </c>
      <c r="AT133" s="875">
        <f t="shared" si="55"/>
        <v>0</v>
      </c>
      <c r="AU133" s="875">
        <f t="shared" si="56"/>
        <v>0</v>
      </c>
      <c r="AV133" s="875">
        <f t="shared" si="57"/>
        <v>0</v>
      </c>
      <c r="AW133" s="875">
        <f t="shared" si="58"/>
        <v>0</v>
      </c>
      <c r="AX133" s="875">
        <f t="shared" si="59"/>
        <v>0</v>
      </c>
      <c r="AY133" s="875">
        <f t="shared" si="60"/>
        <v>0</v>
      </c>
      <c r="AZ133" s="875">
        <f t="shared" si="61"/>
        <v>0</v>
      </c>
      <c r="BA133" s="875">
        <f t="shared" si="62"/>
        <v>0</v>
      </c>
      <c r="BB133" s="875">
        <f t="shared" si="63"/>
        <v>0</v>
      </c>
      <c r="BC133" s="875">
        <f t="shared" si="64"/>
        <v>0</v>
      </c>
      <c r="BD133" s="875">
        <f t="shared" si="65"/>
        <v>0</v>
      </c>
      <c r="BE133" s="875"/>
    </row>
    <row r="134" spans="1:57" ht="13.5" customHeight="1">
      <c r="A134" s="655" t="str">
        <f>IF(COUNTA(ｺﾒﾃﾞｨｶﾙ!A133)&gt;=1,ｺﾒﾃﾞｨｶﾙ!A133,"")</f>
        <v/>
      </c>
      <c r="B134" s="745" t="str">
        <f>IF(COUNTA(ｺﾒﾃﾞｨｶﾙ!B133)&gt;=1,ｺﾒﾃﾞｨｶﾙ!B133,"")</f>
        <v/>
      </c>
      <c r="C134" s="750" t="str">
        <f>IF(COUNTA(ｺﾒﾃﾞｨｶﾙ!C133)&gt;=1,ｺﾒﾃﾞｨｶﾙ!C133,"")</f>
        <v/>
      </c>
      <c r="D134" s="750" t="str">
        <f>IF(COUNTA(ｺﾒﾃﾞｨｶﾙ!D133)&gt;=1,ｺﾒﾃﾞｨｶﾙ!D133,"")</f>
        <v/>
      </c>
      <c r="E134" s="750" t="str">
        <f>IF(COUNTA(ｺﾒﾃﾞｨｶﾙ!E133)&gt;=1,ｺﾒﾃﾞｨｶﾙ!E133,"")</f>
        <v/>
      </c>
      <c r="F134" s="750" t="str">
        <f>IF(COUNTA(ｺﾒﾃﾞｨｶﾙ!F133)&gt;=1,ｺﾒﾃﾞｨｶﾙ!F133,"")</f>
        <v/>
      </c>
      <c r="G134" s="750" t="str">
        <f>IF(COUNTA(ｺﾒﾃﾞｨｶﾙ!G133)&gt;=1,ｺﾒﾃﾞｨｶﾙ!G133,"")</f>
        <v/>
      </c>
      <c r="H134" s="750" t="str">
        <f>IF(COUNTA(ｺﾒﾃﾞｨｶﾙ!H133)&gt;=1,ｺﾒﾃﾞｨｶﾙ!H133,"")</f>
        <v/>
      </c>
      <c r="I134" s="750" t="str">
        <f>IF(COUNTA(ｺﾒﾃﾞｨｶﾙ!I133)&gt;=1,ｺﾒﾃﾞｨｶﾙ!I133,"")</f>
        <v/>
      </c>
      <c r="J134" s="750" t="str">
        <f>IF(COUNTA(ｺﾒﾃﾞｨｶﾙ!J133)&gt;=1,ｺﾒﾃﾞｨｶﾙ!J133,"")</f>
        <v/>
      </c>
      <c r="K134" s="750" t="str">
        <f>IF(COUNTA(ｺﾒﾃﾞｨｶﾙ!K133)&gt;=1,ｺﾒﾃﾞｨｶﾙ!K133,"")</f>
        <v/>
      </c>
      <c r="L134" s="761" t="str">
        <f>IF(COUNTA(ｺﾒﾃﾞｨｶﾙ!L133)&gt;=1,ｺﾒﾃﾞｨｶﾙ!L133,"")</f>
        <v/>
      </c>
      <c r="M134" s="839" t="str">
        <f>IF(COUNTA(ｺﾒﾃﾞｨｶﾙ!M133)&gt;=1,ｺﾒﾃﾞｨｶﾙ!M133,"")</f>
        <v/>
      </c>
      <c r="N134" s="846" t="str">
        <f>IF(COUNTA(ｺﾒﾃﾞｨｶﾙ!N133)&gt;=1,ｺﾒﾃﾞｨｶﾙ!N133,"")</f>
        <v/>
      </c>
      <c r="O134" s="852">
        <f>SUM(ｺﾒﾃﾞｨｶﾙ!P133:V133)</f>
        <v>0</v>
      </c>
      <c r="P134" s="858" t="str">
        <f>IF(O134&lt;基本!$D$9,"非常勤","常勤")</f>
        <v>常勤</v>
      </c>
      <c r="Q134" s="861">
        <f>IF(P134="非常勤",O134/基本!$D$9,1)</f>
        <v>1</v>
      </c>
      <c r="R134" s="858" t="e">
        <f>IF(DAYS360(T134,メイン!$N$3)&lt;500,"新"," ")</f>
        <v>#VALUE!</v>
      </c>
      <c r="S134" s="868"/>
      <c r="T134" s="871" t="str">
        <f>IF(COUNTA(ｺﾒﾃﾞｨｶﾙ!O133)&gt;=1,ｺﾒﾃﾞｨｶﾙ!O133,"")</f>
        <v/>
      </c>
      <c r="U134" s="873"/>
      <c r="V134" s="873"/>
      <c r="W134" s="873"/>
      <c r="X134" s="875">
        <f t="shared" ref="X134:X197" si="66">IF(AND(COUNTBLANK($B134)=0,$P134="常勤"),1,0)</f>
        <v>0</v>
      </c>
      <c r="Y134" s="875">
        <f t="shared" ref="Y134:Y197" si="67">IF(Z134&gt;0,1,0)</f>
        <v>0</v>
      </c>
      <c r="Z134" s="875">
        <f t="shared" ref="Z134:Z197" si="68">IF(AND(COUNTBLANK($B134)=0,$P134="非常勤"),$Q134,0)</f>
        <v>0</v>
      </c>
      <c r="AA134" s="875">
        <f t="shared" ref="AA134:AA197" si="69">IF(AND(COUNTBLANK($C134)=0,$P134="常勤"),1,0)</f>
        <v>0</v>
      </c>
      <c r="AB134" s="875">
        <f t="shared" ref="AB134:AB197" si="70">IF(AC134&gt;0,1,0)</f>
        <v>0</v>
      </c>
      <c r="AC134" s="875">
        <f t="shared" ref="AC134:AC197" si="71">IF(AND(COUNTBLANK($C134)=0,$P134="非常勤"),$Q134,0)</f>
        <v>0</v>
      </c>
      <c r="AD134" s="875">
        <f t="shared" ref="AD134:AD197" si="72">IF(AND(COUNTBLANK($D134)=0,$P134="常勤"),1,0)</f>
        <v>0</v>
      </c>
      <c r="AE134" s="875">
        <f t="shared" ref="AE134:AE197" si="73">IF(AF134&gt;0,1,0)</f>
        <v>0</v>
      </c>
      <c r="AF134" s="875">
        <f t="shared" ref="AF134:AF197" si="74">IF(AND(COUNTBLANK($D134)=0,$P134="非常勤"),$Q134,0)</f>
        <v>0</v>
      </c>
      <c r="AG134" s="875">
        <f t="shared" ref="AG134:AG197" si="75">IF(AND(COUNTBLANK($E134)=0,$P134="常勤"),1,0)</f>
        <v>0</v>
      </c>
      <c r="AH134" s="875">
        <f t="shared" ref="AH134:AH197" si="76">IF(AI134&gt;0,1,0)</f>
        <v>0</v>
      </c>
      <c r="AI134" s="875">
        <f t="shared" ref="AI134:AI197" si="77">IF(AND(COUNTBLANK($E134)=0,$P134="非常勤"),$Q134,0)</f>
        <v>0</v>
      </c>
      <c r="AJ134" s="875">
        <f t="shared" ref="AJ134:AJ197" si="78">IF(AND(COUNTBLANK($F134)=0,$P134="常勤"),1,0)</f>
        <v>0</v>
      </c>
      <c r="AK134" s="875">
        <f t="shared" ref="AK134:AK197" si="79">IF(AL134&gt;0,1,0)</f>
        <v>0</v>
      </c>
      <c r="AL134" s="875">
        <f t="shared" ref="AL134:AL197" si="80">IF(AND(COUNTBLANK($F134)=0,$P134="非常勤"),$Q134,0)</f>
        <v>0</v>
      </c>
      <c r="AM134" s="875">
        <f t="shared" ref="AM134:AM197" si="81">IF(AND(COUNTBLANK($G134)=0,$P134="常勤"),1,0)</f>
        <v>0</v>
      </c>
      <c r="AN134" s="875">
        <f t="shared" ref="AN134:AN197" si="82">IF(AO134&gt;0,1,0)</f>
        <v>0</v>
      </c>
      <c r="AO134" s="875">
        <f t="shared" ref="AO134:AO197" si="83">IF(AND(COUNTBLANK($G134)=0,$P134="非常勤"),$Q134,0)</f>
        <v>0</v>
      </c>
      <c r="AP134" s="875">
        <f t="shared" ref="AP134:AP197" si="84">IF(AND(COUNTBLANK($H134)=0,$P134="常勤"),1,0)</f>
        <v>0</v>
      </c>
      <c r="AQ134" s="875">
        <f t="shared" ref="AQ134:AQ197" si="85">IF(AR134&gt;0,1,0)</f>
        <v>0</v>
      </c>
      <c r="AR134" s="875">
        <f t="shared" ref="AR134:AR197" si="86">IF(AND(COUNTBLANK($H134)=0,$P134="非常勤"),$Q134,0)</f>
        <v>0</v>
      </c>
      <c r="AS134" s="875">
        <f t="shared" ref="AS134:AS197" si="87">IF(AND(COUNTBLANK($I134)=0,$P134="常勤"),1,0)</f>
        <v>0</v>
      </c>
      <c r="AT134" s="875">
        <f t="shared" ref="AT134:AT197" si="88">IF(AU134&gt;0,1,0)</f>
        <v>0</v>
      </c>
      <c r="AU134" s="875">
        <f t="shared" ref="AU134:AU197" si="89">IF(AND(COUNTBLANK($I134)=0,$P134="非常勤"),$Q134,0)</f>
        <v>0</v>
      </c>
      <c r="AV134" s="875">
        <f t="shared" ref="AV134:AV197" si="90">IF(AND(COUNTBLANK($J134)=0,$P134="常勤"),1,0)</f>
        <v>0</v>
      </c>
      <c r="AW134" s="875">
        <f t="shared" ref="AW134:AW197" si="91">IF(AX134&gt;0,1,0)</f>
        <v>0</v>
      </c>
      <c r="AX134" s="875">
        <f t="shared" ref="AX134:AX197" si="92">IF(AND(COUNTBLANK($J134)=0,$P134="非常勤"),$Q134,0)</f>
        <v>0</v>
      </c>
      <c r="AY134" s="875">
        <f t="shared" ref="AY134:AY197" si="93">IF(AND(COUNTBLANK($K134)=0,$P134="常勤"),1,0)</f>
        <v>0</v>
      </c>
      <c r="AZ134" s="875">
        <f t="shared" ref="AZ134:AZ197" si="94">IF(BA134&gt;0,1,0)</f>
        <v>0</v>
      </c>
      <c r="BA134" s="875">
        <f t="shared" ref="BA134:BA197" si="95">IF(AND(COUNTBLANK($K134)=0,$P134="非常勤"),$Q134,0)</f>
        <v>0</v>
      </c>
      <c r="BB134" s="875">
        <f t="shared" ref="BB134:BB197" si="96">IF(AND(COUNTBLANK($L134)=0,$P134="常勤"),1,0)</f>
        <v>0</v>
      </c>
      <c r="BC134" s="875">
        <f t="shared" ref="BC134:BC197" si="97">IF(BD134&gt;0,1,0)</f>
        <v>0</v>
      </c>
      <c r="BD134" s="875">
        <f t="shared" ref="BD134:BD197" si="98">IF(AND(COUNTBLANK($L134)=0,$P134="非常勤"),$Q134,0)</f>
        <v>0</v>
      </c>
      <c r="BE134" s="875"/>
    </row>
    <row r="135" spans="1:57" ht="13.5" customHeight="1">
      <c r="A135" s="655" t="str">
        <f>IF(COUNTA(ｺﾒﾃﾞｨｶﾙ!A134)&gt;=1,ｺﾒﾃﾞｨｶﾙ!A134,"")</f>
        <v/>
      </c>
      <c r="B135" s="745" t="str">
        <f>IF(COUNTA(ｺﾒﾃﾞｨｶﾙ!B134)&gt;=1,ｺﾒﾃﾞｨｶﾙ!B134,"")</f>
        <v/>
      </c>
      <c r="C135" s="750" t="str">
        <f>IF(COUNTA(ｺﾒﾃﾞｨｶﾙ!C134)&gt;=1,ｺﾒﾃﾞｨｶﾙ!C134,"")</f>
        <v/>
      </c>
      <c r="D135" s="750" t="str">
        <f>IF(COUNTA(ｺﾒﾃﾞｨｶﾙ!D134)&gt;=1,ｺﾒﾃﾞｨｶﾙ!D134,"")</f>
        <v/>
      </c>
      <c r="E135" s="750" t="str">
        <f>IF(COUNTA(ｺﾒﾃﾞｨｶﾙ!E134)&gt;=1,ｺﾒﾃﾞｨｶﾙ!E134,"")</f>
        <v/>
      </c>
      <c r="F135" s="750" t="str">
        <f>IF(COUNTA(ｺﾒﾃﾞｨｶﾙ!F134)&gt;=1,ｺﾒﾃﾞｨｶﾙ!F134,"")</f>
        <v/>
      </c>
      <c r="G135" s="750" t="str">
        <f>IF(COUNTA(ｺﾒﾃﾞｨｶﾙ!G134)&gt;=1,ｺﾒﾃﾞｨｶﾙ!G134,"")</f>
        <v/>
      </c>
      <c r="H135" s="750" t="str">
        <f>IF(COUNTA(ｺﾒﾃﾞｨｶﾙ!H134)&gt;=1,ｺﾒﾃﾞｨｶﾙ!H134,"")</f>
        <v/>
      </c>
      <c r="I135" s="750" t="str">
        <f>IF(COUNTA(ｺﾒﾃﾞｨｶﾙ!I134)&gt;=1,ｺﾒﾃﾞｨｶﾙ!I134,"")</f>
        <v/>
      </c>
      <c r="J135" s="750" t="str">
        <f>IF(COUNTA(ｺﾒﾃﾞｨｶﾙ!J134)&gt;=1,ｺﾒﾃﾞｨｶﾙ!J134,"")</f>
        <v/>
      </c>
      <c r="K135" s="750" t="str">
        <f>IF(COUNTA(ｺﾒﾃﾞｨｶﾙ!K134)&gt;=1,ｺﾒﾃﾞｨｶﾙ!K134,"")</f>
        <v/>
      </c>
      <c r="L135" s="761" t="str">
        <f>IF(COUNTA(ｺﾒﾃﾞｨｶﾙ!L134)&gt;=1,ｺﾒﾃﾞｨｶﾙ!L134,"")</f>
        <v/>
      </c>
      <c r="M135" s="839" t="str">
        <f>IF(COUNTA(ｺﾒﾃﾞｨｶﾙ!M134)&gt;=1,ｺﾒﾃﾞｨｶﾙ!M134,"")</f>
        <v/>
      </c>
      <c r="N135" s="846" t="str">
        <f>IF(COUNTA(ｺﾒﾃﾞｨｶﾙ!N134)&gt;=1,ｺﾒﾃﾞｨｶﾙ!N134,"")</f>
        <v/>
      </c>
      <c r="O135" s="852">
        <f>SUM(ｺﾒﾃﾞｨｶﾙ!P134:V134)</f>
        <v>0</v>
      </c>
      <c r="P135" s="858" t="str">
        <f>IF(O135&lt;基本!$D$9,"非常勤","常勤")</f>
        <v>常勤</v>
      </c>
      <c r="Q135" s="861">
        <f>IF(P135="非常勤",O135/基本!$D$9,1)</f>
        <v>1</v>
      </c>
      <c r="R135" s="858" t="e">
        <f>IF(DAYS360(T135,メイン!$N$3)&lt;500,"新"," ")</f>
        <v>#VALUE!</v>
      </c>
      <c r="S135" s="868"/>
      <c r="T135" s="871" t="str">
        <f>IF(COUNTA(ｺﾒﾃﾞｨｶﾙ!O134)&gt;=1,ｺﾒﾃﾞｨｶﾙ!O134,"")</f>
        <v/>
      </c>
      <c r="U135" s="873"/>
      <c r="V135" s="873"/>
      <c r="W135" s="873"/>
      <c r="X135" s="875">
        <f t="shared" si="66"/>
        <v>0</v>
      </c>
      <c r="Y135" s="875">
        <f t="shared" si="67"/>
        <v>0</v>
      </c>
      <c r="Z135" s="875">
        <f t="shared" si="68"/>
        <v>0</v>
      </c>
      <c r="AA135" s="875">
        <f t="shared" si="69"/>
        <v>0</v>
      </c>
      <c r="AB135" s="875">
        <f t="shared" si="70"/>
        <v>0</v>
      </c>
      <c r="AC135" s="875">
        <f t="shared" si="71"/>
        <v>0</v>
      </c>
      <c r="AD135" s="875">
        <f t="shared" si="72"/>
        <v>0</v>
      </c>
      <c r="AE135" s="875">
        <f t="shared" si="73"/>
        <v>0</v>
      </c>
      <c r="AF135" s="875">
        <f t="shared" si="74"/>
        <v>0</v>
      </c>
      <c r="AG135" s="875">
        <f t="shared" si="75"/>
        <v>0</v>
      </c>
      <c r="AH135" s="875">
        <f t="shared" si="76"/>
        <v>0</v>
      </c>
      <c r="AI135" s="875">
        <f t="shared" si="77"/>
        <v>0</v>
      </c>
      <c r="AJ135" s="875">
        <f t="shared" si="78"/>
        <v>0</v>
      </c>
      <c r="AK135" s="875">
        <f t="shared" si="79"/>
        <v>0</v>
      </c>
      <c r="AL135" s="875">
        <f t="shared" si="80"/>
        <v>0</v>
      </c>
      <c r="AM135" s="875">
        <f t="shared" si="81"/>
        <v>0</v>
      </c>
      <c r="AN135" s="875">
        <f t="shared" si="82"/>
        <v>0</v>
      </c>
      <c r="AO135" s="875">
        <f t="shared" si="83"/>
        <v>0</v>
      </c>
      <c r="AP135" s="875">
        <f t="shared" si="84"/>
        <v>0</v>
      </c>
      <c r="AQ135" s="875">
        <f t="shared" si="85"/>
        <v>0</v>
      </c>
      <c r="AR135" s="875">
        <f t="shared" si="86"/>
        <v>0</v>
      </c>
      <c r="AS135" s="875">
        <f t="shared" si="87"/>
        <v>0</v>
      </c>
      <c r="AT135" s="875">
        <f t="shared" si="88"/>
        <v>0</v>
      </c>
      <c r="AU135" s="875">
        <f t="shared" si="89"/>
        <v>0</v>
      </c>
      <c r="AV135" s="875">
        <f t="shared" si="90"/>
        <v>0</v>
      </c>
      <c r="AW135" s="875">
        <f t="shared" si="91"/>
        <v>0</v>
      </c>
      <c r="AX135" s="875">
        <f t="shared" si="92"/>
        <v>0</v>
      </c>
      <c r="AY135" s="875">
        <f t="shared" si="93"/>
        <v>0</v>
      </c>
      <c r="AZ135" s="875">
        <f t="shared" si="94"/>
        <v>0</v>
      </c>
      <c r="BA135" s="875">
        <f t="shared" si="95"/>
        <v>0</v>
      </c>
      <c r="BB135" s="875">
        <f t="shared" si="96"/>
        <v>0</v>
      </c>
      <c r="BC135" s="875">
        <f t="shared" si="97"/>
        <v>0</v>
      </c>
      <c r="BD135" s="875">
        <f t="shared" si="98"/>
        <v>0</v>
      </c>
      <c r="BE135" s="875"/>
    </row>
    <row r="136" spans="1:57" ht="13.5" customHeight="1">
      <c r="A136" s="655" t="str">
        <f>IF(COUNTA(ｺﾒﾃﾞｨｶﾙ!A135)&gt;=1,ｺﾒﾃﾞｨｶﾙ!A135,"")</f>
        <v/>
      </c>
      <c r="B136" s="745" t="str">
        <f>IF(COUNTA(ｺﾒﾃﾞｨｶﾙ!B135)&gt;=1,ｺﾒﾃﾞｨｶﾙ!B135,"")</f>
        <v/>
      </c>
      <c r="C136" s="750" t="str">
        <f>IF(COUNTA(ｺﾒﾃﾞｨｶﾙ!C135)&gt;=1,ｺﾒﾃﾞｨｶﾙ!C135,"")</f>
        <v/>
      </c>
      <c r="D136" s="750" t="str">
        <f>IF(COUNTA(ｺﾒﾃﾞｨｶﾙ!D135)&gt;=1,ｺﾒﾃﾞｨｶﾙ!D135,"")</f>
        <v/>
      </c>
      <c r="E136" s="750" t="str">
        <f>IF(COUNTA(ｺﾒﾃﾞｨｶﾙ!E135)&gt;=1,ｺﾒﾃﾞｨｶﾙ!E135,"")</f>
        <v/>
      </c>
      <c r="F136" s="750" t="str">
        <f>IF(COUNTA(ｺﾒﾃﾞｨｶﾙ!F135)&gt;=1,ｺﾒﾃﾞｨｶﾙ!F135,"")</f>
        <v/>
      </c>
      <c r="G136" s="750" t="str">
        <f>IF(COUNTA(ｺﾒﾃﾞｨｶﾙ!G135)&gt;=1,ｺﾒﾃﾞｨｶﾙ!G135,"")</f>
        <v/>
      </c>
      <c r="H136" s="750" t="str">
        <f>IF(COUNTA(ｺﾒﾃﾞｨｶﾙ!H135)&gt;=1,ｺﾒﾃﾞｨｶﾙ!H135,"")</f>
        <v/>
      </c>
      <c r="I136" s="750" t="str">
        <f>IF(COUNTA(ｺﾒﾃﾞｨｶﾙ!I135)&gt;=1,ｺﾒﾃﾞｨｶﾙ!I135,"")</f>
        <v/>
      </c>
      <c r="J136" s="750" t="str">
        <f>IF(COUNTA(ｺﾒﾃﾞｨｶﾙ!J135)&gt;=1,ｺﾒﾃﾞｨｶﾙ!J135,"")</f>
        <v/>
      </c>
      <c r="K136" s="750" t="str">
        <f>IF(COUNTA(ｺﾒﾃﾞｨｶﾙ!K135)&gt;=1,ｺﾒﾃﾞｨｶﾙ!K135,"")</f>
        <v/>
      </c>
      <c r="L136" s="761" t="str">
        <f>IF(COUNTA(ｺﾒﾃﾞｨｶﾙ!L135)&gt;=1,ｺﾒﾃﾞｨｶﾙ!L135,"")</f>
        <v/>
      </c>
      <c r="M136" s="839" t="str">
        <f>IF(COUNTA(ｺﾒﾃﾞｨｶﾙ!M135)&gt;=1,ｺﾒﾃﾞｨｶﾙ!M135,"")</f>
        <v/>
      </c>
      <c r="N136" s="846" t="str">
        <f>IF(COUNTA(ｺﾒﾃﾞｨｶﾙ!N135)&gt;=1,ｺﾒﾃﾞｨｶﾙ!N135,"")</f>
        <v/>
      </c>
      <c r="O136" s="852">
        <f>SUM(ｺﾒﾃﾞｨｶﾙ!P135:V135)</f>
        <v>0</v>
      </c>
      <c r="P136" s="858" t="str">
        <f>IF(O136&lt;基本!$D$9,"非常勤","常勤")</f>
        <v>常勤</v>
      </c>
      <c r="Q136" s="861">
        <f>IF(P136="非常勤",O136/基本!$D$9,1)</f>
        <v>1</v>
      </c>
      <c r="R136" s="858" t="e">
        <f>IF(DAYS360(T136,メイン!$N$3)&lt;500,"新"," ")</f>
        <v>#VALUE!</v>
      </c>
      <c r="S136" s="868"/>
      <c r="T136" s="871" t="str">
        <f>IF(COUNTA(ｺﾒﾃﾞｨｶﾙ!O135)&gt;=1,ｺﾒﾃﾞｨｶﾙ!O135,"")</f>
        <v/>
      </c>
      <c r="U136" s="873"/>
      <c r="V136" s="873"/>
      <c r="W136" s="873"/>
      <c r="X136" s="875">
        <f t="shared" si="66"/>
        <v>0</v>
      </c>
      <c r="Y136" s="875">
        <f t="shared" si="67"/>
        <v>0</v>
      </c>
      <c r="Z136" s="875">
        <f t="shared" si="68"/>
        <v>0</v>
      </c>
      <c r="AA136" s="875">
        <f t="shared" si="69"/>
        <v>0</v>
      </c>
      <c r="AB136" s="875">
        <f t="shared" si="70"/>
        <v>0</v>
      </c>
      <c r="AC136" s="875">
        <f t="shared" si="71"/>
        <v>0</v>
      </c>
      <c r="AD136" s="875">
        <f t="shared" si="72"/>
        <v>0</v>
      </c>
      <c r="AE136" s="875">
        <f t="shared" si="73"/>
        <v>0</v>
      </c>
      <c r="AF136" s="875">
        <f t="shared" si="74"/>
        <v>0</v>
      </c>
      <c r="AG136" s="875">
        <f t="shared" si="75"/>
        <v>0</v>
      </c>
      <c r="AH136" s="875">
        <f t="shared" si="76"/>
        <v>0</v>
      </c>
      <c r="AI136" s="875">
        <f t="shared" si="77"/>
        <v>0</v>
      </c>
      <c r="AJ136" s="875">
        <f t="shared" si="78"/>
        <v>0</v>
      </c>
      <c r="AK136" s="875">
        <f t="shared" si="79"/>
        <v>0</v>
      </c>
      <c r="AL136" s="875">
        <f t="shared" si="80"/>
        <v>0</v>
      </c>
      <c r="AM136" s="875">
        <f t="shared" si="81"/>
        <v>0</v>
      </c>
      <c r="AN136" s="875">
        <f t="shared" si="82"/>
        <v>0</v>
      </c>
      <c r="AO136" s="875">
        <f t="shared" si="83"/>
        <v>0</v>
      </c>
      <c r="AP136" s="875">
        <f t="shared" si="84"/>
        <v>0</v>
      </c>
      <c r="AQ136" s="875">
        <f t="shared" si="85"/>
        <v>0</v>
      </c>
      <c r="AR136" s="875">
        <f t="shared" si="86"/>
        <v>0</v>
      </c>
      <c r="AS136" s="875">
        <f t="shared" si="87"/>
        <v>0</v>
      </c>
      <c r="AT136" s="875">
        <f t="shared" si="88"/>
        <v>0</v>
      </c>
      <c r="AU136" s="875">
        <f t="shared" si="89"/>
        <v>0</v>
      </c>
      <c r="AV136" s="875">
        <f t="shared" si="90"/>
        <v>0</v>
      </c>
      <c r="AW136" s="875">
        <f t="shared" si="91"/>
        <v>0</v>
      </c>
      <c r="AX136" s="875">
        <f t="shared" si="92"/>
        <v>0</v>
      </c>
      <c r="AY136" s="875">
        <f t="shared" si="93"/>
        <v>0</v>
      </c>
      <c r="AZ136" s="875">
        <f t="shared" si="94"/>
        <v>0</v>
      </c>
      <c r="BA136" s="875">
        <f t="shared" si="95"/>
        <v>0</v>
      </c>
      <c r="BB136" s="875">
        <f t="shared" si="96"/>
        <v>0</v>
      </c>
      <c r="BC136" s="875">
        <f t="shared" si="97"/>
        <v>0</v>
      </c>
      <c r="BD136" s="875">
        <f t="shared" si="98"/>
        <v>0</v>
      </c>
      <c r="BE136" s="875"/>
    </row>
    <row r="137" spans="1:57" ht="13.5" customHeight="1">
      <c r="A137" s="655" t="str">
        <f>IF(COUNTA(ｺﾒﾃﾞｨｶﾙ!A136)&gt;=1,ｺﾒﾃﾞｨｶﾙ!A136,"")</f>
        <v/>
      </c>
      <c r="B137" s="745" t="str">
        <f>IF(COUNTA(ｺﾒﾃﾞｨｶﾙ!B136)&gt;=1,ｺﾒﾃﾞｨｶﾙ!B136,"")</f>
        <v/>
      </c>
      <c r="C137" s="750" t="str">
        <f>IF(COUNTA(ｺﾒﾃﾞｨｶﾙ!C136)&gt;=1,ｺﾒﾃﾞｨｶﾙ!C136,"")</f>
        <v/>
      </c>
      <c r="D137" s="750" t="str">
        <f>IF(COUNTA(ｺﾒﾃﾞｨｶﾙ!D136)&gt;=1,ｺﾒﾃﾞｨｶﾙ!D136,"")</f>
        <v/>
      </c>
      <c r="E137" s="750" t="str">
        <f>IF(COUNTA(ｺﾒﾃﾞｨｶﾙ!E136)&gt;=1,ｺﾒﾃﾞｨｶﾙ!E136,"")</f>
        <v/>
      </c>
      <c r="F137" s="750" t="str">
        <f>IF(COUNTA(ｺﾒﾃﾞｨｶﾙ!F136)&gt;=1,ｺﾒﾃﾞｨｶﾙ!F136,"")</f>
        <v/>
      </c>
      <c r="G137" s="750" t="str">
        <f>IF(COUNTA(ｺﾒﾃﾞｨｶﾙ!G136)&gt;=1,ｺﾒﾃﾞｨｶﾙ!G136,"")</f>
        <v/>
      </c>
      <c r="H137" s="750" t="str">
        <f>IF(COUNTA(ｺﾒﾃﾞｨｶﾙ!H136)&gt;=1,ｺﾒﾃﾞｨｶﾙ!H136,"")</f>
        <v/>
      </c>
      <c r="I137" s="750" t="str">
        <f>IF(COUNTA(ｺﾒﾃﾞｨｶﾙ!I136)&gt;=1,ｺﾒﾃﾞｨｶﾙ!I136,"")</f>
        <v/>
      </c>
      <c r="J137" s="750" t="str">
        <f>IF(COUNTA(ｺﾒﾃﾞｨｶﾙ!J136)&gt;=1,ｺﾒﾃﾞｨｶﾙ!J136,"")</f>
        <v/>
      </c>
      <c r="K137" s="750" t="str">
        <f>IF(COUNTA(ｺﾒﾃﾞｨｶﾙ!K136)&gt;=1,ｺﾒﾃﾞｨｶﾙ!K136,"")</f>
        <v/>
      </c>
      <c r="L137" s="761" t="str">
        <f>IF(COUNTA(ｺﾒﾃﾞｨｶﾙ!L136)&gt;=1,ｺﾒﾃﾞｨｶﾙ!L136,"")</f>
        <v/>
      </c>
      <c r="M137" s="839" t="str">
        <f>IF(COUNTA(ｺﾒﾃﾞｨｶﾙ!M136)&gt;=1,ｺﾒﾃﾞｨｶﾙ!M136,"")</f>
        <v/>
      </c>
      <c r="N137" s="846" t="str">
        <f>IF(COUNTA(ｺﾒﾃﾞｨｶﾙ!N136)&gt;=1,ｺﾒﾃﾞｨｶﾙ!N136,"")</f>
        <v/>
      </c>
      <c r="O137" s="852">
        <f>SUM(ｺﾒﾃﾞｨｶﾙ!P136:V136)</f>
        <v>0</v>
      </c>
      <c r="P137" s="858" t="str">
        <f>IF(O137&lt;基本!$D$9,"非常勤","常勤")</f>
        <v>常勤</v>
      </c>
      <c r="Q137" s="861">
        <f>IF(P137="非常勤",O137/基本!$D$9,1)</f>
        <v>1</v>
      </c>
      <c r="R137" s="858" t="e">
        <f>IF(DAYS360(T137,メイン!$N$3)&lt;500,"新"," ")</f>
        <v>#VALUE!</v>
      </c>
      <c r="S137" s="868"/>
      <c r="T137" s="871" t="str">
        <f>IF(COUNTA(ｺﾒﾃﾞｨｶﾙ!O136)&gt;=1,ｺﾒﾃﾞｨｶﾙ!O136,"")</f>
        <v/>
      </c>
      <c r="U137" s="873"/>
      <c r="V137" s="873"/>
      <c r="W137" s="873"/>
      <c r="X137" s="875">
        <f t="shared" si="66"/>
        <v>0</v>
      </c>
      <c r="Y137" s="875">
        <f t="shared" si="67"/>
        <v>0</v>
      </c>
      <c r="Z137" s="875">
        <f t="shared" si="68"/>
        <v>0</v>
      </c>
      <c r="AA137" s="875">
        <f t="shared" si="69"/>
        <v>0</v>
      </c>
      <c r="AB137" s="875">
        <f t="shared" si="70"/>
        <v>0</v>
      </c>
      <c r="AC137" s="875">
        <f t="shared" si="71"/>
        <v>0</v>
      </c>
      <c r="AD137" s="875">
        <f t="shared" si="72"/>
        <v>0</v>
      </c>
      <c r="AE137" s="875">
        <f t="shared" si="73"/>
        <v>0</v>
      </c>
      <c r="AF137" s="875">
        <f t="shared" si="74"/>
        <v>0</v>
      </c>
      <c r="AG137" s="875">
        <f t="shared" si="75"/>
        <v>0</v>
      </c>
      <c r="AH137" s="875">
        <f t="shared" si="76"/>
        <v>0</v>
      </c>
      <c r="AI137" s="875">
        <f t="shared" si="77"/>
        <v>0</v>
      </c>
      <c r="AJ137" s="875">
        <f t="shared" si="78"/>
        <v>0</v>
      </c>
      <c r="AK137" s="875">
        <f t="shared" si="79"/>
        <v>0</v>
      </c>
      <c r="AL137" s="875">
        <f t="shared" si="80"/>
        <v>0</v>
      </c>
      <c r="AM137" s="875">
        <f t="shared" si="81"/>
        <v>0</v>
      </c>
      <c r="AN137" s="875">
        <f t="shared" si="82"/>
        <v>0</v>
      </c>
      <c r="AO137" s="875">
        <f t="shared" si="83"/>
        <v>0</v>
      </c>
      <c r="AP137" s="875">
        <f t="shared" si="84"/>
        <v>0</v>
      </c>
      <c r="AQ137" s="875">
        <f t="shared" si="85"/>
        <v>0</v>
      </c>
      <c r="AR137" s="875">
        <f t="shared" si="86"/>
        <v>0</v>
      </c>
      <c r="AS137" s="875">
        <f t="shared" si="87"/>
        <v>0</v>
      </c>
      <c r="AT137" s="875">
        <f t="shared" si="88"/>
        <v>0</v>
      </c>
      <c r="AU137" s="875">
        <f t="shared" si="89"/>
        <v>0</v>
      </c>
      <c r="AV137" s="875">
        <f t="shared" si="90"/>
        <v>0</v>
      </c>
      <c r="AW137" s="875">
        <f t="shared" si="91"/>
        <v>0</v>
      </c>
      <c r="AX137" s="875">
        <f t="shared" si="92"/>
        <v>0</v>
      </c>
      <c r="AY137" s="875">
        <f t="shared" si="93"/>
        <v>0</v>
      </c>
      <c r="AZ137" s="875">
        <f t="shared" si="94"/>
        <v>0</v>
      </c>
      <c r="BA137" s="875">
        <f t="shared" si="95"/>
        <v>0</v>
      </c>
      <c r="BB137" s="875">
        <f t="shared" si="96"/>
        <v>0</v>
      </c>
      <c r="BC137" s="875">
        <f t="shared" si="97"/>
        <v>0</v>
      </c>
      <c r="BD137" s="875">
        <f t="shared" si="98"/>
        <v>0</v>
      </c>
      <c r="BE137" s="875"/>
    </row>
    <row r="138" spans="1:57" ht="13.5" customHeight="1">
      <c r="A138" s="655" t="str">
        <f>IF(COUNTA(ｺﾒﾃﾞｨｶﾙ!A137)&gt;=1,ｺﾒﾃﾞｨｶﾙ!A137,"")</f>
        <v/>
      </c>
      <c r="B138" s="745" t="str">
        <f>IF(COUNTA(ｺﾒﾃﾞｨｶﾙ!B137)&gt;=1,ｺﾒﾃﾞｨｶﾙ!B137,"")</f>
        <v/>
      </c>
      <c r="C138" s="750" t="str">
        <f>IF(COUNTA(ｺﾒﾃﾞｨｶﾙ!C137)&gt;=1,ｺﾒﾃﾞｨｶﾙ!C137,"")</f>
        <v/>
      </c>
      <c r="D138" s="750" t="str">
        <f>IF(COUNTA(ｺﾒﾃﾞｨｶﾙ!D137)&gt;=1,ｺﾒﾃﾞｨｶﾙ!D137,"")</f>
        <v/>
      </c>
      <c r="E138" s="750" t="str">
        <f>IF(COUNTA(ｺﾒﾃﾞｨｶﾙ!E137)&gt;=1,ｺﾒﾃﾞｨｶﾙ!E137,"")</f>
        <v/>
      </c>
      <c r="F138" s="750" t="str">
        <f>IF(COUNTA(ｺﾒﾃﾞｨｶﾙ!F137)&gt;=1,ｺﾒﾃﾞｨｶﾙ!F137,"")</f>
        <v/>
      </c>
      <c r="G138" s="750" t="str">
        <f>IF(COUNTA(ｺﾒﾃﾞｨｶﾙ!G137)&gt;=1,ｺﾒﾃﾞｨｶﾙ!G137,"")</f>
        <v/>
      </c>
      <c r="H138" s="750" t="str">
        <f>IF(COUNTA(ｺﾒﾃﾞｨｶﾙ!H137)&gt;=1,ｺﾒﾃﾞｨｶﾙ!H137,"")</f>
        <v/>
      </c>
      <c r="I138" s="750" t="str">
        <f>IF(COUNTA(ｺﾒﾃﾞｨｶﾙ!I137)&gt;=1,ｺﾒﾃﾞｨｶﾙ!I137,"")</f>
        <v/>
      </c>
      <c r="J138" s="750" t="str">
        <f>IF(COUNTA(ｺﾒﾃﾞｨｶﾙ!J137)&gt;=1,ｺﾒﾃﾞｨｶﾙ!J137,"")</f>
        <v/>
      </c>
      <c r="K138" s="750" t="str">
        <f>IF(COUNTA(ｺﾒﾃﾞｨｶﾙ!K137)&gt;=1,ｺﾒﾃﾞｨｶﾙ!K137,"")</f>
        <v/>
      </c>
      <c r="L138" s="761" t="str">
        <f>IF(COUNTA(ｺﾒﾃﾞｨｶﾙ!L137)&gt;=1,ｺﾒﾃﾞｨｶﾙ!L137,"")</f>
        <v/>
      </c>
      <c r="M138" s="839" t="str">
        <f>IF(COUNTA(ｺﾒﾃﾞｨｶﾙ!M137)&gt;=1,ｺﾒﾃﾞｨｶﾙ!M137,"")</f>
        <v/>
      </c>
      <c r="N138" s="846" t="str">
        <f>IF(COUNTA(ｺﾒﾃﾞｨｶﾙ!N137)&gt;=1,ｺﾒﾃﾞｨｶﾙ!N137,"")</f>
        <v/>
      </c>
      <c r="O138" s="852">
        <f>SUM(ｺﾒﾃﾞｨｶﾙ!P137:V137)</f>
        <v>0</v>
      </c>
      <c r="P138" s="858" t="str">
        <f>IF(O138&lt;基本!$D$9,"非常勤","常勤")</f>
        <v>常勤</v>
      </c>
      <c r="Q138" s="861">
        <f>IF(P138="非常勤",O138/基本!$D$9,1)</f>
        <v>1</v>
      </c>
      <c r="R138" s="858" t="e">
        <f>IF(DAYS360(T138,メイン!$N$3)&lt;500,"新"," ")</f>
        <v>#VALUE!</v>
      </c>
      <c r="S138" s="868"/>
      <c r="T138" s="871" t="str">
        <f>IF(COUNTA(ｺﾒﾃﾞｨｶﾙ!O137)&gt;=1,ｺﾒﾃﾞｨｶﾙ!O137,"")</f>
        <v/>
      </c>
      <c r="U138" s="873"/>
      <c r="V138" s="873"/>
      <c r="W138" s="873"/>
      <c r="X138" s="875">
        <f t="shared" si="66"/>
        <v>0</v>
      </c>
      <c r="Y138" s="875">
        <f t="shared" si="67"/>
        <v>0</v>
      </c>
      <c r="Z138" s="875">
        <f t="shared" si="68"/>
        <v>0</v>
      </c>
      <c r="AA138" s="875">
        <f t="shared" si="69"/>
        <v>0</v>
      </c>
      <c r="AB138" s="875">
        <f t="shared" si="70"/>
        <v>0</v>
      </c>
      <c r="AC138" s="875">
        <f t="shared" si="71"/>
        <v>0</v>
      </c>
      <c r="AD138" s="875">
        <f t="shared" si="72"/>
        <v>0</v>
      </c>
      <c r="AE138" s="875">
        <f t="shared" si="73"/>
        <v>0</v>
      </c>
      <c r="AF138" s="875">
        <f t="shared" si="74"/>
        <v>0</v>
      </c>
      <c r="AG138" s="875">
        <f t="shared" si="75"/>
        <v>0</v>
      </c>
      <c r="AH138" s="875">
        <f t="shared" si="76"/>
        <v>0</v>
      </c>
      <c r="AI138" s="875">
        <f t="shared" si="77"/>
        <v>0</v>
      </c>
      <c r="AJ138" s="875">
        <f t="shared" si="78"/>
        <v>0</v>
      </c>
      <c r="AK138" s="875">
        <f t="shared" si="79"/>
        <v>0</v>
      </c>
      <c r="AL138" s="875">
        <f t="shared" si="80"/>
        <v>0</v>
      </c>
      <c r="AM138" s="875">
        <f t="shared" si="81"/>
        <v>0</v>
      </c>
      <c r="AN138" s="875">
        <f t="shared" si="82"/>
        <v>0</v>
      </c>
      <c r="AO138" s="875">
        <f t="shared" si="83"/>
        <v>0</v>
      </c>
      <c r="AP138" s="875">
        <f t="shared" si="84"/>
        <v>0</v>
      </c>
      <c r="AQ138" s="875">
        <f t="shared" si="85"/>
        <v>0</v>
      </c>
      <c r="AR138" s="875">
        <f t="shared" si="86"/>
        <v>0</v>
      </c>
      <c r="AS138" s="875">
        <f t="shared" si="87"/>
        <v>0</v>
      </c>
      <c r="AT138" s="875">
        <f t="shared" si="88"/>
        <v>0</v>
      </c>
      <c r="AU138" s="875">
        <f t="shared" si="89"/>
        <v>0</v>
      </c>
      <c r="AV138" s="875">
        <f t="shared" si="90"/>
        <v>0</v>
      </c>
      <c r="AW138" s="875">
        <f t="shared" si="91"/>
        <v>0</v>
      </c>
      <c r="AX138" s="875">
        <f t="shared" si="92"/>
        <v>0</v>
      </c>
      <c r="AY138" s="875">
        <f t="shared" si="93"/>
        <v>0</v>
      </c>
      <c r="AZ138" s="875">
        <f t="shared" si="94"/>
        <v>0</v>
      </c>
      <c r="BA138" s="875">
        <f t="shared" si="95"/>
        <v>0</v>
      </c>
      <c r="BB138" s="875">
        <f t="shared" si="96"/>
        <v>0</v>
      </c>
      <c r="BC138" s="875">
        <f t="shared" si="97"/>
        <v>0</v>
      </c>
      <c r="BD138" s="875">
        <f t="shared" si="98"/>
        <v>0</v>
      </c>
      <c r="BE138" s="875"/>
    </row>
    <row r="139" spans="1:57" ht="13.5" customHeight="1">
      <c r="A139" s="655" t="str">
        <f>IF(COUNTA(ｺﾒﾃﾞｨｶﾙ!A138)&gt;=1,ｺﾒﾃﾞｨｶﾙ!A138,"")</f>
        <v/>
      </c>
      <c r="B139" s="745" t="str">
        <f>IF(COUNTA(ｺﾒﾃﾞｨｶﾙ!B138)&gt;=1,ｺﾒﾃﾞｨｶﾙ!B138,"")</f>
        <v/>
      </c>
      <c r="C139" s="750" t="str">
        <f>IF(COUNTA(ｺﾒﾃﾞｨｶﾙ!C138)&gt;=1,ｺﾒﾃﾞｨｶﾙ!C138,"")</f>
        <v/>
      </c>
      <c r="D139" s="750" t="str">
        <f>IF(COUNTA(ｺﾒﾃﾞｨｶﾙ!D138)&gt;=1,ｺﾒﾃﾞｨｶﾙ!D138,"")</f>
        <v/>
      </c>
      <c r="E139" s="750" t="str">
        <f>IF(COUNTA(ｺﾒﾃﾞｨｶﾙ!E138)&gt;=1,ｺﾒﾃﾞｨｶﾙ!E138,"")</f>
        <v/>
      </c>
      <c r="F139" s="750" t="str">
        <f>IF(COUNTA(ｺﾒﾃﾞｨｶﾙ!F138)&gt;=1,ｺﾒﾃﾞｨｶﾙ!F138,"")</f>
        <v/>
      </c>
      <c r="G139" s="750" t="str">
        <f>IF(COUNTA(ｺﾒﾃﾞｨｶﾙ!G138)&gt;=1,ｺﾒﾃﾞｨｶﾙ!G138,"")</f>
        <v/>
      </c>
      <c r="H139" s="750" t="str">
        <f>IF(COUNTA(ｺﾒﾃﾞｨｶﾙ!H138)&gt;=1,ｺﾒﾃﾞｨｶﾙ!H138,"")</f>
        <v/>
      </c>
      <c r="I139" s="750" t="str">
        <f>IF(COUNTA(ｺﾒﾃﾞｨｶﾙ!I138)&gt;=1,ｺﾒﾃﾞｨｶﾙ!I138,"")</f>
        <v/>
      </c>
      <c r="J139" s="750" t="str">
        <f>IF(COUNTA(ｺﾒﾃﾞｨｶﾙ!J138)&gt;=1,ｺﾒﾃﾞｨｶﾙ!J138,"")</f>
        <v/>
      </c>
      <c r="K139" s="750" t="str">
        <f>IF(COUNTA(ｺﾒﾃﾞｨｶﾙ!K138)&gt;=1,ｺﾒﾃﾞｨｶﾙ!K138,"")</f>
        <v/>
      </c>
      <c r="L139" s="761" t="str">
        <f>IF(COUNTA(ｺﾒﾃﾞｨｶﾙ!L138)&gt;=1,ｺﾒﾃﾞｨｶﾙ!L138,"")</f>
        <v/>
      </c>
      <c r="M139" s="839" t="str">
        <f>IF(COUNTA(ｺﾒﾃﾞｨｶﾙ!M138)&gt;=1,ｺﾒﾃﾞｨｶﾙ!M138,"")</f>
        <v/>
      </c>
      <c r="N139" s="846" t="str">
        <f>IF(COUNTA(ｺﾒﾃﾞｨｶﾙ!N138)&gt;=1,ｺﾒﾃﾞｨｶﾙ!N138,"")</f>
        <v/>
      </c>
      <c r="O139" s="852">
        <f>SUM(ｺﾒﾃﾞｨｶﾙ!P138:V138)</f>
        <v>0</v>
      </c>
      <c r="P139" s="858" t="str">
        <f>IF(O139&lt;基本!$D$9,"非常勤","常勤")</f>
        <v>常勤</v>
      </c>
      <c r="Q139" s="861">
        <f>IF(P139="非常勤",O139/基本!$D$9,1)</f>
        <v>1</v>
      </c>
      <c r="R139" s="858" t="e">
        <f>IF(DAYS360(T139,メイン!$N$3)&lt;500,"新"," ")</f>
        <v>#VALUE!</v>
      </c>
      <c r="S139" s="868"/>
      <c r="T139" s="871" t="str">
        <f>IF(COUNTA(ｺﾒﾃﾞｨｶﾙ!O138)&gt;=1,ｺﾒﾃﾞｨｶﾙ!O138,"")</f>
        <v/>
      </c>
      <c r="U139" s="873"/>
      <c r="V139" s="873"/>
      <c r="W139" s="873"/>
      <c r="X139" s="875">
        <f t="shared" si="66"/>
        <v>0</v>
      </c>
      <c r="Y139" s="875">
        <f t="shared" si="67"/>
        <v>0</v>
      </c>
      <c r="Z139" s="875">
        <f t="shared" si="68"/>
        <v>0</v>
      </c>
      <c r="AA139" s="875">
        <f t="shared" si="69"/>
        <v>0</v>
      </c>
      <c r="AB139" s="875">
        <f t="shared" si="70"/>
        <v>0</v>
      </c>
      <c r="AC139" s="875">
        <f t="shared" si="71"/>
        <v>0</v>
      </c>
      <c r="AD139" s="875">
        <f t="shared" si="72"/>
        <v>0</v>
      </c>
      <c r="AE139" s="875">
        <f t="shared" si="73"/>
        <v>0</v>
      </c>
      <c r="AF139" s="875">
        <f t="shared" si="74"/>
        <v>0</v>
      </c>
      <c r="AG139" s="875">
        <f t="shared" si="75"/>
        <v>0</v>
      </c>
      <c r="AH139" s="875">
        <f t="shared" si="76"/>
        <v>0</v>
      </c>
      <c r="AI139" s="875">
        <f t="shared" si="77"/>
        <v>0</v>
      </c>
      <c r="AJ139" s="875">
        <f t="shared" si="78"/>
        <v>0</v>
      </c>
      <c r="AK139" s="875">
        <f t="shared" si="79"/>
        <v>0</v>
      </c>
      <c r="AL139" s="875">
        <f t="shared" si="80"/>
        <v>0</v>
      </c>
      <c r="AM139" s="875">
        <f t="shared" si="81"/>
        <v>0</v>
      </c>
      <c r="AN139" s="875">
        <f t="shared" si="82"/>
        <v>0</v>
      </c>
      <c r="AO139" s="875">
        <f t="shared" si="83"/>
        <v>0</v>
      </c>
      <c r="AP139" s="875">
        <f t="shared" si="84"/>
        <v>0</v>
      </c>
      <c r="AQ139" s="875">
        <f t="shared" si="85"/>
        <v>0</v>
      </c>
      <c r="AR139" s="875">
        <f t="shared" si="86"/>
        <v>0</v>
      </c>
      <c r="AS139" s="875">
        <f t="shared" si="87"/>
        <v>0</v>
      </c>
      <c r="AT139" s="875">
        <f t="shared" si="88"/>
        <v>0</v>
      </c>
      <c r="AU139" s="875">
        <f t="shared" si="89"/>
        <v>0</v>
      </c>
      <c r="AV139" s="875">
        <f t="shared" si="90"/>
        <v>0</v>
      </c>
      <c r="AW139" s="875">
        <f t="shared" si="91"/>
        <v>0</v>
      </c>
      <c r="AX139" s="875">
        <f t="shared" si="92"/>
        <v>0</v>
      </c>
      <c r="AY139" s="875">
        <f t="shared" si="93"/>
        <v>0</v>
      </c>
      <c r="AZ139" s="875">
        <f t="shared" si="94"/>
        <v>0</v>
      </c>
      <c r="BA139" s="875">
        <f t="shared" si="95"/>
        <v>0</v>
      </c>
      <c r="BB139" s="875">
        <f t="shared" si="96"/>
        <v>0</v>
      </c>
      <c r="BC139" s="875">
        <f t="shared" si="97"/>
        <v>0</v>
      </c>
      <c r="BD139" s="875">
        <f t="shared" si="98"/>
        <v>0</v>
      </c>
      <c r="BE139" s="875"/>
    </row>
    <row r="140" spans="1:57" ht="13.5" customHeight="1">
      <c r="A140" s="655" t="str">
        <f>IF(COUNTA(ｺﾒﾃﾞｨｶﾙ!A139)&gt;=1,ｺﾒﾃﾞｨｶﾙ!A139,"")</f>
        <v/>
      </c>
      <c r="B140" s="745" t="str">
        <f>IF(COUNTA(ｺﾒﾃﾞｨｶﾙ!B139)&gt;=1,ｺﾒﾃﾞｨｶﾙ!B139,"")</f>
        <v/>
      </c>
      <c r="C140" s="750" t="str">
        <f>IF(COUNTA(ｺﾒﾃﾞｨｶﾙ!C139)&gt;=1,ｺﾒﾃﾞｨｶﾙ!C139,"")</f>
        <v/>
      </c>
      <c r="D140" s="750" t="str">
        <f>IF(COUNTA(ｺﾒﾃﾞｨｶﾙ!D139)&gt;=1,ｺﾒﾃﾞｨｶﾙ!D139,"")</f>
        <v/>
      </c>
      <c r="E140" s="750" t="str">
        <f>IF(COUNTA(ｺﾒﾃﾞｨｶﾙ!E139)&gt;=1,ｺﾒﾃﾞｨｶﾙ!E139,"")</f>
        <v/>
      </c>
      <c r="F140" s="750" t="str">
        <f>IF(COUNTA(ｺﾒﾃﾞｨｶﾙ!F139)&gt;=1,ｺﾒﾃﾞｨｶﾙ!F139,"")</f>
        <v/>
      </c>
      <c r="G140" s="750" t="str">
        <f>IF(COUNTA(ｺﾒﾃﾞｨｶﾙ!G139)&gt;=1,ｺﾒﾃﾞｨｶﾙ!G139,"")</f>
        <v/>
      </c>
      <c r="H140" s="750" t="str">
        <f>IF(COUNTA(ｺﾒﾃﾞｨｶﾙ!H139)&gt;=1,ｺﾒﾃﾞｨｶﾙ!H139,"")</f>
        <v/>
      </c>
      <c r="I140" s="750" t="str">
        <f>IF(COUNTA(ｺﾒﾃﾞｨｶﾙ!I139)&gt;=1,ｺﾒﾃﾞｨｶﾙ!I139,"")</f>
        <v/>
      </c>
      <c r="J140" s="750" t="str">
        <f>IF(COUNTA(ｺﾒﾃﾞｨｶﾙ!J139)&gt;=1,ｺﾒﾃﾞｨｶﾙ!J139,"")</f>
        <v/>
      </c>
      <c r="K140" s="750" t="str">
        <f>IF(COUNTA(ｺﾒﾃﾞｨｶﾙ!K139)&gt;=1,ｺﾒﾃﾞｨｶﾙ!K139,"")</f>
        <v/>
      </c>
      <c r="L140" s="761" t="str">
        <f>IF(COUNTA(ｺﾒﾃﾞｨｶﾙ!L139)&gt;=1,ｺﾒﾃﾞｨｶﾙ!L139,"")</f>
        <v/>
      </c>
      <c r="M140" s="839" t="str">
        <f>IF(COUNTA(ｺﾒﾃﾞｨｶﾙ!M139)&gt;=1,ｺﾒﾃﾞｨｶﾙ!M139,"")</f>
        <v/>
      </c>
      <c r="N140" s="846" t="str">
        <f>IF(COUNTA(ｺﾒﾃﾞｨｶﾙ!N139)&gt;=1,ｺﾒﾃﾞｨｶﾙ!N139,"")</f>
        <v/>
      </c>
      <c r="O140" s="852">
        <f>SUM(ｺﾒﾃﾞｨｶﾙ!P139:V139)</f>
        <v>0</v>
      </c>
      <c r="P140" s="858" t="str">
        <f>IF(O140&lt;基本!$D$9,"非常勤","常勤")</f>
        <v>常勤</v>
      </c>
      <c r="Q140" s="861">
        <f>IF(P140="非常勤",O140/基本!$D$9,1)</f>
        <v>1</v>
      </c>
      <c r="R140" s="858" t="e">
        <f>IF(DAYS360(T140,メイン!$N$3)&lt;500,"新"," ")</f>
        <v>#VALUE!</v>
      </c>
      <c r="S140" s="868"/>
      <c r="T140" s="871" t="str">
        <f>IF(COUNTA(ｺﾒﾃﾞｨｶﾙ!O139)&gt;=1,ｺﾒﾃﾞｨｶﾙ!O139,"")</f>
        <v/>
      </c>
      <c r="U140" s="873"/>
      <c r="V140" s="873"/>
      <c r="W140" s="873"/>
      <c r="X140" s="875">
        <f t="shared" si="66"/>
        <v>0</v>
      </c>
      <c r="Y140" s="875">
        <f t="shared" si="67"/>
        <v>0</v>
      </c>
      <c r="Z140" s="875">
        <f t="shared" si="68"/>
        <v>0</v>
      </c>
      <c r="AA140" s="875">
        <f t="shared" si="69"/>
        <v>0</v>
      </c>
      <c r="AB140" s="875">
        <f t="shared" si="70"/>
        <v>0</v>
      </c>
      <c r="AC140" s="875">
        <f t="shared" si="71"/>
        <v>0</v>
      </c>
      <c r="AD140" s="875">
        <f t="shared" si="72"/>
        <v>0</v>
      </c>
      <c r="AE140" s="875">
        <f t="shared" si="73"/>
        <v>0</v>
      </c>
      <c r="AF140" s="875">
        <f t="shared" si="74"/>
        <v>0</v>
      </c>
      <c r="AG140" s="875">
        <f t="shared" si="75"/>
        <v>0</v>
      </c>
      <c r="AH140" s="875">
        <f t="shared" si="76"/>
        <v>0</v>
      </c>
      <c r="AI140" s="875">
        <f t="shared" si="77"/>
        <v>0</v>
      </c>
      <c r="AJ140" s="875">
        <f t="shared" si="78"/>
        <v>0</v>
      </c>
      <c r="AK140" s="875">
        <f t="shared" si="79"/>
        <v>0</v>
      </c>
      <c r="AL140" s="875">
        <f t="shared" si="80"/>
        <v>0</v>
      </c>
      <c r="AM140" s="875">
        <f t="shared" si="81"/>
        <v>0</v>
      </c>
      <c r="AN140" s="875">
        <f t="shared" si="82"/>
        <v>0</v>
      </c>
      <c r="AO140" s="875">
        <f t="shared" si="83"/>
        <v>0</v>
      </c>
      <c r="AP140" s="875">
        <f t="shared" si="84"/>
        <v>0</v>
      </c>
      <c r="AQ140" s="875">
        <f t="shared" si="85"/>
        <v>0</v>
      </c>
      <c r="AR140" s="875">
        <f t="shared" si="86"/>
        <v>0</v>
      </c>
      <c r="AS140" s="875">
        <f t="shared" si="87"/>
        <v>0</v>
      </c>
      <c r="AT140" s="875">
        <f t="shared" si="88"/>
        <v>0</v>
      </c>
      <c r="AU140" s="875">
        <f t="shared" si="89"/>
        <v>0</v>
      </c>
      <c r="AV140" s="875">
        <f t="shared" si="90"/>
        <v>0</v>
      </c>
      <c r="AW140" s="875">
        <f t="shared" si="91"/>
        <v>0</v>
      </c>
      <c r="AX140" s="875">
        <f t="shared" si="92"/>
        <v>0</v>
      </c>
      <c r="AY140" s="875">
        <f t="shared" si="93"/>
        <v>0</v>
      </c>
      <c r="AZ140" s="875">
        <f t="shared" si="94"/>
        <v>0</v>
      </c>
      <c r="BA140" s="875">
        <f t="shared" si="95"/>
        <v>0</v>
      </c>
      <c r="BB140" s="875">
        <f t="shared" si="96"/>
        <v>0</v>
      </c>
      <c r="BC140" s="875">
        <f t="shared" si="97"/>
        <v>0</v>
      </c>
      <c r="BD140" s="875">
        <f t="shared" si="98"/>
        <v>0</v>
      </c>
      <c r="BE140" s="875"/>
    </row>
    <row r="141" spans="1:57" ht="13.5" customHeight="1">
      <c r="A141" s="655" t="str">
        <f>IF(COUNTA(ｺﾒﾃﾞｨｶﾙ!A140)&gt;=1,ｺﾒﾃﾞｨｶﾙ!A140,"")</f>
        <v/>
      </c>
      <c r="B141" s="745" t="str">
        <f>IF(COUNTA(ｺﾒﾃﾞｨｶﾙ!B140)&gt;=1,ｺﾒﾃﾞｨｶﾙ!B140,"")</f>
        <v/>
      </c>
      <c r="C141" s="750" t="str">
        <f>IF(COUNTA(ｺﾒﾃﾞｨｶﾙ!C140)&gt;=1,ｺﾒﾃﾞｨｶﾙ!C140,"")</f>
        <v/>
      </c>
      <c r="D141" s="750" t="str">
        <f>IF(COUNTA(ｺﾒﾃﾞｨｶﾙ!D140)&gt;=1,ｺﾒﾃﾞｨｶﾙ!D140,"")</f>
        <v/>
      </c>
      <c r="E141" s="750" t="str">
        <f>IF(COUNTA(ｺﾒﾃﾞｨｶﾙ!E140)&gt;=1,ｺﾒﾃﾞｨｶﾙ!E140,"")</f>
        <v/>
      </c>
      <c r="F141" s="750" t="str">
        <f>IF(COUNTA(ｺﾒﾃﾞｨｶﾙ!F140)&gt;=1,ｺﾒﾃﾞｨｶﾙ!F140,"")</f>
        <v/>
      </c>
      <c r="G141" s="750" t="str">
        <f>IF(COUNTA(ｺﾒﾃﾞｨｶﾙ!G140)&gt;=1,ｺﾒﾃﾞｨｶﾙ!G140,"")</f>
        <v/>
      </c>
      <c r="H141" s="750" t="str">
        <f>IF(COUNTA(ｺﾒﾃﾞｨｶﾙ!H140)&gt;=1,ｺﾒﾃﾞｨｶﾙ!H140,"")</f>
        <v/>
      </c>
      <c r="I141" s="750" t="str">
        <f>IF(COUNTA(ｺﾒﾃﾞｨｶﾙ!I140)&gt;=1,ｺﾒﾃﾞｨｶﾙ!I140,"")</f>
        <v/>
      </c>
      <c r="J141" s="750" t="str">
        <f>IF(COUNTA(ｺﾒﾃﾞｨｶﾙ!J140)&gt;=1,ｺﾒﾃﾞｨｶﾙ!J140,"")</f>
        <v/>
      </c>
      <c r="K141" s="750" t="str">
        <f>IF(COUNTA(ｺﾒﾃﾞｨｶﾙ!K140)&gt;=1,ｺﾒﾃﾞｨｶﾙ!K140,"")</f>
        <v/>
      </c>
      <c r="L141" s="761" t="str">
        <f>IF(COUNTA(ｺﾒﾃﾞｨｶﾙ!L140)&gt;=1,ｺﾒﾃﾞｨｶﾙ!L140,"")</f>
        <v/>
      </c>
      <c r="M141" s="839" t="str">
        <f>IF(COUNTA(ｺﾒﾃﾞｨｶﾙ!M140)&gt;=1,ｺﾒﾃﾞｨｶﾙ!M140,"")</f>
        <v/>
      </c>
      <c r="N141" s="846" t="str">
        <f>IF(COUNTA(ｺﾒﾃﾞｨｶﾙ!N140)&gt;=1,ｺﾒﾃﾞｨｶﾙ!N140,"")</f>
        <v/>
      </c>
      <c r="O141" s="852">
        <f>SUM(ｺﾒﾃﾞｨｶﾙ!P140:V140)</f>
        <v>0</v>
      </c>
      <c r="P141" s="858" t="str">
        <f>IF(O141&lt;基本!$D$9,"非常勤","常勤")</f>
        <v>常勤</v>
      </c>
      <c r="Q141" s="861">
        <f>IF(P141="非常勤",O141/基本!$D$9,1)</f>
        <v>1</v>
      </c>
      <c r="R141" s="858" t="e">
        <f>IF(DAYS360(T141,メイン!$N$3)&lt;500,"新"," ")</f>
        <v>#VALUE!</v>
      </c>
      <c r="S141" s="868"/>
      <c r="T141" s="871" t="str">
        <f>IF(COUNTA(ｺﾒﾃﾞｨｶﾙ!O140)&gt;=1,ｺﾒﾃﾞｨｶﾙ!O140,"")</f>
        <v/>
      </c>
      <c r="U141" s="873"/>
      <c r="V141" s="873"/>
      <c r="W141" s="873"/>
      <c r="X141" s="875">
        <f t="shared" si="66"/>
        <v>0</v>
      </c>
      <c r="Y141" s="875">
        <f t="shared" si="67"/>
        <v>0</v>
      </c>
      <c r="Z141" s="875">
        <f t="shared" si="68"/>
        <v>0</v>
      </c>
      <c r="AA141" s="875">
        <f t="shared" si="69"/>
        <v>0</v>
      </c>
      <c r="AB141" s="875">
        <f t="shared" si="70"/>
        <v>0</v>
      </c>
      <c r="AC141" s="875">
        <f t="shared" si="71"/>
        <v>0</v>
      </c>
      <c r="AD141" s="875">
        <f t="shared" si="72"/>
        <v>0</v>
      </c>
      <c r="AE141" s="875">
        <f t="shared" si="73"/>
        <v>0</v>
      </c>
      <c r="AF141" s="875">
        <f t="shared" si="74"/>
        <v>0</v>
      </c>
      <c r="AG141" s="875">
        <f t="shared" si="75"/>
        <v>0</v>
      </c>
      <c r="AH141" s="875">
        <f t="shared" si="76"/>
        <v>0</v>
      </c>
      <c r="AI141" s="875">
        <f t="shared" si="77"/>
        <v>0</v>
      </c>
      <c r="AJ141" s="875">
        <f t="shared" si="78"/>
        <v>0</v>
      </c>
      <c r="AK141" s="875">
        <f t="shared" si="79"/>
        <v>0</v>
      </c>
      <c r="AL141" s="875">
        <f t="shared" si="80"/>
        <v>0</v>
      </c>
      <c r="AM141" s="875">
        <f t="shared" si="81"/>
        <v>0</v>
      </c>
      <c r="AN141" s="875">
        <f t="shared" si="82"/>
        <v>0</v>
      </c>
      <c r="AO141" s="875">
        <f t="shared" si="83"/>
        <v>0</v>
      </c>
      <c r="AP141" s="875">
        <f t="shared" si="84"/>
        <v>0</v>
      </c>
      <c r="AQ141" s="875">
        <f t="shared" si="85"/>
        <v>0</v>
      </c>
      <c r="AR141" s="875">
        <f t="shared" si="86"/>
        <v>0</v>
      </c>
      <c r="AS141" s="875">
        <f t="shared" si="87"/>
        <v>0</v>
      </c>
      <c r="AT141" s="875">
        <f t="shared" si="88"/>
        <v>0</v>
      </c>
      <c r="AU141" s="875">
        <f t="shared" si="89"/>
        <v>0</v>
      </c>
      <c r="AV141" s="875">
        <f t="shared" si="90"/>
        <v>0</v>
      </c>
      <c r="AW141" s="875">
        <f t="shared" si="91"/>
        <v>0</v>
      </c>
      <c r="AX141" s="875">
        <f t="shared" si="92"/>
        <v>0</v>
      </c>
      <c r="AY141" s="875">
        <f t="shared" si="93"/>
        <v>0</v>
      </c>
      <c r="AZ141" s="875">
        <f t="shared" si="94"/>
        <v>0</v>
      </c>
      <c r="BA141" s="875">
        <f t="shared" si="95"/>
        <v>0</v>
      </c>
      <c r="BB141" s="875">
        <f t="shared" si="96"/>
        <v>0</v>
      </c>
      <c r="BC141" s="875">
        <f t="shared" si="97"/>
        <v>0</v>
      </c>
      <c r="BD141" s="875">
        <f t="shared" si="98"/>
        <v>0</v>
      </c>
      <c r="BE141" s="875"/>
    </row>
    <row r="142" spans="1:57" ht="13.5" customHeight="1">
      <c r="A142" s="655" t="str">
        <f>IF(COUNTA(ｺﾒﾃﾞｨｶﾙ!A141)&gt;=1,ｺﾒﾃﾞｨｶﾙ!A141,"")</f>
        <v/>
      </c>
      <c r="B142" s="745" t="str">
        <f>IF(COUNTA(ｺﾒﾃﾞｨｶﾙ!B141)&gt;=1,ｺﾒﾃﾞｨｶﾙ!B141,"")</f>
        <v/>
      </c>
      <c r="C142" s="750" t="str">
        <f>IF(COUNTA(ｺﾒﾃﾞｨｶﾙ!C141)&gt;=1,ｺﾒﾃﾞｨｶﾙ!C141,"")</f>
        <v/>
      </c>
      <c r="D142" s="750" t="str">
        <f>IF(COUNTA(ｺﾒﾃﾞｨｶﾙ!D141)&gt;=1,ｺﾒﾃﾞｨｶﾙ!D141,"")</f>
        <v/>
      </c>
      <c r="E142" s="750" t="str">
        <f>IF(COUNTA(ｺﾒﾃﾞｨｶﾙ!E141)&gt;=1,ｺﾒﾃﾞｨｶﾙ!E141,"")</f>
        <v/>
      </c>
      <c r="F142" s="750" t="str">
        <f>IF(COUNTA(ｺﾒﾃﾞｨｶﾙ!F141)&gt;=1,ｺﾒﾃﾞｨｶﾙ!F141,"")</f>
        <v/>
      </c>
      <c r="G142" s="750" t="str">
        <f>IF(COUNTA(ｺﾒﾃﾞｨｶﾙ!G141)&gt;=1,ｺﾒﾃﾞｨｶﾙ!G141,"")</f>
        <v/>
      </c>
      <c r="H142" s="750" t="str">
        <f>IF(COUNTA(ｺﾒﾃﾞｨｶﾙ!H141)&gt;=1,ｺﾒﾃﾞｨｶﾙ!H141,"")</f>
        <v/>
      </c>
      <c r="I142" s="750" t="str">
        <f>IF(COUNTA(ｺﾒﾃﾞｨｶﾙ!I141)&gt;=1,ｺﾒﾃﾞｨｶﾙ!I141,"")</f>
        <v/>
      </c>
      <c r="J142" s="750" t="str">
        <f>IF(COUNTA(ｺﾒﾃﾞｨｶﾙ!J141)&gt;=1,ｺﾒﾃﾞｨｶﾙ!J141,"")</f>
        <v/>
      </c>
      <c r="K142" s="750" t="str">
        <f>IF(COUNTA(ｺﾒﾃﾞｨｶﾙ!K141)&gt;=1,ｺﾒﾃﾞｨｶﾙ!K141,"")</f>
        <v/>
      </c>
      <c r="L142" s="761" t="str">
        <f>IF(COUNTA(ｺﾒﾃﾞｨｶﾙ!L141)&gt;=1,ｺﾒﾃﾞｨｶﾙ!L141,"")</f>
        <v/>
      </c>
      <c r="M142" s="839" t="str">
        <f>IF(COUNTA(ｺﾒﾃﾞｨｶﾙ!M141)&gt;=1,ｺﾒﾃﾞｨｶﾙ!M141,"")</f>
        <v/>
      </c>
      <c r="N142" s="846" t="str">
        <f>IF(COUNTA(ｺﾒﾃﾞｨｶﾙ!N141)&gt;=1,ｺﾒﾃﾞｨｶﾙ!N141,"")</f>
        <v/>
      </c>
      <c r="O142" s="852">
        <f>SUM(ｺﾒﾃﾞｨｶﾙ!P141:V141)</f>
        <v>0</v>
      </c>
      <c r="P142" s="858" t="str">
        <f>IF(O142&lt;基本!$D$9,"非常勤","常勤")</f>
        <v>常勤</v>
      </c>
      <c r="Q142" s="861">
        <f>IF(P142="非常勤",O142/基本!$D$9,1)</f>
        <v>1</v>
      </c>
      <c r="R142" s="858" t="e">
        <f>IF(DAYS360(T142,メイン!$N$3)&lt;500,"新"," ")</f>
        <v>#VALUE!</v>
      </c>
      <c r="S142" s="868"/>
      <c r="T142" s="871" t="str">
        <f>IF(COUNTA(ｺﾒﾃﾞｨｶﾙ!O141)&gt;=1,ｺﾒﾃﾞｨｶﾙ!O141,"")</f>
        <v/>
      </c>
      <c r="U142" s="873"/>
      <c r="V142" s="873"/>
      <c r="W142" s="873"/>
      <c r="X142" s="875">
        <f t="shared" si="66"/>
        <v>0</v>
      </c>
      <c r="Y142" s="875">
        <f t="shared" si="67"/>
        <v>0</v>
      </c>
      <c r="Z142" s="875">
        <f t="shared" si="68"/>
        <v>0</v>
      </c>
      <c r="AA142" s="875">
        <f t="shared" si="69"/>
        <v>0</v>
      </c>
      <c r="AB142" s="875">
        <f t="shared" si="70"/>
        <v>0</v>
      </c>
      <c r="AC142" s="875">
        <f t="shared" si="71"/>
        <v>0</v>
      </c>
      <c r="AD142" s="875">
        <f t="shared" si="72"/>
        <v>0</v>
      </c>
      <c r="AE142" s="875">
        <f t="shared" si="73"/>
        <v>0</v>
      </c>
      <c r="AF142" s="875">
        <f t="shared" si="74"/>
        <v>0</v>
      </c>
      <c r="AG142" s="875">
        <f t="shared" si="75"/>
        <v>0</v>
      </c>
      <c r="AH142" s="875">
        <f t="shared" si="76"/>
        <v>0</v>
      </c>
      <c r="AI142" s="875">
        <f t="shared" si="77"/>
        <v>0</v>
      </c>
      <c r="AJ142" s="875">
        <f t="shared" si="78"/>
        <v>0</v>
      </c>
      <c r="AK142" s="875">
        <f t="shared" si="79"/>
        <v>0</v>
      </c>
      <c r="AL142" s="875">
        <f t="shared" si="80"/>
        <v>0</v>
      </c>
      <c r="AM142" s="875">
        <f t="shared" si="81"/>
        <v>0</v>
      </c>
      <c r="AN142" s="875">
        <f t="shared" si="82"/>
        <v>0</v>
      </c>
      <c r="AO142" s="875">
        <f t="shared" si="83"/>
        <v>0</v>
      </c>
      <c r="AP142" s="875">
        <f t="shared" si="84"/>
        <v>0</v>
      </c>
      <c r="AQ142" s="875">
        <f t="shared" si="85"/>
        <v>0</v>
      </c>
      <c r="AR142" s="875">
        <f t="shared" si="86"/>
        <v>0</v>
      </c>
      <c r="AS142" s="875">
        <f t="shared" si="87"/>
        <v>0</v>
      </c>
      <c r="AT142" s="875">
        <f t="shared" si="88"/>
        <v>0</v>
      </c>
      <c r="AU142" s="875">
        <f t="shared" si="89"/>
        <v>0</v>
      </c>
      <c r="AV142" s="875">
        <f t="shared" si="90"/>
        <v>0</v>
      </c>
      <c r="AW142" s="875">
        <f t="shared" si="91"/>
        <v>0</v>
      </c>
      <c r="AX142" s="875">
        <f t="shared" si="92"/>
        <v>0</v>
      </c>
      <c r="AY142" s="875">
        <f t="shared" si="93"/>
        <v>0</v>
      </c>
      <c r="AZ142" s="875">
        <f t="shared" si="94"/>
        <v>0</v>
      </c>
      <c r="BA142" s="875">
        <f t="shared" si="95"/>
        <v>0</v>
      </c>
      <c r="BB142" s="875">
        <f t="shared" si="96"/>
        <v>0</v>
      </c>
      <c r="BC142" s="875">
        <f t="shared" si="97"/>
        <v>0</v>
      </c>
      <c r="BD142" s="875">
        <f t="shared" si="98"/>
        <v>0</v>
      </c>
      <c r="BE142" s="875"/>
    </row>
    <row r="143" spans="1:57" ht="13.5" customHeight="1">
      <c r="A143" s="655" t="str">
        <f>IF(COUNTA(ｺﾒﾃﾞｨｶﾙ!A142)&gt;=1,ｺﾒﾃﾞｨｶﾙ!A142,"")</f>
        <v/>
      </c>
      <c r="B143" s="745" t="str">
        <f>IF(COUNTA(ｺﾒﾃﾞｨｶﾙ!B142)&gt;=1,ｺﾒﾃﾞｨｶﾙ!B142,"")</f>
        <v/>
      </c>
      <c r="C143" s="750" t="str">
        <f>IF(COUNTA(ｺﾒﾃﾞｨｶﾙ!C142)&gt;=1,ｺﾒﾃﾞｨｶﾙ!C142,"")</f>
        <v/>
      </c>
      <c r="D143" s="750" t="str">
        <f>IF(COUNTA(ｺﾒﾃﾞｨｶﾙ!D142)&gt;=1,ｺﾒﾃﾞｨｶﾙ!D142,"")</f>
        <v/>
      </c>
      <c r="E143" s="750" t="str">
        <f>IF(COUNTA(ｺﾒﾃﾞｨｶﾙ!E142)&gt;=1,ｺﾒﾃﾞｨｶﾙ!E142,"")</f>
        <v/>
      </c>
      <c r="F143" s="750" t="str">
        <f>IF(COUNTA(ｺﾒﾃﾞｨｶﾙ!F142)&gt;=1,ｺﾒﾃﾞｨｶﾙ!F142,"")</f>
        <v/>
      </c>
      <c r="G143" s="750" t="str">
        <f>IF(COUNTA(ｺﾒﾃﾞｨｶﾙ!G142)&gt;=1,ｺﾒﾃﾞｨｶﾙ!G142,"")</f>
        <v/>
      </c>
      <c r="H143" s="750" t="str">
        <f>IF(COUNTA(ｺﾒﾃﾞｨｶﾙ!H142)&gt;=1,ｺﾒﾃﾞｨｶﾙ!H142,"")</f>
        <v/>
      </c>
      <c r="I143" s="750" t="str">
        <f>IF(COUNTA(ｺﾒﾃﾞｨｶﾙ!I142)&gt;=1,ｺﾒﾃﾞｨｶﾙ!I142,"")</f>
        <v/>
      </c>
      <c r="J143" s="750" t="str">
        <f>IF(COUNTA(ｺﾒﾃﾞｨｶﾙ!J142)&gt;=1,ｺﾒﾃﾞｨｶﾙ!J142,"")</f>
        <v/>
      </c>
      <c r="K143" s="750" t="str">
        <f>IF(COUNTA(ｺﾒﾃﾞｨｶﾙ!K142)&gt;=1,ｺﾒﾃﾞｨｶﾙ!K142,"")</f>
        <v/>
      </c>
      <c r="L143" s="761" t="str">
        <f>IF(COUNTA(ｺﾒﾃﾞｨｶﾙ!L142)&gt;=1,ｺﾒﾃﾞｨｶﾙ!L142,"")</f>
        <v/>
      </c>
      <c r="M143" s="839" t="str">
        <f>IF(COUNTA(ｺﾒﾃﾞｨｶﾙ!M142)&gt;=1,ｺﾒﾃﾞｨｶﾙ!M142,"")</f>
        <v/>
      </c>
      <c r="N143" s="846" t="str">
        <f>IF(COUNTA(ｺﾒﾃﾞｨｶﾙ!N142)&gt;=1,ｺﾒﾃﾞｨｶﾙ!N142,"")</f>
        <v/>
      </c>
      <c r="O143" s="852">
        <f>SUM(ｺﾒﾃﾞｨｶﾙ!P142:V142)</f>
        <v>0</v>
      </c>
      <c r="P143" s="858" t="str">
        <f>IF(O143&lt;基本!$D$9,"非常勤","常勤")</f>
        <v>常勤</v>
      </c>
      <c r="Q143" s="861">
        <f>IF(P143="非常勤",O143/基本!$D$9,1)</f>
        <v>1</v>
      </c>
      <c r="R143" s="858" t="e">
        <f>IF(DAYS360(T143,メイン!$N$3)&lt;500,"新"," ")</f>
        <v>#VALUE!</v>
      </c>
      <c r="S143" s="868"/>
      <c r="T143" s="871" t="str">
        <f>IF(COUNTA(ｺﾒﾃﾞｨｶﾙ!O142)&gt;=1,ｺﾒﾃﾞｨｶﾙ!O142,"")</f>
        <v/>
      </c>
      <c r="U143" s="873"/>
      <c r="V143" s="873"/>
      <c r="W143" s="873"/>
      <c r="X143" s="875">
        <f t="shared" si="66"/>
        <v>0</v>
      </c>
      <c r="Y143" s="875">
        <f t="shared" si="67"/>
        <v>0</v>
      </c>
      <c r="Z143" s="875">
        <f t="shared" si="68"/>
        <v>0</v>
      </c>
      <c r="AA143" s="875">
        <f t="shared" si="69"/>
        <v>0</v>
      </c>
      <c r="AB143" s="875">
        <f t="shared" si="70"/>
        <v>0</v>
      </c>
      <c r="AC143" s="875">
        <f t="shared" si="71"/>
        <v>0</v>
      </c>
      <c r="AD143" s="875">
        <f t="shared" si="72"/>
        <v>0</v>
      </c>
      <c r="AE143" s="875">
        <f t="shared" si="73"/>
        <v>0</v>
      </c>
      <c r="AF143" s="875">
        <f t="shared" si="74"/>
        <v>0</v>
      </c>
      <c r="AG143" s="875">
        <f t="shared" si="75"/>
        <v>0</v>
      </c>
      <c r="AH143" s="875">
        <f t="shared" si="76"/>
        <v>0</v>
      </c>
      <c r="AI143" s="875">
        <f t="shared" si="77"/>
        <v>0</v>
      </c>
      <c r="AJ143" s="875">
        <f t="shared" si="78"/>
        <v>0</v>
      </c>
      <c r="AK143" s="875">
        <f t="shared" si="79"/>
        <v>0</v>
      </c>
      <c r="AL143" s="875">
        <f t="shared" si="80"/>
        <v>0</v>
      </c>
      <c r="AM143" s="875">
        <f t="shared" si="81"/>
        <v>0</v>
      </c>
      <c r="AN143" s="875">
        <f t="shared" si="82"/>
        <v>0</v>
      </c>
      <c r="AO143" s="875">
        <f t="shared" si="83"/>
        <v>0</v>
      </c>
      <c r="AP143" s="875">
        <f t="shared" si="84"/>
        <v>0</v>
      </c>
      <c r="AQ143" s="875">
        <f t="shared" si="85"/>
        <v>0</v>
      </c>
      <c r="AR143" s="875">
        <f t="shared" si="86"/>
        <v>0</v>
      </c>
      <c r="AS143" s="875">
        <f t="shared" si="87"/>
        <v>0</v>
      </c>
      <c r="AT143" s="875">
        <f t="shared" si="88"/>
        <v>0</v>
      </c>
      <c r="AU143" s="875">
        <f t="shared" si="89"/>
        <v>0</v>
      </c>
      <c r="AV143" s="875">
        <f t="shared" si="90"/>
        <v>0</v>
      </c>
      <c r="AW143" s="875">
        <f t="shared" si="91"/>
        <v>0</v>
      </c>
      <c r="AX143" s="875">
        <f t="shared" si="92"/>
        <v>0</v>
      </c>
      <c r="AY143" s="875">
        <f t="shared" si="93"/>
        <v>0</v>
      </c>
      <c r="AZ143" s="875">
        <f t="shared" si="94"/>
        <v>0</v>
      </c>
      <c r="BA143" s="875">
        <f t="shared" si="95"/>
        <v>0</v>
      </c>
      <c r="BB143" s="875">
        <f t="shared" si="96"/>
        <v>0</v>
      </c>
      <c r="BC143" s="875">
        <f t="shared" si="97"/>
        <v>0</v>
      </c>
      <c r="BD143" s="875">
        <f t="shared" si="98"/>
        <v>0</v>
      </c>
      <c r="BE143" s="875"/>
    </row>
    <row r="144" spans="1:57" ht="13.5" customHeight="1">
      <c r="A144" s="655" t="str">
        <f>IF(COUNTA(ｺﾒﾃﾞｨｶﾙ!A143)&gt;=1,ｺﾒﾃﾞｨｶﾙ!A143,"")</f>
        <v/>
      </c>
      <c r="B144" s="745" t="str">
        <f>IF(COUNTA(ｺﾒﾃﾞｨｶﾙ!B143)&gt;=1,ｺﾒﾃﾞｨｶﾙ!B143,"")</f>
        <v/>
      </c>
      <c r="C144" s="750" t="str">
        <f>IF(COUNTA(ｺﾒﾃﾞｨｶﾙ!C143)&gt;=1,ｺﾒﾃﾞｨｶﾙ!C143,"")</f>
        <v/>
      </c>
      <c r="D144" s="750" t="str">
        <f>IF(COUNTA(ｺﾒﾃﾞｨｶﾙ!D143)&gt;=1,ｺﾒﾃﾞｨｶﾙ!D143,"")</f>
        <v/>
      </c>
      <c r="E144" s="750" t="str">
        <f>IF(COUNTA(ｺﾒﾃﾞｨｶﾙ!E143)&gt;=1,ｺﾒﾃﾞｨｶﾙ!E143,"")</f>
        <v/>
      </c>
      <c r="F144" s="750" t="str">
        <f>IF(COUNTA(ｺﾒﾃﾞｨｶﾙ!F143)&gt;=1,ｺﾒﾃﾞｨｶﾙ!F143,"")</f>
        <v/>
      </c>
      <c r="G144" s="750" t="str">
        <f>IF(COUNTA(ｺﾒﾃﾞｨｶﾙ!G143)&gt;=1,ｺﾒﾃﾞｨｶﾙ!G143,"")</f>
        <v/>
      </c>
      <c r="H144" s="750" t="str">
        <f>IF(COUNTA(ｺﾒﾃﾞｨｶﾙ!H143)&gt;=1,ｺﾒﾃﾞｨｶﾙ!H143,"")</f>
        <v/>
      </c>
      <c r="I144" s="750" t="str">
        <f>IF(COUNTA(ｺﾒﾃﾞｨｶﾙ!I143)&gt;=1,ｺﾒﾃﾞｨｶﾙ!I143,"")</f>
        <v/>
      </c>
      <c r="J144" s="750" t="str">
        <f>IF(COUNTA(ｺﾒﾃﾞｨｶﾙ!J143)&gt;=1,ｺﾒﾃﾞｨｶﾙ!J143,"")</f>
        <v/>
      </c>
      <c r="K144" s="750" t="str">
        <f>IF(COUNTA(ｺﾒﾃﾞｨｶﾙ!K143)&gt;=1,ｺﾒﾃﾞｨｶﾙ!K143,"")</f>
        <v/>
      </c>
      <c r="L144" s="761" t="str">
        <f>IF(COUNTA(ｺﾒﾃﾞｨｶﾙ!L143)&gt;=1,ｺﾒﾃﾞｨｶﾙ!L143,"")</f>
        <v/>
      </c>
      <c r="M144" s="839" t="str">
        <f>IF(COUNTA(ｺﾒﾃﾞｨｶﾙ!M143)&gt;=1,ｺﾒﾃﾞｨｶﾙ!M143,"")</f>
        <v/>
      </c>
      <c r="N144" s="846" t="str">
        <f>IF(COUNTA(ｺﾒﾃﾞｨｶﾙ!N143)&gt;=1,ｺﾒﾃﾞｨｶﾙ!N143,"")</f>
        <v/>
      </c>
      <c r="O144" s="852">
        <f>SUM(ｺﾒﾃﾞｨｶﾙ!P143:V143)</f>
        <v>0</v>
      </c>
      <c r="P144" s="858" t="str">
        <f>IF(O144&lt;基本!$D$9,"非常勤","常勤")</f>
        <v>常勤</v>
      </c>
      <c r="Q144" s="861">
        <f>IF(P144="非常勤",O144/基本!$D$9,1)</f>
        <v>1</v>
      </c>
      <c r="R144" s="858" t="e">
        <f>IF(DAYS360(T144,メイン!$N$3)&lt;500,"新"," ")</f>
        <v>#VALUE!</v>
      </c>
      <c r="S144" s="868"/>
      <c r="T144" s="871" t="str">
        <f>IF(COUNTA(ｺﾒﾃﾞｨｶﾙ!O143)&gt;=1,ｺﾒﾃﾞｨｶﾙ!O143,"")</f>
        <v/>
      </c>
      <c r="U144" s="873"/>
      <c r="V144" s="873"/>
      <c r="W144" s="873"/>
      <c r="X144" s="875">
        <f t="shared" si="66"/>
        <v>0</v>
      </c>
      <c r="Y144" s="875">
        <f t="shared" si="67"/>
        <v>0</v>
      </c>
      <c r="Z144" s="875">
        <f t="shared" si="68"/>
        <v>0</v>
      </c>
      <c r="AA144" s="875">
        <f t="shared" si="69"/>
        <v>0</v>
      </c>
      <c r="AB144" s="875">
        <f t="shared" si="70"/>
        <v>0</v>
      </c>
      <c r="AC144" s="875">
        <f t="shared" si="71"/>
        <v>0</v>
      </c>
      <c r="AD144" s="875">
        <f t="shared" si="72"/>
        <v>0</v>
      </c>
      <c r="AE144" s="875">
        <f t="shared" si="73"/>
        <v>0</v>
      </c>
      <c r="AF144" s="875">
        <f t="shared" si="74"/>
        <v>0</v>
      </c>
      <c r="AG144" s="875">
        <f t="shared" si="75"/>
        <v>0</v>
      </c>
      <c r="AH144" s="875">
        <f t="shared" si="76"/>
        <v>0</v>
      </c>
      <c r="AI144" s="875">
        <f t="shared" si="77"/>
        <v>0</v>
      </c>
      <c r="AJ144" s="875">
        <f t="shared" si="78"/>
        <v>0</v>
      </c>
      <c r="AK144" s="875">
        <f t="shared" si="79"/>
        <v>0</v>
      </c>
      <c r="AL144" s="875">
        <f t="shared" si="80"/>
        <v>0</v>
      </c>
      <c r="AM144" s="875">
        <f t="shared" si="81"/>
        <v>0</v>
      </c>
      <c r="AN144" s="875">
        <f t="shared" si="82"/>
        <v>0</v>
      </c>
      <c r="AO144" s="875">
        <f t="shared" si="83"/>
        <v>0</v>
      </c>
      <c r="AP144" s="875">
        <f t="shared" si="84"/>
        <v>0</v>
      </c>
      <c r="AQ144" s="875">
        <f t="shared" si="85"/>
        <v>0</v>
      </c>
      <c r="AR144" s="875">
        <f t="shared" si="86"/>
        <v>0</v>
      </c>
      <c r="AS144" s="875">
        <f t="shared" si="87"/>
        <v>0</v>
      </c>
      <c r="AT144" s="875">
        <f t="shared" si="88"/>
        <v>0</v>
      </c>
      <c r="AU144" s="875">
        <f t="shared" si="89"/>
        <v>0</v>
      </c>
      <c r="AV144" s="875">
        <f t="shared" si="90"/>
        <v>0</v>
      </c>
      <c r="AW144" s="875">
        <f t="shared" si="91"/>
        <v>0</v>
      </c>
      <c r="AX144" s="875">
        <f t="shared" si="92"/>
        <v>0</v>
      </c>
      <c r="AY144" s="875">
        <f t="shared" si="93"/>
        <v>0</v>
      </c>
      <c r="AZ144" s="875">
        <f t="shared" si="94"/>
        <v>0</v>
      </c>
      <c r="BA144" s="875">
        <f t="shared" si="95"/>
        <v>0</v>
      </c>
      <c r="BB144" s="875">
        <f t="shared" si="96"/>
        <v>0</v>
      </c>
      <c r="BC144" s="875">
        <f t="shared" si="97"/>
        <v>0</v>
      </c>
      <c r="BD144" s="875">
        <f t="shared" si="98"/>
        <v>0</v>
      </c>
      <c r="BE144" s="875"/>
    </row>
    <row r="145" spans="1:57" ht="13.5" customHeight="1">
      <c r="A145" s="655" t="str">
        <f>IF(COUNTA(ｺﾒﾃﾞｨｶﾙ!A144)&gt;=1,ｺﾒﾃﾞｨｶﾙ!A144,"")</f>
        <v/>
      </c>
      <c r="B145" s="745" t="str">
        <f>IF(COUNTA(ｺﾒﾃﾞｨｶﾙ!B144)&gt;=1,ｺﾒﾃﾞｨｶﾙ!B144,"")</f>
        <v/>
      </c>
      <c r="C145" s="750" t="str">
        <f>IF(COUNTA(ｺﾒﾃﾞｨｶﾙ!C144)&gt;=1,ｺﾒﾃﾞｨｶﾙ!C144,"")</f>
        <v/>
      </c>
      <c r="D145" s="750" t="str">
        <f>IF(COUNTA(ｺﾒﾃﾞｨｶﾙ!D144)&gt;=1,ｺﾒﾃﾞｨｶﾙ!D144,"")</f>
        <v/>
      </c>
      <c r="E145" s="750" t="str">
        <f>IF(COUNTA(ｺﾒﾃﾞｨｶﾙ!E144)&gt;=1,ｺﾒﾃﾞｨｶﾙ!E144,"")</f>
        <v/>
      </c>
      <c r="F145" s="750" t="str">
        <f>IF(COUNTA(ｺﾒﾃﾞｨｶﾙ!F144)&gt;=1,ｺﾒﾃﾞｨｶﾙ!F144,"")</f>
        <v/>
      </c>
      <c r="G145" s="750" t="str">
        <f>IF(COUNTA(ｺﾒﾃﾞｨｶﾙ!G144)&gt;=1,ｺﾒﾃﾞｨｶﾙ!G144,"")</f>
        <v/>
      </c>
      <c r="H145" s="750" t="str">
        <f>IF(COUNTA(ｺﾒﾃﾞｨｶﾙ!H144)&gt;=1,ｺﾒﾃﾞｨｶﾙ!H144,"")</f>
        <v/>
      </c>
      <c r="I145" s="750" t="str">
        <f>IF(COUNTA(ｺﾒﾃﾞｨｶﾙ!I144)&gt;=1,ｺﾒﾃﾞｨｶﾙ!I144,"")</f>
        <v/>
      </c>
      <c r="J145" s="750" t="str">
        <f>IF(COUNTA(ｺﾒﾃﾞｨｶﾙ!J144)&gt;=1,ｺﾒﾃﾞｨｶﾙ!J144,"")</f>
        <v/>
      </c>
      <c r="K145" s="750" t="str">
        <f>IF(COUNTA(ｺﾒﾃﾞｨｶﾙ!K144)&gt;=1,ｺﾒﾃﾞｨｶﾙ!K144,"")</f>
        <v/>
      </c>
      <c r="L145" s="761" t="str">
        <f>IF(COUNTA(ｺﾒﾃﾞｨｶﾙ!L144)&gt;=1,ｺﾒﾃﾞｨｶﾙ!L144,"")</f>
        <v/>
      </c>
      <c r="M145" s="839" t="str">
        <f>IF(COUNTA(ｺﾒﾃﾞｨｶﾙ!M144)&gt;=1,ｺﾒﾃﾞｨｶﾙ!M144,"")</f>
        <v/>
      </c>
      <c r="N145" s="846" t="str">
        <f>IF(COUNTA(ｺﾒﾃﾞｨｶﾙ!N144)&gt;=1,ｺﾒﾃﾞｨｶﾙ!N144,"")</f>
        <v/>
      </c>
      <c r="O145" s="852">
        <f>SUM(ｺﾒﾃﾞｨｶﾙ!P144:V144)</f>
        <v>0</v>
      </c>
      <c r="P145" s="858" t="str">
        <f>IF(O145&lt;基本!$D$9,"非常勤","常勤")</f>
        <v>常勤</v>
      </c>
      <c r="Q145" s="861">
        <f>IF(P145="非常勤",O145/基本!$D$9,1)</f>
        <v>1</v>
      </c>
      <c r="R145" s="858" t="e">
        <f>IF(DAYS360(T145,メイン!$N$3)&lt;500,"新"," ")</f>
        <v>#VALUE!</v>
      </c>
      <c r="S145" s="868"/>
      <c r="T145" s="871" t="str">
        <f>IF(COUNTA(ｺﾒﾃﾞｨｶﾙ!O144)&gt;=1,ｺﾒﾃﾞｨｶﾙ!O144,"")</f>
        <v/>
      </c>
      <c r="U145" s="873"/>
      <c r="V145" s="873"/>
      <c r="W145" s="873"/>
      <c r="X145" s="875">
        <f t="shared" si="66"/>
        <v>0</v>
      </c>
      <c r="Y145" s="875">
        <f t="shared" si="67"/>
        <v>0</v>
      </c>
      <c r="Z145" s="875">
        <f t="shared" si="68"/>
        <v>0</v>
      </c>
      <c r="AA145" s="875">
        <f t="shared" si="69"/>
        <v>0</v>
      </c>
      <c r="AB145" s="875">
        <f t="shared" si="70"/>
        <v>0</v>
      </c>
      <c r="AC145" s="875">
        <f t="shared" si="71"/>
        <v>0</v>
      </c>
      <c r="AD145" s="875">
        <f t="shared" si="72"/>
        <v>0</v>
      </c>
      <c r="AE145" s="875">
        <f t="shared" si="73"/>
        <v>0</v>
      </c>
      <c r="AF145" s="875">
        <f t="shared" si="74"/>
        <v>0</v>
      </c>
      <c r="AG145" s="875">
        <f t="shared" si="75"/>
        <v>0</v>
      </c>
      <c r="AH145" s="875">
        <f t="shared" si="76"/>
        <v>0</v>
      </c>
      <c r="AI145" s="875">
        <f t="shared" si="77"/>
        <v>0</v>
      </c>
      <c r="AJ145" s="875">
        <f t="shared" si="78"/>
        <v>0</v>
      </c>
      <c r="AK145" s="875">
        <f t="shared" si="79"/>
        <v>0</v>
      </c>
      <c r="AL145" s="875">
        <f t="shared" si="80"/>
        <v>0</v>
      </c>
      <c r="AM145" s="875">
        <f t="shared" si="81"/>
        <v>0</v>
      </c>
      <c r="AN145" s="875">
        <f t="shared" si="82"/>
        <v>0</v>
      </c>
      <c r="AO145" s="875">
        <f t="shared" si="83"/>
        <v>0</v>
      </c>
      <c r="AP145" s="875">
        <f t="shared" si="84"/>
        <v>0</v>
      </c>
      <c r="AQ145" s="875">
        <f t="shared" si="85"/>
        <v>0</v>
      </c>
      <c r="AR145" s="875">
        <f t="shared" si="86"/>
        <v>0</v>
      </c>
      <c r="AS145" s="875">
        <f t="shared" si="87"/>
        <v>0</v>
      </c>
      <c r="AT145" s="875">
        <f t="shared" si="88"/>
        <v>0</v>
      </c>
      <c r="AU145" s="875">
        <f t="shared" si="89"/>
        <v>0</v>
      </c>
      <c r="AV145" s="875">
        <f t="shared" si="90"/>
        <v>0</v>
      </c>
      <c r="AW145" s="875">
        <f t="shared" si="91"/>
        <v>0</v>
      </c>
      <c r="AX145" s="875">
        <f t="shared" si="92"/>
        <v>0</v>
      </c>
      <c r="AY145" s="875">
        <f t="shared" si="93"/>
        <v>0</v>
      </c>
      <c r="AZ145" s="875">
        <f t="shared" si="94"/>
        <v>0</v>
      </c>
      <c r="BA145" s="875">
        <f t="shared" si="95"/>
        <v>0</v>
      </c>
      <c r="BB145" s="875">
        <f t="shared" si="96"/>
        <v>0</v>
      </c>
      <c r="BC145" s="875">
        <f t="shared" si="97"/>
        <v>0</v>
      </c>
      <c r="BD145" s="875">
        <f t="shared" si="98"/>
        <v>0</v>
      </c>
      <c r="BE145" s="875"/>
    </row>
    <row r="146" spans="1:57" ht="13.5" customHeight="1">
      <c r="A146" s="655" t="str">
        <f>IF(COUNTA(ｺﾒﾃﾞｨｶﾙ!A145)&gt;=1,ｺﾒﾃﾞｨｶﾙ!A145,"")</f>
        <v/>
      </c>
      <c r="B146" s="745" t="str">
        <f>IF(COUNTA(ｺﾒﾃﾞｨｶﾙ!B145)&gt;=1,ｺﾒﾃﾞｨｶﾙ!B145,"")</f>
        <v/>
      </c>
      <c r="C146" s="750" t="str">
        <f>IF(COUNTA(ｺﾒﾃﾞｨｶﾙ!C145)&gt;=1,ｺﾒﾃﾞｨｶﾙ!C145,"")</f>
        <v/>
      </c>
      <c r="D146" s="750" t="str">
        <f>IF(COUNTA(ｺﾒﾃﾞｨｶﾙ!D145)&gt;=1,ｺﾒﾃﾞｨｶﾙ!D145,"")</f>
        <v/>
      </c>
      <c r="E146" s="750" t="str">
        <f>IF(COUNTA(ｺﾒﾃﾞｨｶﾙ!E145)&gt;=1,ｺﾒﾃﾞｨｶﾙ!E145,"")</f>
        <v/>
      </c>
      <c r="F146" s="750" t="str">
        <f>IF(COUNTA(ｺﾒﾃﾞｨｶﾙ!F145)&gt;=1,ｺﾒﾃﾞｨｶﾙ!F145,"")</f>
        <v/>
      </c>
      <c r="G146" s="750" t="str">
        <f>IF(COUNTA(ｺﾒﾃﾞｨｶﾙ!G145)&gt;=1,ｺﾒﾃﾞｨｶﾙ!G145,"")</f>
        <v/>
      </c>
      <c r="H146" s="750" t="str">
        <f>IF(COUNTA(ｺﾒﾃﾞｨｶﾙ!H145)&gt;=1,ｺﾒﾃﾞｨｶﾙ!H145,"")</f>
        <v/>
      </c>
      <c r="I146" s="750" t="str">
        <f>IF(COUNTA(ｺﾒﾃﾞｨｶﾙ!I145)&gt;=1,ｺﾒﾃﾞｨｶﾙ!I145,"")</f>
        <v/>
      </c>
      <c r="J146" s="750" t="str">
        <f>IF(COUNTA(ｺﾒﾃﾞｨｶﾙ!J145)&gt;=1,ｺﾒﾃﾞｨｶﾙ!J145,"")</f>
        <v/>
      </c>
      <c r="K146" s="750" t="str">
        <f>IF(COUNTA(ｺﾒﾃﾞｨｶﾙ!K145)&gt;=1,ｺﾒﾃﾞｨｶﾙ!K145,"")</f>
        <v/>
      </c>
      <c r="L146" s="761" t="str">
        <f>IF(COUNTA(ｺﾒﾃﾞｨｶﾙ!L145)&gt;=1,ｺﾒﾃﾞｨｶﾙ!L145,"")</f>
        <v/>
      </c>
      <c r="M146" s="839" t="str">
        <f>IF(COUNTA(ｺﾒﾃﾞｨｶﾙ!M145)&gt;=1,ｺﾒﾃﾞｨｶﾙ!M145,"")</f>
        <v/>
      </c>
      <c r="N146" s="846" t="str">
        <f>IF(COUNTA(ｺﾒﾃﾞｨｶﾙ!N145)&gt;=1,ｺﾒﾃﾞｨｶﾙ!N145,"")</f>
        <v/>
      </c>
      <c r="O146" s="852">
        <f>SUM(ｺﾒﾃﾞｨｶﾙ!P145:V145)</f>
        <v>0</v>
      </c>
      <c r="P146" s="858" t="str">
        <f>IF(O146&lt;基本!$D$9,"非常勤","常勤")</f>
        <v>常勤</v>
      </c>
      <c r="Q146" s="861">
        <f>IF(P146="非常勤",O146/基本!$D$9,1)</f>
        <v>1</v>
      </c>
      <c r="R146" s="858" t="e">
        <f>IF(DAYS360(T146,メイン!$N$3)&lt;500,"新"," ")</f>
        <v>#VALUE!</v>
      </c>
      <c r="S146" s="868"/>
      <c r="T146" s="871" t="str">
        <f>IF(COUNTA(ｺﾒﾃﾞｨｶﾙ!O145)&gt;=1,ｺﾒﾃﾞｨｶﾙ!O145,"")</f>
        <v/>
      </c>
      <c r="U146" s="873"/>
      <c r="V146" s="873"/>
      <c r="W146" s="873"/>
      <c r="X146" s="875">
        <f t="shared" si="66"/>
        <v>0</v>
      </c>
      <c r="Y146" s="875">
        <f t="shared" si="67"/>
        <v>0</v>
      </c>
      <c r="Z146" s="875">
        <f t="shared" si="68"/>
        <v>0</v>
      </c>
      <c r="AA146" s="875">
        <f t="shared" si="69"/>
        <v>0</v>
      </c>
      <c r="AB146" s="875">
        <f t="shared" si="70"/>
        <v>0</v>
      </c>
      <c r="AC146" s="875">
        <f t="shared" si="71"/>
        <v>0</v>
      </c>
      <c r="AD146" s="875">
        <f t="shared" si="72"/>
        <v>0</v>
      </c>
      <c r="AE146" s="875">
        <f t="shared" si="73"/>
        <v>0</v>
      </c>
      <c r="AF146" s="875">
        <f t="shared" si="74"/>
        <v>0</v>
      </c>
      <c r="AG146" s="875">
        <f t="shared" si="75"/>
        <v>0</v>
      </c>
      <c r="AH146" s="875">
        <f t="shared" si="76"/>
        <v>0</v>
      </c>
      <c r="AI146" s="875">
        <f t="shared" si="77"/>
        <v>0</v>
      </c>
      <c r="AJ146" s="875">
        <f t="shared" si="78"/>
        <v>0</v>
      </c>
      <c r="AK146" s="875">
        <f t="shared" si="79"/>
        <v>0</v>
      </c>
      <c r="AL146" s="875">
        <f t="shared" si="80"/>
        <v>0</v>
      </c>
      <c r="AM146" s="875">
        <f t="shared" si="81"/>
        <v>0</v>
      </c>
      <c r="AN146" s="875">
        <f t="shared" si="82"/>
        <v>0</v>
      </c>
      <c r="AO146" s="875">
        <f t="shared" si="83"/>
        <v>0</v>
      </c>
      <c r="AP146" s="875">
        <f t="shared" si="84"/>
        <v>0</v>
      </c>
      <c r="AQ146" s="875">
        <f t="shared" si="85"/>
        <v>0</v>
      </c>
      <c r="AR146" s="875">
        <f t="shared" si="86"/>
        <v>0</v>
      </c>
      <c r="AS146" s="875">
        <f t="shared" si="87"/>
        <v>0</v>
      </c>
      <c r="AT146" s="875">
        <f t="shared" si="88"/>
        <v>0</v>
      </c>
      <c r="AU146" s="875">
        <f t="shared" si="89"/>
        <v>0</v>
      </c>
      <c r="AV146" s="875">
        <f t="shared" si="90"/>
        <v>0</v>
      </c>
      <c r="AW146" s="875">
        <f t="shared" si="91"/>
        <v>0</v>
      </c>
      <c r="AX146" s="875">
        <f t="shared" si="92"/>
        <v>0</v>
      </c>
      <c r="AY146" s="875">
        <f t="shared" si="93"/>
        <v>0</v>
      </c>
      <c r="AZ146" s="875">
        <f t="shared" si="94"/>
        <v>0</v>
      </c>
      <c r="BA146" s="875">
        <f t="shared" si="95"/>
        <v>0</v>
      </c>
      <c r="BB146" s="875">
        <f t="shared" si="96"/>
        <v>0</v>
      </c>
      <c r="BC146" s="875">
        <f t="shared" si="97"/>
        <v>0</v>
      </c>
      <c r="BD146" s="875">
        <f t="shared" si="98"/>
        <v>0</v>
      </c>
      <c r="BE146" s="875"/>
    </row>
    <row r="147" spans="1:57" ht="13.5" customHeight="1">
      <c r="A147" s="655" t="str">
        <f>IF(COUNTA(ｺﾒﾃﾞｨｶﾙ!A146)&gt;=1,ｺﾒﾃﾞｨｶﾙ!A146,"")</f>
        <v/>
      </c>
      <c r="B147" s="745" t="str">
        <f>IF(COUNTA(ｺﾒﾃﾞｨｶﾙ!B146)&gt;=1,ｺﾒﾃﾞｨｶﾙ!B146,"")</f>
        <v/>
      </c>
      <c r="C147" s="750" t="str">
        <f>IF(COUNTA(ｺﾒﾃﾞｨｶﾙ!C146)&gt;=1,ｺﾒﾃﾞｨｶﾙ!C146,"")</f>
        <v/>
      </c>
      <c r="D147" s="750" t="str">
        <f>IF(COUNTA(ｺﾒﾃﾞｨｶﾙ!D146)&gt;=1,ｺﾒﾃﾞｨｶﾙ!D146,"")</f>
        <v/>
      </c>
      <c r="E147" s="750" t="str">
        <f>IF(COUNTA(ｺﾒﾃﾞｨｶﾙ!E146)&gt;=1,ｺﾒﾃﾞｨｶﾙ!E146,"")</f>
        <v/>
      </c>
      <c r="F147" s="750" t="str">
        <f>IF(COUNTA(ｺﾒﾃﾞｨｶﾙ!F146)&gt;=1,ｺﾒﾃﾞｨｶﾙ!F146,"")</f>
        <v/>
      </c>
      <c r="G147" s="750" t="str">
        <f>IF(COUNTA(ｺﾒﾃﾞｨｶﾙ!G146)&gt;=1,ｺﾒﾃﾞｨｶﾙ!G146,"")</f>
        <v/>
      </c>
      <c r="H147" s="750" t="str">
        <f>IF(COUNTA(ｺﾒﾃﾞｨｶﾙ!H146)&gt;=1,ｺﾒﾃﾞｨｶﾙ!H146,"")</f>
        <v/>
      </c>
      <c r="I147" s="750" t="str">
        <f>IF(COUNTA(ｺﾒﾃﾞｨｶﾙ!I146)&gt;=1,ｺﾒﾃﾞｨｶﾙ!I146,"")</f>
        <v/>
      </c>
      <c r="J147" s="750" t="str">
        <f>IF(COUNTA(ｺﾒﾃﾞｨｶﾙ!J146)&gt;=1,ｺﾒﾃﾞｨｶﾙ!J146,"")</f>
        <v/>
      </c>
      <c r="K147" s="750" t="str">
        <f>IF(COUNTA(ｺﾒﾃﾞｨｶﾙ!K146)&gt;=1,ｺﾒﾃﾞｨｶﾙ!K146,"")</f>
        <v/>
      </c>
      <c r="L147" s="761" t="str">
        <f>IF(COUNTA(ｺﾒﾃﾞｨｶﾙ!L146)&gt;=1,ｺﾒﾃﾞｨｶﾙ!L146,"")</f>
        <v/>
      </c>
      <c r="M147" s="839" t="str">
        <f>IF(COUNTA(ｺﾒﾃﾞｨｶﾙ!M146)&gt;=1,ｺﾒﾃﾞｨｶﾙ!M146,"")</f>
        <v/>
      </c>
      <c r="N147" s="846" t="str">
        <f>IF(COUNTA(ｺﾒﾃﾞｨｶﾙ!N146)&gt;=1,ｺﾒﾃﾞｨｶﾙ!N146,"")</f>
        <v/>
      </c>
      <c r="O147" s="852">
        <f>SUM(ｺﾒﾃﾞｨｶﾙ!P146:V146)</f>
        <v>0</v>
      </c>
      <c r="P147" s="858" t="str">
        <f>IF(O147&lt;基本!$D$9,"非常勤","常勤")</f>
        <v>常勤</v>
      </c>
      <c r="Q147" s="861">
        <f>IF(P147="非常勤",O147/基本!$D$9,1)</f>
        <v>1</v>
      </c>
      <c r="R147" s="858" t="e">
        <f>IF(DAYS360(T147,メイン!$N$3)&lt;500,"新"," ")</f>
        <v>#VALUE!</v>
      </c>
      <c r="S147" s="868"/>
      <c r="T147" s="871" t="str">
        <f>IF(COUNTA(ｺﾒﾃﾞｨｶﾙ!O146)&gt;=1,ｺﾒﾃﾞｨｶﾙ!O146,"")</f>
        <v/>
      </c>
      <c r="U147" s="873"/>
      <c r="V147" s="873"/>
      <c r="W147" s="873"/>
      <c r="X147" s="875">
        <f t="shared" si="66"/>
        <v>0</v>
      </c>
      <c r="Y147" s="875">
        <f t="shared" si="67"/>
        <v>0</v>
      </c>
      <c r="Z147" s="875">
        <f t="shared" si="68"/>
        <v>0</v>
      </c>
      <c r="AA147" s="875">
        <f t="shared" si="69"/>
        <v>0</v>
      </c>
      <c r="AB147" s="875">
        <f t="shared" si="70"/>
        <v>0</v>
      </c>
      <c r="AC147" s="875">
        <f t="shared" si="71"/>
        <v>0</v>
      </c>
      <c r="AD147" s="875">
        <f t="shared" si="72"/>
        <v>0</v>
      </c>
      <c r="AE147" s="875">
        <f t="shared" si="73"/>
        <v>0</v>
      </c>
      <c r="AF147" s="875">
        <f t="shared" si="74"/>
        <v>0</v>
      </c>
      <c r="AG147" s="875">
        <f t="shared" si="75"/>
        <v>0</v>
      </c>
      <c r="AH147" s="875">
        <f t="shared" si="76"/>
        <v>0</v>
      </c>
      <c r="AI147" s="875">
        <f t="shared" si="77"/>
        <v>0</v>
      </c>
      <c r="AJ147" s="875">
        <f t="shared" si="78"/>
        <v>0</v>
      </c>
      <c r="AK147" s="875">
        <f t="shared" si="79"/>
        <v>0</v>
      </c>
      <c r="AL147" s="875">
        <f t="shared" si="80"/>
        <v>0</v>
      </c>
      <c r="AM147" s="875">
        <f t="shared" si="81"/>
        <v>0</v>
      </c>
      <c r="AN147" s="875">
        <f t="shared" si="82"/>
        <v>0</v>
      </c>
      <c r="AO147" s="875">
        <f t="shared" si="83"/>
        <v>0</v>
      </c>
      <c r="AP147" s="875">
        <f t="shared" si="84"/>
        <v>0</v>
      </c>
      <c r="AQ147" s="875">
        <f t="shared" si="85"/>
        <v>0</v>
      </c>
      <c r="AR147" s="875">
        <f t="shared" si="86"/>
        <v>0</v>
      </c>
      <c r="AS147" s="875">
        <f t="shared" si="87"/>
        <v>0</v>
      </c>
      <c r="AT147" s="875">
        <f t="shared" si="88"/>
        <v>0</v>
      </c>
      <c r="AU147" s="875">
        <f t="shared" si="89"/>
        <v>0</v>
      </c>
      <c r="AV147" s="875">
        <f t="shared" si="90"/>
        <v>0</v>
      </c>
      <c r="AW147" s="875">
        <f t="shared" si="91"/>
        <v>0</v>
      </c>
      <c r="AX147" s="875">
        <f t="shared" si="92"/>
        <v>0</v>
      </c>
      <c r="AY147" s="875">
        <f t="shared" si="93"/>
        <v>0</v>
      </c>
      <c r="AZ147" s="875">
        <f t="shared" si="94"/>
        <v>0</v>
      </c>
      <c r="BA147" s="875">
        <f t="shared" si="95"/>
        <v>0</v>
      </c>
      <c r="BB147" s="875">
        <f t="shared" si="96"/>
        <v>0</v>
      </c>
      <c r="BC147" s="875">
        <f t="shared" si="97"/>
        <v>0</v>
      </c>
      <c r="BD147" s="875">
        <f t="shared" si="98"/>
        <v>0</v>
      </c>
      <c r="BE147" s="875"/>
    </row>
    <row r="148" spans="1:57" ht="13.5" customHeight="1">
      <c r="A148" s="655" t="str">
        <f>IF(COUNTA(ｺﾒﾃﾞｨｶﾙ!A147)&gt;=1,ｺﾒﾃﾞｨｶﾙ!A147,"")</f>
        <v/>
      </c>
      <c r="B148" s="745" t="str">
        <f>IF(COUNTA(ｺﾒﾃﾞｨｶﾙ!B147)&gt;=1,ｺﾒﾃﾞｨｶﾙ!B147,"")</f>
        <v/>
      </c>
      <c r="C148" s="750" t="str">
        <f>IF(COUNTA(ｺﾒﾃﾞｨｶﾙ!C147)&gt;=1,ｺﾒﾃﾞｨｶﾙ!C147,"")</f>
        <v/>
      </c>
      <c r="D148" s="750" t="str">
        <f>IF(COUNTA(ｺﾒﾃﾞｨｶﾙ!D147)&gt;=1,ｺﾒﾃﾞｨｶﾙ!D147,"")</f>
        <v/>
      </c>
      <c r="E148" s="750" t="str">
        <f>IF(COUNTA(ｺﾒﾃﾞｨｶﾙ!E147)&gt;=1,ｺﾒﾃﾞｨｶﾙ!E147,"")</f>
        <v/>
      </c>
      <c r="F148" s="750" t="str">
        <f>IF(COUNTA(ｺﾒﾃﾞｨｶﾙ!F147)&gt;=1,ｺﾒﾃﾞｨｶﾙ!F147,"")</f>
        <v/>
      </c>
      <c r="G148" s="750" t="str">
        <f>IF(COUNTA(ｺﾒﾃﾞｨｶﾙ!G147)&gt;=1,ｺﾒﾃﾞｨｶﾙ!G147,"")</f>
        <v/>
      </c>
      <c r="H148" s="750" t="str">
        <f>IF(COUNTA(ｺﾒﾃﾞｨｶﾙ!H147)&gt;=1,ｺﾒﾃﾞｨｶﾙ!H147,"")</f>
        <v/>
      </c>
      <c r="I148" s="750" t="str">
        <f>IF(COUNTA(ｺﾒﾃﾞｨｶﾙ!I147)&gt;=1,ｺﾒﾃﾞｨｶﾙ!I147,"")</f>
        <v/>
      </c>
      <c r="J148" s="750" t="str">
        <f>IF(COUNTA(ｺﾒﾃﾞｨｶﾙ!J147)&gt;=1,ｺﾒﾃﾞｨｶﾙ!J147,"")</f>
        <v/>
      </c>
      <c r="K148" s="750" t="str">
        <f>IF(COUNTA(ｺﾒﾃﾞｨｶﾙ!K147)&gt;=1,ｺﾒﾃﾞｨｶﾙ!K147,"")</f>
        <v/>
      </c>
      <c r="L148" s="761" t="str">
        <f>IF(COUNTA(ｺﾒﾃﾞｨｶﾙ!L147)&gt;=1,ｺﾒﾃﾞｨｶﾙ!L147,"")</f>
        <v/>
      </c>
      <c r="M148" s="839" t="str">
        <f>IF(COUNTA(ｺﾒﾃﾞｨｶﾙ!M147)&gt;=1,ｺﾒﾃﾞｨｶﾙ!M147,"")</f>
        <v/>
      </c>
      <c r="N148" s="846" t="str">
        <f>IF(COUNTA(ｺﾒﾃﾞｨｶﾙ!N147)&gt;=1,ｺﾒﾃﾞｨｶﾙ!N147,"")</f>
        <v/>
      </c>
      <c r="O148" s="852">
        <f>SUM(ｺﾒﾃﾞｨｶﾙ!P147:V147)</f>
        <v>0</v>
      </c>
      <c r="P148" s="858" t="str">
        <f>IF(O148&lt;基本!$D$9,"非常勤","常勤")</f>
        <v>常勤</v>
      </c>
      <c r="Q148" s="861">
        <f>IF(P148="非常勤",O148/基本!$D$9,1)</f>
        <v>1</v>
      </c>
      <c r="R148" s="858" t="e">
        <f>IF(DAYS360(T148,メイン!$N$3)&lt;500,"新"," ")</f>
        <v>#VALUE!</v>
      </c>
      <c r="S148" s="868"/>
      <c r="T148" s="871" t="str">
        <f>IF(COUNTA(ｺﾒﾃﾞｨｶﾙ!O147)&gt;=1,ｺﾒﾃﾞｨｶﾙ!O147,"")</f>
        <v/>
      </c>
      <c r="U148" s="873"/>
      <c r="V148" s="873"/>
      <c r="W148" s="873"/>
      <c r="X148" s="875">
        <f t="shared" si="66"/>
        <v>0</v>
      </c>
      <c r="Y148" s="875">
        <f t="shared" si="67"/>
        <v>0</v>
      </c>
      <c r="Z148" s="875">
        <f t="shared" si="68"/>
        <v>0</v>
      </c>
      <c r="AA148" s="875">
        <f t="shared" si="69"/>
        <v>0</v>
      </c>
      <c r="AB148" s="875">
        <f t="shared" si="70"/>
        <v>0</v>
      </c>
      <c r="AC148" s="875">
        <f t="shared" si="71"/>
        <v>0</v>
      </c>
      <c r="AD148" s="875">
        <f t="shared" si="72"/>
        <v>0</v>
      </c>
      <c r="AE148" s="875">
        <f t="shared" si="73"/>
        <v>0</v>
      </c>
      <c r="AF148" s="875">
        <f t="shared" si="74"/>
        <v>0</v>
      </c>
      <c r="AG148" s="875">
        <f t="shared" si="75"/>
        <v>0</v>
      </c>
      <c r="AH148" s="875">
        <f t="shared" si="76"/>
        <v>0</v>
      </c>
      <c r="AI148" s="875">
        <f t="shared" si="77"/>
        <v>0</v>
      </c>
      <c r="AJ148" s="875">
        <f t="shared" si="78"/>
        <v>0</v>
      </c>
      <c r="AK148" s="875">
        <f t="shared" si="79"/>
        <v>0</v>
      </c>
      <c r="AL148" s="875">
        <f t="shared" si="80"/>
        <v>0</v>
      </c>
      <c r="AM148" s="875">
        <f t="shared" si="81"/>
        <v>0</v>
      </c>
      <c r="AN148" s="875">
        <f t="shared" si="82"/>
        <v>0</v>
      </c>
      <c r="AO148" s="875">
        <f t="shared" si="83"/>
        <v>0</v>
      </c>
      <c r="AP148" s="875">
        <f t="shared" si="84"/>
        <v>0</v>
      </c>
      <c r="AQ148" s="875">
        <f t="shared" si="85"/>
        <v>0</v>
      </c>
      <c r="AR148" s="875">
        <f t="shared" si="86"/>
        <v>0</v>
      </c>
      <c r="AS148" s="875">
        <f t="shared" si="87"/>
        <v>0</v>
      </c>
      <c r="AT148" s="875">
        <f t="shared" si="88"/>
        <v>0</v>
      </c>
      <c r="AU148" s="875">
        <f t="shared" si="89"/>
        <v>0</v>
      </c>
      <c r="AV148" s="875">
        <f t="shared" si="90"/>
        <v>0</v>
      </c>
      <c r="AW148" s="875">
        <f t="shared" si="91"/>
        <v>0</v>
      </c>
      <c r="AX148" s="875">
        <f t="shared" si="92"/>
        <v>0</v>
      </c>
      <c r="AY148" s="875">
        <f t="shared" si="93"/>
        <v>0</v>
      </c>
      <c r="AZ148" s="875">
        <f t="shared" si="94"/>
        <v>0</v>
      </c>
      <c r="BA148" s="875">
        <f t="shared" si="95"/>
        <v>0</v>
      </c>
      <c r="BB148" s="875">
        <f t="shared" si="96"/>
        <v>0</v>
      </c>
      <c r="BC148" s="875">
        <f t="shared" si="97"/>
        <v>0</v>
      </c>
      <c r="BD148" s="875">
        <f t="shared" si="98"/>
        <v>0</v>
      </c>
      <c r="BE148" s="875"/>
    </row>
    <row r="149" spans="1:57" ht="13.5" customHeight="1">
      <c r="A149" s="655" t="str">
        <f>IF(COUNTA(ｺﾒﾃﾞｨｶﾙ!A148)&gt;=1,ｺﾒﾃﾞｨｶﾙ!A148,"")</f>
        <v/>
      </c>
      <c r="B149" s="745" t="str">
        <f>IF(COUNTA(ｺﾒﾃﾞｨｶﾙ!B148)&gt;=1,ｺﾒﾃﾞｨｶﾙ!B148,"")</f>
        <v/>
      </c>
      <c r="C149" s="750" t="str">
        <f>IF(COUNTA(ｺﾒﾃﾞｨｶﾙ!C148)&gt;=1,ｺﾒﾃﾞｨｶﾙ!C148,"")</f>
        <v/>
      </c>
      <c r="D149" s="750" t="str">
        <f>IF(COUNTA(ｺﾒﾃﾞｨｶﾙ!D148)&gt;=1,ｺﾒﾃﾞｨｶﾙ!D148,"")</f>
        <v/>
      </c>
      <c r="E149" s="750" t="str">
        <f>IF(COUNTA(ｺﾒﾃﾞｨｶﾙ!E148)&gt;=1,ｺﾒﾃﾞｨｶﾙ!E148,"")</f>
        <v/>
      </c>
      <c r="F149" s="750" t="str">
        <f>IF(COUNTA(ｺﾒﾃﾞｨｶﾙ!F148)&gt;=1,ｺﾒﾃﾞｨｶﾙ!F148,"")</f>
        <v/>
      </c>
      <c r="G149" s="750" t="str">
        <f>IF(COUNTA(ｺﾒﾃﾞｨｶﾙ!G148)&gt;=1,ｺﾒﾃﾞｨｶﾙ!G148,"")</f>
        <v/>
      </c>
      <c r="H149" s="750" t="str">
        <f>IF(COUNTA(ｺﾒﾃﾞｨｶﾙ!H148)&gt;=1,ｺﾒﾃﾞｨｶﾙ!H148,"")</f>
        <v/>
      </c>
      <c r="I149" s="750" t="str">
        <f>IF(COUNTA(ｺﾒﾃﾞｨｶﾙ!I148)&gt;=1,ｺﾒﾃﾞｨｶﾙ!I148,"")</f>
        <v/>
      </c>
      <c r="J149" s="750" t="str">
        <f>IF(COUNTA(ｺﾒﾃﾞｨｶﾙ!J148)&gt;=1,ｺﾒﾃﾞｨｶﾙ!J148,"")</f>
        <v/>
      </c>
      <c r="K149" s="750" t="str">
        <f>IF(COUNTA(ｺﾒﾃﾞｨｶﾙ!K148)&gt;=1,ｺﾒﾃﾞｨｶﾙ!K148,"")</f>
        <v/>
      </c>
      <c r="L149" s="761" t="str">
        <f>IF(COUNTA(ｺﾒﾃﾞｨｶﾙ!L148)&gt;=1,ｺﾒﾃﾞｨｶﾙ!L148,"")</f>
        <v/>
      </c>
      <c r="M149" s="839" t="str">
        <f>IF(COUNTA(ｺﾒﾃﾞｨｶﾙ!M148)&gt;=1,ｺﾒﾃﾞｨｶﾙ!M148,"")</f>
        <v/>
      </c>
      <c r="N149" s="846" t="str">
        <f>IF(COUNTA(ｺﾒﾃﾞｨｶﾙ!N148)&gt;=1,ｺﾒﾃﾞｨｶﾙ!N148,"")</f>
        <v/>
      </c>
      <c r="O149" s="852">
        <f>SUM(ｺﾒﾃﾞｨｶﾙ!P148:V148)</f>
        <v>0</v>
      </c>
      <c r="P149" s="858" t="str">
        <f>IF(O149&lt;基本!$D$9,"非常勤","常勤")</f>
        <v>常勤</v>
      </c>
      <c r="Q149" s="861">
        <f>IF(P149="非常勤",O149/基本!$D$9,1)</f>
        <v>1</v>
      </c>
      <c r="R149" s="858" t="e">
        <f>IF(DAYS360(T149,メイン!$N$3)&lt;500,"新"," ")</f>
        <v>#VALUE!</v>
      </c>
      <c r="S149" s="868"/>
      <c r="T149" s="871" t="str">
        <f>IF(COUNTA(ｺﾒﾃﾞｨｶﾙ!O148)&gt;=1,ｺﾒﾃﾞｨｶﾙ!O148,"")</f>
        <v/>
      </c>
      <c r="U149" s="873"/>
      <c r="V149" s="873"/>
      <c r="W149" s="873"/>
      <c r="X149" s="875">
        <f t="shared" si="66"/>
        <v>0</v>
      </c>
      <c r="Y149" s="875">
        <f t="shared" si="67"/>
        <v>0</v>
      </c>
      <c r="Z149" s="875">
        <f t="shared" si="68"/>
        <v>0</v>
      </c>
      <c r="AA149" s="875">
        <f t="shared" si="69"/>
        <v>0</v>
      </c>
      <c r="AB149" s="875">
        <f t="shared" si="70"/>
        <v>0</v>
      </c>
      <c r="AC149" s="875">
        <f t="shared" si="71"/>
        <v>0</v>
      </c>
      <c r="AD149" s="875">
        <f t="shared" si="72"/>
        <v>0</v>
      </c>
      <c r="AE149" s="875">
        <f t="shared" si="73"/>
        <v>0</v>
      </c>
      <c r="AF149" s="875">
        <f t="shared" si="74"/>
        <v>0</v>
      </c>
      <c r="AG149" s="875">
        <f t="shared" si="75"/>
        <v>0</v>
      </c>
      <c r="AH149" s="875">
        <f t="shared" si="76"/>
        <v>0</v>
      </c>
      <c r="AI149" s="875">
        <f t="shared" si="77"/>
        <v>0</v>
      </c>
      <c r="AJ149" s="875">
        <f t="shared" si="78"/>
        <v>0</v>
      </c>
      <c r="AK149" s="875">
        <f t="shared" si="79"/>
        <v>0</v>
      </c>
      <c r="AL149" s="875">
        <f t="shared" si="80"/>
        <v>0</v>
      </c>
      <c r="AM149" s="875">
        <f t="shared" si="81"/>
        <v>0</v>
      </c>
      <c r="AN149" s="875">
        <f t="shared" si="82"/>
        <v>0</v>
      </c>
      <c r="AO149" s="875">
        <f t="shared" si="83"/>
        <v>0</v>
      </c>
      <c r="AP149" s="875">
        <f t="shared" si="84"/>
        <v>0</v>
      </c>
      <c r="AQ149" s="875">
        <f t="shared" si="85"/>
        <v>0</v>
      </c>
      <c r="AR149" s="875">
        <f t="shared" si="86"/>
        <v>0</v>
      </c>
      <c r="AS149" s="875">
        <f t="shared" si="87"/>
        <v>0</v>
      </c>
      <c r="AT149" s="875">
        <f t="shared" si="88"/>
        <v>0</v>
      </c>
      <c r="AU149" s="875">
        <f t="shared" si="89"/>
        <v>0</v>
      </c>
      <c r="AV149" s="875">
        <f t="shared" si="90"/>
        <v>0</v>
      </c>
      <c r="AW149" s="875">
        <f t="shared" si="91"/>
        <v>0</v>
      </c>
      <c r="AX149" s="875">
        <f t="shared" si="92"/>
        <v>0</v>
      </c>
      <c r="AY149" s="875">
        <f t="shared" si="93"/>
        <v>0</v>
      </c>
      <c r="AZ149" s="875">
        <f t="shared" si="94"/>
        <v>0</v>
      </c>
      <c r="BA149" s="875">
        <f t="shared" si="95"/>
        <v>0</v>
      </c>
      <c r="BB149" s="875">
        <f t="shared" si="96"/>
        <v>0</v>
      </c>
      <c r="BC149" s="875">
        <f t="shared" si="97"/>
        <v>0</v>
      </c>
      <c r="BD149" s="875">
        <f t="shared" si="98"/>
        <v>0</v>
      </c>
      <c r="BE149" s="875"/>
    </row>
    <row r="150" spans="1:57" ht="13.5" customHeight="1">
      <c r="A150" s="655" t="str">
        <f>IF(COUNTA(ｺﾒﾃﾞｨｶﾙ!A149)&gt;=1,ｺﾒﾃﾞｨｶﾙ!A149,"")</f>
        <v/>
      </c>
      <c r="B150" s="745" t="str">
        <f>IF(COUNTA(ｺﾒﾃﾞｨｶﾙ!B149)&gt;=1,ｺﾒﾃﾞｨｶﾙ!B149,"")</f>
        <v/>
      </c>
      <c r="C150" s="750" t="str">
        <f>IF(COUNTA(ｺﾒﾃﾞｨｶﾙ!C149)&gt;=1,ｺﾒﾃﾞｨｶﾙ!C149,"")</f>
        <v/>
      </c>
      <c r="D150" s="750" t="str">
        <f>IF(COUNTA(ｺﾒﾃﾞｨｶﾙ!D149)&gt;=1,ｺﾒﾃﾞｨｶﾙ!D149,"")</f>
        <v/>
      </c>
      <c r="E150" s="750" t="str">
        <f>IF(COUNTA(ｺﾒﾃﾞｨｶﾙ!E149)&gt;=1,ｺﾒﾃﾞｨｶﾙ!E149,"")</f>
        <v/>
      </c>
      <c r="F150" s="750" t="str">
        <f>IF(COUNTA(ｺﾒﾃﾞｨｶﾙ!F149)&gt;=1,ｺﾒﾃﾞｨｶﾙ!F149,"")</f>
        <v/>
      </c>
      <c r="G150" s="750" t="str">
        <f>IF(COUNTA(ｺﾒﾃﾞｨｶﾙ!G149)&gt;=1,ｺﾒﾃﾞｨｶﾙ!G149,"")</f>
        <v/>
      </c>
      <c r="H150" s="750" t="str">
        <f>IF(COUNTA(ｺﾒﾃﾞｨｶﾙ!H149)&gt;=1,ｺﾒﾃﾞｨｶﾙ!H149,"")</f>
        <v/>
      </c>
      <c r="I150" s="750" t="str">
        <f>IF(COUNTA(ｺﾒﾃﾞｨｶﾙ!I149)&gt;=1,ｺﾒﾃﾞｨｶﾙ!I149,"")</f>
        <v/>
      </c>
      <c r="J150" s="750" t="str">
        <f>IF(COUNTA(ｺﾒﾃﾞｨｶﾙ!J149)&gt;=1,ｺﾒﾃﾞｨｶﾙ!J149,"")</f>
        <v/>
      </c>
      <c r="K150" s="750" t="str">
        <f>IF(COUNTA(ｺﾒﾃﾞｨｶﾙ!K149)&gt;=1,ｺﾒﾃﾞｨｶﾙ!K149,"")</f>
        <v/>
      </c>
      <c r="L150" s="761" t="str">
        <f>IF(COUNTA(ｺﾒﾃﾞｨｶﾙ!L149)&gt;=1,ｺﾒﾃﾞｨｶﾙ!L149,"")</f>
        <v/>
      </c>
      <c r="M150" s="839" t="str">
        <f>IF(COUNTA(ｺﾒﾃﾞｨｶﾙ!M149)&gt;=1,ｺﾒﾃﾞｨｶﾙ!M149,"")</f>
        <v/>
      </c>
      <c r="N150" s="846" t="str">
        <f>IF(COUNTA(ｺﾒﾃﾞｨｶﾙ!N149)&gt;=1,ｺﾒﾃﾞｨｶﾙ!N149,"")</f>
        <v/>
      </c>
      <c r="O150" s="852">
        <f>SUM(ｺﾒﾃﾞｨｶﾙ!P149:V149)</f>
        <v>0</v>
      </c>
      <c r="P150" s="858" t="str">
        <f>IF(O150&lt;基本!$D$9,"非常勤","常勤")</f>
        <v>常勤</v>
      </c>
      <c r="Q150" s="861">
        <f>IF(P150="非常勤",O150/基本!$D$9,1)</f>
        <v>1</v>
      </c>
      <c r="R150" s="858" t="e">
        <f>IF(DAYS360(T150,メイン!$N$3)&lt;500,"新"," ")</f>
        <v>#VALUE!</v>
      </c>
      <c r="S150" s="868"/>
      <c r="T150" s="871" t="str">
        <f>IF(COUNTA(ｺﾒﾃﾞｨｶﾙ!O149)&gt;=1,ｺﾒﾃﾞｨｶﾙ!O149,"")</f>
        <v/>
      </c>
      <c r="U150" s="873"/>
      <c r="V150" s="873"/>
      <c r="W150" s="873"/>
      <c r="X150" s="875">
        <f t="shared" si="66"/>
        <v>0</v>
      </c>
      <c r="Y150" s="875">
        <f t="shared" si="67"/>
        <v>0</v>
      </c>
      <c r="Z150" s="875">
        <f t="shared" si="68"/>
        <v>0</v>
      </c>
      <c r="AA150" s="875">
        <f t="shared" si="69"/>
        <v>0</v>
      </c>
      <c r="AB150" s="875">
        <f t="shared" si="70"/>
        <v>0</v>
      </c>
      <c r="AC150" s="875">
        <f t="shared" si="71"/>
        <v>0</v>
      </c>
      <c r="AD150" s="875">
        <f t="shared" si="72"/>
        <v>0</v>
      </c>
      <c r="AE150" s="875">
        <f t="shared" si="73"/>
        <v>0</v>
      </c>
      <c r="AF150" s="875">
        <f t="shared" si="74"/>
        <v>0</v>
      </c>
      <c r="AG150" s="875">
        <f t="shared" si="75"/>
        <v>0</v>
      </c>
      <c r="AH150" s="875">
        <f t="shared" si="76"/>
        <v>0</v>
      </c>
      <c r="AI150" s="875">
        <f t="shared" si="77"/>
        <v>0</v>
      </c>
      <c r="AJ150" s="875">
        <f t="shared" si="78"/>
        <v>0</v>
      </c>
      <c r="AK150" s="875">
        <f t="shared" si="79"/>
        <v>0</v>
      </c>
      <c r="AL150" s="875">
        <f t="shared" si="80"/>
        <v>0</v>
      </c>
      <c r="AM150" s="875">
        <f t="shared" si="81"/>
        <v>0</v>
      </c>
      <c r="AN150" s="875">
        <f t="shared" si="82"/>
        <v>0</v>
      </c>
      <c r="AO150" s="875">
        <f t="shared" si="83"/>
        <v>0</v>
      </c>
      <c r="AP150" s="875">
        <f t="shared" si="84"/>
        <v>0</v>
      </c>
      <c r="AQ150" s="875">
        <f t="shared" si="85"/>
        <v>0</v>
      </c>
      <c r="AR150" s="875">
        <f t="shared" si="86"/>
        <v>0</v>
      </c>
      <c r="AS150" s="875">
        <f t="shared" si="87"/>
        <v>0</v>
      </c>
      <c r="AT150" s="875">
        <f t="shared" si="88"/>
        <v>0</v>
      </c>
      <c r="AU150" s="875">
        <f t="shared" si="89"/>
        <v>0</v>
      </c>
      <c r="AV150" s="875">
        <f t="shared" si="90"/>
        <v>0</v>
      </c>
      <c r="AW150" s="875">
        <f t="shared" si="91"/>
        <v>0</v>
      </c>
      <c r="AX150" s="875">
        <f t="shared" si="92"/>
        <v>0</v>
      </c>
      <c r="AY150" s="875">
        <f t="shared" si="93"/>
        <v>0</v>
      </c>
      <c r="AZ150" s="875">
        <f t="shared" si="94"/>
        <v>0</v>
      </c>
      <c r="BA150" s="875">
        <f t="shared" si="95"/>
        <v>0</v>
      </c>
      <c r="BB150" s="875">
        <f t="shared" si="96"/>
        <v>0</v>
      </c>
      <c r="BC150" s="875">
        <f t="shared" si="97"/>
        <v>0</v>
      </c>
      <c r="BD150" s="875">
        <f t="shared" si="98"/>
        <v>0</v>
      </c>
      <c r="BE150" s="875"/>
    </row>
    <row r="151" spans="1:57" ht="13.5" customHeight="1">
      <c r="A151" s="655" t="str">
        <f>IF(COUNTA(ｺﾒﾃﾞｨｶﾙ!A150)&gt;=1,ｺﾒﾃﾞｨｶﾙ!A150,"")</f>
        <v/>
      </c>
      <c r="B151" s="745" t="str">
        <f>IF(COUNTA(ｺﾒﾃﾞｨｶﾙ!B150)&gt;=1,ｺﾒﾃﾞｨｶﾙ!B150,"")</f>
        <v/>
      </c>
      <c r="C151" s="750" t="str">
        <f>IF(COUNTA(ｺﾒﾃﾞｨｶﾙ!C150)&gt;=1,ｺﾒﾃﾞｨｶﾙ!C150,"")</f>
        <v/>
      </c>
      <c r="D151" s="750" t="str">
        <f>IF(COUNTA(ｺﾒﾃﾞｨｶﾙ!D150)&gt;=1,ｺﾒﾃﾞｨｶﾙ!D150,"")</f>
        <v/>
      </c>
      <c r="E151" s="750" t="str">
        <f>IF(COUNTA(ｺﾒﾃﾞｨｶﾙ!E150)&gt;=1,ｺﾒﾃﾞｨｶﾙ!E150,"")</f>
        <v/>
      </c>
      <c r="F151" s="750" t="str">
        <f>IF(COUNTA(ｺﾒﾃﾞｨｶﾙ!F150)&gt;=1,ｺﾒﾃﾞｨｶﾙ!F150,"")</f>
        <v/>
      </c>
      <c r="G151" s="750" t="str">
        <f>IF(COUNTA(ｺﾒﾃﾞｨｶﾙ!G150)&gt;=1,ｺﾒﾃﾞｨｶﾙ!G150,"")</f>
        <v/>
      </c>
      <c r="H151" s="750" t="str">
        <f>IF(COUNTA(ｺﾒﾃﾞｨｶﾙ!H150)&gt;=1,ｺﾒﾃﾞｨｶﾙ!H150,"")</f>
        <v/>
      </c>
      <c r="I151" s="750" t="str">
        <f>IF(COUNTA(ｺﾒﾃﾞｨｶﾙ!I150)&gt;=1,ｺﾒﾃﾞｨｶﾙ!I150,"")</f>
        <v/>
      </c>
      <c r="J151" s="750" t="str">
        <f>IF(COUNTA(ｺﾒﾃﾞｨｶﾙ!J150)&gt;=1,ｺﾒﾃﾞｨｶﾙ!J150,"")</f>
        <v/>
      </c>
      <c r="K151" s="750" t="str">
        <f>IF(COUNTA(ｺﾒﾃﾞｨｶﾙ!K150)&gt;=1,ｺﾒﾃﾞｨｶﾙ!K150,"")</f>
        <v/>
      </c>
      <c r="L151" s="761" t="str">
        <f>IF(COUNTA(ｺﾒﾃﾞｨｶﾙ!L150)&gt;=1,ｺﾒﾃﾞｨｶﾙ!L150,"")</f>
        <v/>
      </c>
      <c r="M151" s="839" t="str">
        <f>IF(COUNTA(ｺﾒﾃﾞｨｶﾙ!M150)&gt;=1,ｺﾒﾃﾞｨｶﾙ!M150,"")</f>
        <v/>
      </c>
      <c r="N151" s="846" t="str">
        <f>IF(COUNTA(ｺﾒﾃﾞｨｶﾙ!N150)&gt;=1,ｺﾒﾃﾞｨｶﾙ!N150,"")</f>
        <v/>
      </c>
      <c r="O151" s="852">
        <f>SUM(ｺﾒﾃﾞｨｶﾙ!P150:V150)</f>
        <v>0</v>
      </c>
      <c r="P151" s="858" t="str">
        <f>IF(O151&lt;基本!$D$9,"非常勤","常勤")</f>
        <v>常勤</v>
      </c>
      <c r="Q151" s="861">
        <f>IF(P151="非常勤",O151/基本!$D$9,1)</f>
        <v>1</v>
      </c>
      <c r="R151" s="858" t="e">
        <f>IF(DAYS360(T151,メイン!$N$3)&lt;500,"新"," ")</f>
        <v>#VALUE!</v>
      </c>
      <c r="S151" s="868"/>
      <c r="T151" s="871" t="str">
        <f>IF(COUNTA(ｺﾒﾃﾞｨｶﾙ!O150)&gt;=1,ｺﾒﾃﾞｨｶﾙ!O150,"")</f>
        <v/>
      </c>
      <c r="U151" s="873"/>
      <c r="V151" s="873"/>
      <c r="W151" s="873"/>
      <c r="X151" s="875">
        <f t="shared" si="66"/>
        <v>0</v>
      </c>
      <c r="Y151" s="875">
        <f t="shared" si="67"/>
        <v>0</v>
      </c>
      <c r="Z151" s="875">
        <f t="shared" si="68"/>
        <v>0</v>
      </c>
      <c r="AA151" s="875">
        <f t="shared" si="69"/>
        <v>0</v>
      </c>
      <c r="AB151" s="875">
        <f t="shared" si="70"/>
        <v>0</v>
      </c>
      <c r="AC151" s="875">
        <f t="shared" si="71"/>
        <v>0</v>
      </c>
      <c r="AD151" s="875">
        <f t="shared" si="72"/>
        <v>0</v>
      </c>
      <c r="AE151" s="875">
        <f t="shared" si="73"/>
        <v>0</v>
      </c>
      <c r="AF151" s="875">
        <f t="shared" si="74"/>
        <v>0</v>
      </c>
      <c r="AG151" s="875">
        <f t="shared" si="75"/>
        <v>0</v>
      </c>
      <c r="AH151" s="875">
        <f t="shared" si="76"/>
        <v>0</v>
      </c>
      <c r="AI151" s="875">
        <f t="shared" si="77"/>
        <v>0</v>
      </c>
      <c r="AJ151" s="875">
        <f t="shared" si="78"/>
        <v>0</v>
      </c>
      <c r="AK151" s="875">
        <f t="shared" si="79"/>
        <v>0</v>
      </c>
      <c r="AL151" s="875">
        <f t="shared" si="80"/>
        <v>0</v>
      </c>
      <c r="AM151" s="875">
        <f t="shared" si="81"/>
        <v>0</v>
      </c>
      <c r="AN151" s="875">
        <f t="shared" si="82"/>
        <v>0</v>
      </c>
      <c r="AO151" s="875">
        <f t="shared" si="83"/>
        <v>0</v>
      </c>
      <c r="AP151" s="875">
        <f t="shared" si="84"/>
        <v>0</v>
      </c>
      <c r="AQ151" s="875">
        <f t="shared" si="85"/>
        <v>0</v>
      </c>
      <c r="AR151" s="875">
        <f t="shared" si="86"/>
        <v>0</v>
      </c>
      <c r="AS151" s="875">
        <f t="shared" si="87"/>
        <v>0</v>
      </c>
      <c r="AT151" s="875">
        <f t="shared" si="88"/>
        <v>0</v>
      </c>
      <c r="AU151" s="875">
        <f t="shared" si="89"/>
        <v>0</v>
      </c>
      <c r="AV151" s="875">
        <f t="shared" si="90"/>
        <v>0</v>
      </c>
      <c r="AW151" s="875">
        <f t="shared" si="91"/>
        <v>0</v>
      </c>
      <c r="AX151" s="875">
        <f t="shared" si="92"/>
        <v>0</v>
      </c>
      <c r="AY151" s="875">
        <f t="shared" si="93"/>
        <v>0</v>
      </c>
      <c r="AZ151" s="875">
        <f t="shared" si="94"/>
        <v>0</v>
      </c>
      <c r="BA151" s="875">
        <f t="shared" si="95"/>
        <v>0</v>
      </c>
      <c r="BB151" s="875">
        <f t="shared" si="96"/>
        <v>0</v>
      </c>
      <c r="BC151" s="875">
        <f t="shared" si="97"/>
        <v>0</v>
      </c>
      <c r="BD151" s="875">
        <f t="shared" si="98"/>
        <v>0</v>
      </c>
      <c r="BE151" s="875"/>
    </row>
    <row r="152" spans="1:57" ht="13.5" customHeight="1">
      <c r="A152" s="655" t="str">
        <f>IF(COUNTA(ｺﾒﾃﾞｨｶﾙ!A151)&gt;=1,ｺﾒﾃﾞｨｶﾙ!A151,"")</f>
        <v/>
      </c>
      <c r="B152" s="745" t="str">
        <f>IF(COUNTA(ｺﾒﾃﾞｨｶﾙ!B151)&gt;=1,ｺﾒﾃﾞｨｶﾙ!B151,"")</f>
        <v/>
      </c>
      <c r="C152" s="750" t="str">
        <f>IF(COUNTA(ｺﾒﾃﾞｨｶﾙ!C151)&gt;=1,ｺﾒﾃﾞｨｶﾙ!C151,"")</f>
        <v/>
      </c>
      <c r="D152" s="750" t="str">
        <f>IF(COUNTA(ｺﾒﾃﾞｨｶﾙ!D151)&gt;=1,ｺﾒﾃﾞｨｶﾙ!D151,"")</f>
        <v/>
      </c>
      <c r="E152" s="750" t="str">
        <f>IF(COUNTA(ｺﾒﾃﾞｨｶﾙ!E151)&gt;=1,ｺﾒﾃﾞｨｶﾙ!E151,"")</f>
        <v/>
      </c>
      <c r="F152" s="750" t="str">
        <f>IF(COUNTA(ｺﾒﾃﾞｨｶﾙ!F151)&gt;=1,ｺﾒﾃﾞｨｶﾙ!F151,"")</f>
        <v/>
      </c>
      <c r="G152" s="750" t="str">
        <f>IF(COUNTA(ｺﾒﾃﾞｨｶﾙ!G151)&gt;=1,ｺﾒﾃﾞｨｶﾙ!G151,"")</f>
        <v/>
      </c>
      <c r="H152" s="750" t="str">
        <f>IF(COUNTA(ｺﾒﾃﾞｨｶﾙ!H151)&gt;=1,ｺﾒﾃﾞｨｶﾙ!H151,"")</f>
        <v/>
      </c>
      <c r="I152" s="750" t="str">
        <f>IF(COUNTA(ｺﾒﾃﾞｨｶﾙ!I151)&gt;=1,ｺﾒﾃﾞｨｶﾙ!I151,"")</f>
        <v/>
      </c>
      <c r="J152" s="750" t="str">
        <f>IF(COUNTA(ｺﾒﾃﾞｨｶﾙ!J151)&gt;=1,ｺﾒﾃﾞｨｶﾙ!J151,"")</f>
        <v/>
      </c>
      <c r="K152" s="750" t="str">
        <f>IF(COUNTA(ｺﾒﾃﾞｨｶﾙ!K151)&gt;=1,ｺﾒﾃﾞｨｶﾙ!K151,"")</f>
        <v/>
      </c>
      <c r="L152" s="761" t="str">
        <f>IF(COUNTA(ｺﾒﾃﾞｨｶﾙ!L151)&gt;=1,ｺﾒﾃﾞｨｶﾙ!L151,"")</f>
        <v/>
      </c>
      <c r="M152" s="839" t="str">
        <f>IF(COUNTA(ｺﾒﾃﾞｨｶﾙ!M151)&gt;=1,ｺﾒﾃﾞｨｶﾙ!M151,"")</f>
        <v/>
      </c>
      <c r="N152" s="846" t="str">
        <f>IF(COUNTA(ｺﾒﾃﾞｨｶﾙ!N151)&gt;=1,ｺﾒﾃﾞｨｶﾙ!N151,"")</f>
        <v/>
      </c>
      <c r="O152" s="852">
        <f>SUM(ｺﾒﾃﾞｨｶﾙ!P151:V151)</f>
        <v>0</v>
      </c>
      <c r="P152" s="858" t="str">
        <f>IF(O152&lt;基本!$D$9,"非常勤","常勤")</f>
        <v>常勤</v>
      </c>
      <c r="Q152" s="861">
        <f>IF(P152="非常勤",O152/基本!$D$9,1)</f>
        <v>1</v>
      </c>
      <c r="R152" s="858" t="e">
        <f>IF(DAYS360(T152,メイン!$N$3)&lt;500,"新"," ")</f>
        <v>#VALUE!</v>
      </c>
      <c r="S152" s="868"/>
      <c r="T152" s="871" t="str">
        <f>IF(COUNTA(ｺﾒﾃﾞｨｶﾙ!O151)&gt;=1,ｺﾒﾃﾞｨｶﾙ!O151,"")</f>
        <v/>
      </c>
      <c r="U152" s="873"/>
      <c r="V152" s="873"/>
      <c r="W152" s="873"/>
      <c r="X152" s="875">
        <f t="shared" si="66"/>
        <v>0</v>
      </c>
      <c r="Y152" s="875">
        <f t="shared" si="67"/>
        <v>0</v>
      </c>
      <c r="Z152" s="875">
        <f t="shared" si="68"/>
        <v>0</v>
      </c>
      <c r="AA152" s="875">
        <f t="shared" si="69"/>
        <v>0</v>
      </c>
      <c r="AB152" s="875">
        <f t="shared" si="70"/>
        <v>0</v>
      </c>
      <c r="AC152" s="875">
        <f t="shared" si="71"/>
        <v>0</v>
      </c>
      <c r="AD152" s="875">
        <f t="shared" si="72"/>
        <v>0</v>
      </c>
      <c r="AE152" s="875">
        <f t="shared" si="73"/>
        <v>0</v>
      </c>
      <c r="AF152" s="875">
        <f t="shared" si="74"/>
        <v>0</v>
      </c>
      <c r="AG152" s="875">
        <f t="shared" si="75"/>
        <v>0</v>
      </c>
      <c r="AH152" s="875">
        <f t="shared" si="76"/>
        <v>0</v>
      </c>
      <c r="AI152" s="875">
        <f t="shared" si="77"/>
        <v>0</v>
      </c>
      <c r="AJ152" s="875">
        <f t="shared" si="78"/>
        <v>0</v>
      </c>
      <c r="AK152" s="875">
        <f t="shared" si="79"/>
        <v>0</v>
      </c>
      <c r="AL152" s="875">
        <f t="shared" si="80"/>
        <v>0</v>
      </c>
      <c r="AM152" s="875">
        <f t="shared" si="81"/>
        <v>0</v>
      </c>
      <c r="AN152" s="875">
        <f t="shared" si="82"/>
        <v>0</v>
      </c>
      <c r="AO152" s="875">
        <f t="shared" si="83"/>
        <v>0</v>
      </c>
      <c r="AP152" s="875">
        <f t="shared" si="84"/>
        <v>0</v>
      </c>
      <c r="AQ152" s="875">
        <f t="shared" si="85"/>
        <v>0</v>
      </c>
      <c r="AR152" s="875">
        <f t="shared" si="86"/>
        <v>0</v>
      </c>
      <c r="AS152" s="875">
        <f t="shared" si="87"/>
        <v>0</v>
      </c>
      <c r="AT152" s="875">
        <f t="shared" si="88"/>
        <v>0</v>
      </c>
      <c r="AU152" s="875">
        <f t="shared" si="89"/>
        <v>0</v>
      </c>
      <c r="AV152" s="875">
        <f t="shared" si="90"/>
        <v>0</v>
      </c>
      <c r="AW152" s="875">
        <f t="shared" si="91"/>
        <v>0</v>
      </c>
      <c r="AX152" s="875">
        <f t="shared" si="92"/>
        <v>0</v>
      </c>
      <c r="AY152" s="875">
        <f t="shared" si="93"/>
        <v>0</v>
      </c>
      <c r="AZ152" s="875">
        <f t="shared" si="94"/>
        <v>0</v>
      </c>
      <c r="BA152" s="875">
        <f t="shared" si="95"/>
        <v>0</v>
      </c>
      <c r="BB152" s="875">
        <f t="shared" si="96"/>
        <v>0</v>
      </c>
      <c r="BC152" s="875">
        <f t="shared" si="97"/>
        <v>0</v>
      </c>
      <c r="BD152" s="875">
        <f t="shared" si="98"/>
        <v>0</v>
      </c>
      <c r="BE152" s="875"/>
    </row>
    <row r="153" spans="1:57" ht="13.5" customHeight="1">
      <c r="A153" s="655" t="str">
        <f>IF(COUNTA(ｺﾒﾃﾞｨｶﾙ!A152)&gt;=1,ｺﾒﾃﾞｨｶﾙ!A152,"")</f>
        <v/>
      </c>
      <c r="B153" s="745" t="str">
        <f>IF(COUNTA(ｺﾒﾃﾞｨｶﾙ!B152)&gt;=1,ｺﾒﾃﾞｨｶﾙ!B152,"")</f>
        <v/>
      </c>
      <c r="C153" s="750" t="str">
        <f>IF(COUNTA(ｺﾒﾃﾞｨｶﾙ!C152)&gt;=1,ｺﾒﾃﾞｨｶﾙ!C152,"")</f>
        <v/>
      </c>
      <c r="D153" s="750" t="str">
        <f>IF(COUNTA(ｺﾒﾃﾞｨｶﾙ!D152)&gt;=1,ｺﾒﾃﾞｨｶﾙ!D152,"")</f>
        <v/>
      </c>
      <c r="E153" s="750" t="str">
        <f>IF(COUNTA(ｺﾒﾃﾞｨｶﾙ!E152)&gt;=1,ｺﾒﾃﾞｨｶﾙ!E152,"")</f>
        <v/>
      </c>
      <c r="F153" s="750" t="str">
        <f>IF(COUNTA(ｺﾒﾃﾞｨｶﾙ!F152)&gt;=1,ｺﾒﾃﾞｨｶﾙ!F152,"")</f>
        <v/>
      </c>
      <c r="G153" s="750" t="str">
        <f>IF(COUNTA(ｺﾒﾃﾞｨｶﾙ!G152)&gt;=1,ｺﾒﾃﾞｨｶﾙ!G152,"")</f>
        <v/>
      </c>
      <c r="H153" s="750" t="str">
        <f>IF(COUNTA(ｺﾒﾃﾞｨｶﾙ!H152)&gt;=1,ｺﾒﾃﾞｨｶﾙ!H152,"")</f>
        <v/>
      </c>
      <c r="I153" s="750" t="str">
        <f>IF(COUNTA(ｺﾒﾃﾞｨｶﾙ!I152)&gt;=1,ｺﾒﾃﾞｨｶﾙ!I152,"")</f>
        <v/>
      </c>
      <c r="J153" s="750" t="str">
        <f>IF(COUNTA(ｺﾒﾃﾞｨｶﾙ!J152)&gt;=1,ｺﾒﾃﾞｨｶﾙ!J152,"")</f>
        <v/>
      </c>
      <c r="K153" s="750" t="str">
        <f>IF(COUNTA(ｺﾒﾃﾞｨｶﾙ!K152)&gt;=1,ｺﾒﾃﾞｨｶﾙ!K152,"")</f>
        <v/>
      </c>
      <c r="L153" s="761" t="str">
        <f>IF(COUNTA(ｺﾒﾃﾞｨｶﾙ!L152)&gt;=1,ｺﾒﾃﾞｨｶﾙ!L152,"")</f>
        <v/>
      </c>
      <c r="M153" s="839" t="str">
        <f>IF(COUNTA(ｺﾒﾃﾞｨｶﾙ!M152)&gt;=1,ｺﾒﾃﾞｨｶﾙ!M152,"")</f>
        <v/>
      </c>
      <c r="N153" s="846" t="str">
        <f>IF(COUNTA(ｺﾒﾃﾞｨｶﾙ!N152)&gt;=1,ｺﾒﾃﾞｨｶﾙ!N152,"")</f>
        <v/>
      </c>
      <c r="O153" s="852">
        <f>SUM(ｺﾒﾃﾞｨｶﾙ!P152:V152)</f>
        <v>0</v>
      </c>
      <c r="P153" s="858" t="str">
        <f>IF(O153&lt;基本!$D$9,"非常勤","常勤")</f>
        <v>常勤</v>
      </c>
      <c r="Q153" s="861">
        <f>IF(P153="非常勤",O153/基本!$D$9,1)</f>
        <v>1</v>
      </c>
      <c r="R153" s="858" t="e">
        <f>IF(DAYS360(T153,メイン!$N$3)&lt;500,"新"," ")</f>
        <v>#VALUE!</v>
      </c>
      <c r="S153" s="868"/>
      <c r="T153" s="871" t="str">
        <f>IF(COUNTA(ｺﾒﾃﾞｨｶﾙ!O152)&gt;=1,ｺﾒﾃﾞｨｶﾙ!O152,"")</f>
        <v/>
      </c>
      <c r="U153" s="873"/>
      <c r="V153" s="873"/>
      <c r="W153" s="873"/>
      <c r="X153" s="875">
        <f t="shared" si="66"/>
        <v>0</v>
      </c>
      <c r="Y153" s="875">
        <f t="shared" si="67"/>
        <v>0</v>
      </c>
      <c r="Z153" s="875">
        <f t="shared" si="68"/>
        <v>0</v>
      </c>
      <c r="AA153" s="875">
        <f t="shared" si="69"/>
        <v>0</v>
      </c>
      <c r="AB153" s="875">
        <f t="shared" si="70"/>
        <v>0</v>
      </c>
      <c r="AC153" s="875">
        <f t="shared" si="71"/>
        <v>0</v>
      </c>
      <c r="AD153" s="875">
        <f t="shared" si="72"/>
        <v>0</v>
      </c>
      <c r="AE153" s="875">
        <f t="shared" si="73"/>
        <v>0</v>
      </c>
      <c r="AF153" s="875">
        <f t="shared" si="74"/>
        <v>0</v>
      </c>
      <c r="AG153" s="875">
        <f t="shared" si="75"/>
        <v>0</v>
      </c>
      <c r="AH153" s="875">
        <f t="shared" si="76"/>
        <v>0</v>
      </c>
      <c r="AI153" s="875">
        <f t="shared" si="77"/>
        <v>0</v>
      </c>
      <c r="AJ153" s="875">
        <f t="shared" si="78"/>
        <v>0</v>
      </c>
      <c r="AK153" s="875">
        <f t="shared" si="79"/>
        <v>0</v>
      </c>
      <c r="AL153" s="875">
        <f t="shared" si="80"/>
        <v>0</v>
      </c>
      <c r="AM153" s="875">
        <f t="shared" si="81"/>
        <v>0</v>
      </c>
      <c r="AN153" s="875">
        <f t="shared" si="82"/>
        <v>0</v>
      </c>
      <c r="AO153" s="875">
        <f t="shared" si="83"/>
        <v>0</v>
      </c>
      <c r="AP153" s="875">
        <f t="shared" si="84"/>
        <v>0</v>
      </c>
      <c r="AQ153" s="875">
        <f t="shared" si="85"/>
        <v>0</v>
      </c>
      <c r="AR153" s="875">
        <f t="shared" si="86"/>
        <v>0</v>
      </c>
      <c r="AS153" s="875">
        <f t="shared" si="87"/>
        <v>0</v>
      </c>
      <c r="AT153" s="875">
        <f t="shared" si="88"/>
        <v>0</v>
      </c>
      <c r="AU153" s="875">
        <f t="shared" si="89"/>
        <v>0</v>
      </c>
      <c r="AV153" s="875">
        <f t="shared" si="90"/>
        <v>0</v>
      </c>
      <c r="AW153" s="875">
        <f t="shared" si="91"/>
        <v>0</v>
      </c>
      <c r="AX153" s="875">
        <f t="shared" si="92"/>
        <v>0</v>
      </c>
      <c r="AY153" s="875">
        <f t="shared" si="93"/>
        <v>0</v>
      </c>
      <c r="AZ153" s="875">
        <f t="shared" si="94"/>
        <v>0</v>
      </c>
      <c r="BA153" s="875">
        <f t="shared" si="95"/>
        <v>0</v>
      </c>
      <c r="BB153" s="875">
        <f t="shared" si="96"/>
        <v>0</v>
      </c>
      <c r="BC153" s="875">
        <f t="shared" si="97"/>
        <v>0</v>
      </c>
      <c r="BD153" s="875">
        <f t="shared" si="98"/>
        <v>0</v>
      </c>
      <c r="BE153" s="875"/>
    </row>
    <row r="154" spans="1:57" ht="13.5" customHeight="1">
      <c r="A154" s="655" t="str">
        <f>IF(COUNTA(ｺﾒﾃﾞｨｶﾙ!A153)&gt;=1,ｺﾒﾃﾞｨｶﾙ!A153,"")</f>
        <v/>
      </c>
      <c r="B154" s="745" t="str">
        <f>IF(COUNTA(ｺﾒﾃﾞｨｶﾙ!B153)&gt;=1,ｺﾒﾃﾞｨｶﾙ!B153,"")</f>
        <v/>
      </c>
      <c r="C154" s="750" t="str">
        <f>IF(COUNTA(ｺﾒﾃﾞｨｶﾙ!C153)&gt;=1,ｺﾒﾃﾞｨｶﾙ!C153,"")</f>
        <v/>
      </c>
      <c r="D154" s="750" t="str">
        <f>IF(COUNTA(ｺﾒﾃﾞｨｶﾙ!D153)&gt;=1,ｺﾒﾃﾞｨｶﾙ!D153,"")</f>
        <v/>
      </c>
      <c r="E154" s="750" t="str">
        <f>IF(COUNTA(ｺﾒﾃﾞｨｶﾙ!E153)&gt;=1,ｺﾒﾃﾞｨｶﾙ!E153,"")</f>
        <v/>
      </c>
      <c r="F154" s="750" t="str">
        <f>IF(COUNTA(ｺﾒﾃﾞｨｶﾙ!F153)&gt;=1,ｺﾒﾃﾞｨｶﾙ!F153,"")</f>
        <v/>
      </c>
      <c r="G154" s="750" t="str">
        <f>IF(COUNTA(ｺﾒﾃﾞｨｶﾙ!G153)&gt;=1,ｺﾒﾃﾞｨｶﾙ!G153,"")</f>
        <v/>
      </c>
      <c r="H154" s="750" t="str">
        <f>IF(COUNTA(ｺﾒﾃﾞｨｶﾙ!H153)&gt;=1,ｺﾒﾃﾞｨｶﾙ!H153,"")</f>
        <v/>
      </c>
      <c r="I154" s="750" t="str">
        <f>IF(COUNTA(ｺﾒﾃﾞｨｶﾙ!I153)&gt;=1,ｺﾒﾃﾞｨｶﾙ!I153,"")</f>
        <v/>
      </c>
      <c r="J154" s="750" t="str">
        <f>IF(COUNTA(ｺﾒﾃﾞｨｶﾙ!J153)&gt;=1,ｺﾒﾃﾞｨｶﾙ!J153,"")</f>
        <v/>
      </c>
      <c r="K154" s="750" t="str">
        <f>IF(COUNTA(ｺﾒﾃﾞｨｶﾙ!K153)&gt;=1,ｺﾒﾃﾞｨｶﾙ!K153,"")</f>
        <v/>
      </c>
      <c r="L154" s="761" t="str">
        <f>IF(COUNTA(ｺﾒﾃﾞｨｶﾙ!L153)&gt;=1,ｺﾒﾃﾞｨｶﾙ!L153,"")</f>
        <v/>
      </c>
      <c r="M154" s="839" t="str">
        <f>IF(COUNTA(ｺﾒﾃﾞｨｶﾙ!M153)&gt;=1,ｺﾒﾃﾞｨｶﾙ!M153,"")</f>
        <v/>
      </c>
      <c r="N154" s="846" t="str">
        <f>IF(COUNTA(ｺﾒﾃﾞｨｶﾙ!N153)&gt;=1,ｺﾒﾃﾞｨｶﾙ!N153,"")</f>
        <v/>
      </c>
      <c r="O154" s="852">
        <f>SUM(ｺﾒﾃﾞｨｶﾙ!P153:V153)</f>
        <v>0</v>
      </c>
      <c r="P154" s="858" t="str">
        <f>IF(O154&lt;基本!$D$9,"非常勤","常勤")</f>
        <v>常勤</v>
      </c>
      <c r="Q154" s="861">
        <f>IF(P154="非常勤",O154/基本!$D$9,1)</f>
        <v>1</v>
      </c>
      <c r="R154" s="858" t="e">
        <f>IF(DAYS360(T154,メイン!$N$3)&lt;500,"新"," ")</f>
        <v>#VALUE!</v>
      </c>
      <c r="S154" s="868"/>
      <c r="T154" s="871" t="str">
        <f>IF(COUNTA(ｺﾒﾃﾞｨｶﾙ!O153)&gt;=1,ｺﾒﾃﾞｨｶﾙ!O153,"")</f>
        <v/>
      </c>
      <c r="U154" s="873"/>
      <c r="V154" s="873"/>
      <c r="W154" s="873"/>
      <c r="X154" s="875">
        <f t="shared" si="66"/>
        <v>0</v>
      </c>
      <c r="Y154" s="875">
        <f t="shared" si="67"/>
        <v>0</v>
      </c>
      <c r="Z154" s="875">
        <f t="shared" si="68"/>
        <v>0</v>
      </c>
      <c r="AA154" s="875">
        <f t="shared" si="69"/>
        <v>0</v>
      </c>
      <c r="AB154" s="875">
        <f t="shared" si="70"/>
        <v>0</v>
      </c>
      <c r="AC154" s="875">
        <f t="shared" si="71"/>
        <v>0</v>
      </c>
      <c r="AD154" s="875">
        <f t="shared" si="72"/>
        <v>0</v>
      </c>
      <c r="AE154" s="875">
        <f t="shared" si="73"/>
        <v>0</v>
      </c>
      <c r="AF154" s="875">
        <f t="shared" si="74"/>
        <v>0</v>
      </c>
      <c r="AG154" s="875">
        <f t="shared" si="75"/>
        <v>0</v>
      </c>
      <c r="AH154" s="875">
        <f t="shared" si="76"/>
        <v>0</v>
      </c>
      <c r="AI154" s="875">
        <f t="shared" si="77"/>
        <v>0</v>
      </c>
      <c r="AJ154" s="875">
        <f t="shared" si="78"/>
        <v>0</v>
      </c>
      <c r="AK154" s="875">
        <f t="shared" si="79"/>
        <v>0</v>
      </c>
      <c r="AL154" s="875">
        <f t="shared" si="80"/>
        <v>0</v>
      </c>
      <c r="AM154" s="875">
        <f t="shared" si="81"/>
        <v>0</v>
      </c>
      <c r="AN154" s="875">
        <f t="shared" si="82"/>
        <v>0</v>
      </c>
      <c r="AO154" s="875">
        <f t="shared" si="83"/>
        <v>0</v>
      </c>
      <c r="AP154" s="875">
        <f t="shared" si="84"/>
        <v>0</v>
      </c>
      <c r="AQ154" s="875">
        <f t="shared" si="85"/>
        <v>0</v>
      </c>
      <c r="AR154" s="875">
        <f t="shared" si="86"/>
        <v>0</v>
      </c>
      <c r="AS154" s="875">
        <f t="shared" si="87"/>
        <v>0</v>
      </c>
      <c r="AT154" s="875">
        <f t="shared" si="88"/>
        <v>0</v>
      </c>
      <c r="AU154" s="875">
        <f t="shared" si="89"/>
        <v>0</v>
      </c>
      <c r="AV154" s="875">
        <f t="shared" si="90"/>
        <v>0</v>
      </c>
      <c r="AW154" s="875">
        <f t="shared" si="91"/>
        <v>0</v>
      </c>
      <c r="AX154" s="875">
        <f t="shared" si="92"/>
        <v>0</v>
      </c>
      <c r="AY154" s="875">
        <f t="shared" si="93"/>
        <v>0</v>
      </c>
      <c r="AZ154" s="875">
        <f t="shared" si="94"/>
        <v>0</v>
      </c>
      <c r="BA154" s="875">
        <f t="shared" si="95"/>
        <v>0</v>
      </c>
      <c r="BB154" s="875">
        <f t="shared" si="96"/>
        <v>0</v>
      </c>
      <c r="BC154" s="875">
        <f t="shared" si="97"/>
        <v>0</v>
      </c>
      <c r="BD154" s="875">
        <f t="shared" si="98"/>
        <v>0</v>
      </c>
      <c r="BE154" s="875"/>
    </row>
    <row r="155" spans="1:57" ht="13.5" customHeight="1">
      <c r="A155" s="655" t="str">
        <f>IF(COUNTA(ｺﾒﾃﾞｨｶﾙ!A154)&gt;=1,ｺﾒﾃﾞｨｶﾙ!A154,"")</f>
        <v/>
      </c>
      <c r="B155" s="745" t="str">
        <f>IF(COUNTA(ｺﾒﾃﾞｨｶﾙ!B154)&gt;=1,ｺﾒﾃﾞｨｶﾙ!B154,"")</f>
        <v/>
      </c>
      <c r="C155" s="750" t="str">
        <f>IF(COUNTA(ｺﾒﾃﾞｨｶﾙ!C154)&gt;=1,ｺﾒﾃﾞｨｶﾙ!C154,"")</f>
        <v/>
      </c>
      <c r="D155" s="750" t="str">
        <f>IF(COUNTA(ｺﾒﾃﾞｨｶﾙ!D154)&gt;=1,ｺﾒﾃﾞｨｶﾙ!D154,"")</f>
        <v/>
      </c>
      <c r="E155" s="750" t="str">
        <f>IF(COUNTA(ｺﾒﾃﾞｨｶﾙ!E154)&gt;=1,ｺﾒﾃﾞｨｶﾙ!E154,"")</f>
        <v/>
      </c>
      <c r="F155" s="750" t="str">
        <f>IF(COUNTA(ｺﾒﾃﾞｨｶﾙ!F154)&gt;=1,ｺﾒﾃﾞｨｶﾙ!F154,"")</f>
        <v/>
      </c>
      <c r="G155" s="750" t="str">
        <f>IF(COUNTA(ｺﾒﾃﾞｨｶﾙ!G154)&gt;=1,ｺﾒﾃﾞｨｶﾙ!G154,"")</f>
        <v/>
      </c>
      <c r="H155" s="750" t="str">
        <f>IF(COUNTA(ｺﾒﾃﾞｨｶﾙ!H154)&gt;=1,ｺﾒﾃﾞｨｶﾙ!H154,"")</f>
        <v/>
      </c>
      <c r="I155" s="750" t="str">
        <f>IF(COUNTA(ｺﾒﾃﾞｨｶﾙ!I154)&gt;=1,ｺﾒﾃﾞｨｶﾙ!I154,"")</f>
        <v/>
      </c>
      <c r="J155" s="750" t="str">
        <f>IF(COUNTA(ｺﾒﾃﾞｨｶﾙ!J154)&gt;=1,ｺﾒﾃﾞｨｶﾙ!J154,"")</f>
        <v/>
      </c>
      <c r="K155" s="750" t="str">
        <f>IF(COUNTA(ｺﾒﾃﾞｨｶﾙ!K154)&gt;=1,ｺﾒﾃﾞｨｶﾙ!K154,"")</f>
        <v/>
      </c>
      <c r="L155" s="761" t="str">
        <f>IF(COUNTA(ｺﾒﾃﾞｨｶﾙ!L154)&gt;=1,ｺﾒﾃﾞｨｶﾙ!L154,"")</f>
        <v/>
      </c>
      <c r="M155" s="839" t="str">
        <f>IF(COUNTA(ｺﾒﾃﾞｨｶﾙ!M154)&gt;=1,ｺﾒﾃﾞｨｶﾙ!M154,"")</f>
        <v/>
      </c>
      <c r="N155" s="846" t="str">
        <f>IF(COUNTA(ｺﾒﾃﾞｨｶﾙ!N154)&gt;=1,ｺﾒﾃﾞｨｶﾙ!N154,"")</f>
        <v/>
      </c>
      <c r="O155" s="852">
        <f>SUM(ｺﾒﾃﾞｨｶﾙ!P154:V154)</f>
        <v>0</v>
      </c>
      <c r="P155" s="858" t="str">
        <f>IF(O155&lt;基本!$D$9,"非常勤","常勤")</f>
        <v>常勤</v>
      </c>
      <c r="Q155" s="861">
        <f>IF(P155="非常勤",O155/基本!$D$9,1)</f>
        <v>1</v>
      </c>
      <c r="R155" s="858" t="e">
        <f>IF(DAYS360(T155,メイン!$N$3)&lt;500,"新"," ")</f>
        <v>#VALUE!</v>
      </c>
      <c r="S155" s="868"/>
      <c r="T155" s="871" t="str">
        <f>IF(COUNTA(ｺﾒﾃﾞｨｶﾙ!O154)&gt;=1,ｺﾒﾃﾞｨｶﾙ!O154,"")</f>
        <v/>
      </c>
      <c r="U155" s="873"/>
      <c r="V155" s="873"/>
      <c r="W155" s="873"/>
      <c r="X155" s="875">
        <f t="shared" si="66"/>
        <v>0</v>
      </c>
      <c r="Y155" s="875">
        <f t="shared" si="67"/>
        <v>0</v>
      </c>
      <c r="Z155" s="875">
        <f t="shared" si="68"/>
        <v>0</v>
      </c>
      <c r="AA155" s="875">
        <f t="shared" si="69"/>
        <v>0</v>
      </c>
      <c r="AB155" s="875">
        <f t="shared" si="70"/>
        <v>0</v>
      </c>
      <c r="AC155" s="875">
        <f t="shared" si="71"/>
        <v>0</v>
      </c>
      <c r="AD155" s="875">
        <f t="shared" si="72"/>
        <v>0</v>
      </c>
      <c r="AE155" s="875">
        <f t="shared" si="73"/>
        <v>0</v>
      </c>
      <c r="AF155" s="875">
        <f t="shared" si="74"/>
        <v>0</v>
      </c>
      <c r="AG155" s="875">
        <f t="shared" si="75"/>
        <v>0</v>
      </c>
      <c r="AH155" s="875">
        <f t="shared" si="76"/>
        <v>0</v>
      </c>
      <c r="AI155" s="875">
        <f t="shared" si="77"/>
        <v>0</v>
      </c>
      <c r="AJ155" s="875">
        <f t="shared" si="78"/>
        <v>0</v>
      </c>
      <c r="AK155" s="875">
        <f t="shared" si="79"/>
        <v>0</v>
      </c>
      <c r="AL155" s="875">
        <f t="shared" si="80"/>
        <v>0</v>
      </c>
      <c r="AM155" s="875">
        <f t="shared" si="81"/>
        <v>0</v>
      </c>
      <c r="AN155" s="875">
        <f t="shared" si="82"/>
        <v>0</v>
      </c>
      <c r="AO155" s="875">
        <f t="shared" si="83"/>
        <v>0</v>
      </c>
      <c r="AP155" s="875">
        <f t="shared" si="84"/>
        <v>0</v>
      </c>
      <c r="AQ155" s="875">
        <f t="shared" si="85"/>
        <v>0</v>
      </c>
      <c r="AR155" s="875">
        <f t="shared" si="86"/>
        <v>0</v>
      </c>
      <c r="AS155" s="875">
        <f t="shared" si="87"/>
        <v>0</v>
      </c>
      <c r="AT155" s="875">
        <f t="shared" si="88"/>
        <v>0</v>
      </c>
      <c r="AU155" s="875">
        <f t="shared" si="89"/>
        <v>0</v>
      </c>
      <c r="AV155" s="875">
        <f t="shared" si="90"/>
        <v>0</v>
      </c>
      <c r="AW155" s="875">
        <f t="shared" si="91"/>
        <v>0</v>
      </c>
      <c r="AX155" s="875">
        <f t="shared" si="92"/>
        <v>0</v>
      </c>
      <c r="AY155" s="875">
        <f t="shared" si="93"/>
        <v>0</v>
      </c>
      <c r="AZ155" s="875">
        <f t="shared" si="94"/>
        <v>0</v>
      </c>
      <c r="BA155" s="875">
        <f t="shared" si="95"/>
        <v>0</v>
      </c>
      <c r="BB155" s="875">
        <f t="shared" si="96"/>
        <v>0</v>
      </c>
      <c r="BC155" s="875">
        <f t="shared" si="97"/>
        <v>0</v>
      </c>
      <c r="BD155" s="875">
        <f t="shared" si="98"/>
        <v>0</v>
      </c>
      <c r="BE155" s="875"/>
    </row>
    <row r="156" spans="1:57" ht="13.5" customHeight="1">
      <c r="A156" s="655" t="str">
        <f>IF(COUNTA(ｺﾒﾃﾞｨｶﾙ!A155)&gt;=1,ｺﾒﾃﾞｨｶﾙ!A155,"")</f>
        <v/>
      </c>
      <c r="B156" s="745" t="str">
        <f>IF(COUNTA(ｺﾒﾃﾞｨｶﾙ!B155)&gt;=1,ｺﾒﾃﾞｨｶﾙ!B155,"")</f>
        <v/>
      </c>
      <c r="C156" s="750" t="str">
        <f>IF(COUNTA(ｺﾒﾃﾞｨｶﾙ!C155)&gt;=1,ｺﾒﾃﾞｨｶﾙ!C155,"")</f>
        <v/>
      </c>
      <c r="D156" s="750" t="str">
        <f>IF(COUNTA(ｺﾒﾃﾞｨｶﾙ!D155)&gt;=1,ｺﾒﾃﾞｨｶﾙ!D155,"")</f>
        <v/>
      </c>
      <c r="E156" s="750" t="str">
        <f>IF(COUNTA(ｺﾒﾃﾞｨｶﾙ!E155)&gt;=1,ｺﾒﾃﾞｨｶﾙ!E155,"")</f>
        <v/>
      </c>
      <c r="F156" s="750" t="str">
        <f>IF(COUNTA(ｺﾒﾃﾞｨｶﾙ!F155)&gt;=1,ｺﾒﾃﾞｨｶﾙ!F155,"")</f>
        <v/>
      </c>
      <c r="G156" s="750" t="str">
        <f>IF(COUNTA(ｺﾒﾃﾞｨｶﾙ!G155)&gt;=1,ｺﾒﾃﾞｨｶﾙ!G155,"")</f>
        <v/>
      </c>
      <c r="H156" s="750" t="str">
        <f>IF(COUNTA(ｺﾒﾃﾞｨｶﾙ!H155)&gt;=1,ｺﾒﾃﾞｨｶﾙ!H155,"")</f>
        <v/>
      </c>
      <c r="I156" s="750" t="str">
        <f>IF(COUNTA(ｺﾒﾃﾞｨｶﾙ!I155)&gt;=1,ｺﾒﾃﾞｨｶﾙ!I155,"")</f>
        <v/>
      </c>
      <c r="J156" s="750" t="str">
        <f>IF(COUNTA(ｺﾒﾃﾞｨｶﾙ!J155)&gt;=1,ｺﾒﾃﾞｨｶﾙ!J155,"")</f>
        <v/>
      </c>
      <c r="K156" s="750" t="str">
        <f>IF(COUNTA(ｺﾒﾃﾞｨｶﾙ!K155)&gt;=1,ｺﾒﾃﾞｨｶﾙ!K155,"")</f>
        <v/>
      </c>
      <c r="L156" s="761" t="str">
        <f>IF(COUNTA(ｺﾒﾃﾞｨｶﾙ!L155)&gt;=1,ｺﾒﾃﾞｨｶﾙ!L155,"")</f>
        <v/>
      </c>
      <c r="M156" s="839" t="str">
        <f>IF(COUNTA(ｺﾒﾃﾞｨｶﾙ!M155)&gt;=1,ｺﾒﾃﾞｨｶﾙ!M155,"")</f>
        <v/>
      </c>
      <c r="N156" s="846" t="str">
        <f>IF(COUNTA(ｺﾒﾃﾞｨｶﾙ!N155)&gt;=1,ｺﾒﾃﾞｨｶﾙ!N155,"")</f>
        <v/>
      </c>
      <c r="O156" s="852">
        <f>SUM(ｺﾒﾃﾞｨｶﾙ!P155:V155)</f>
        <v>0</v>
      </c>
      <c r="P156" s="858" t="str">
        <f>IF(O156&lt;基本!$D$9,"非常勤","常勤")</f>
        <v>常勤</v>
      </c>
      <c r="Q156" s="861">
        <f>IF(P156="非常勤",O156/基本!$D$9,1)</f>
        <v>1</v>
      </c>
      <c r="R156" s="858" t="e">
        <f>IF(DAYS360(T156,メイン!$N$3)&lt;500,"新"," ")</f>
        <v>#VALUE!</v>
      </c>
      <c r="S156" s="868"/>
      <c r="T156" s="871" t="str">
        <f>IF(COUNTA(ｺﾒﾃﾞｨｶﾙ!O155)&gt;=1,ｺﾒﾃﾞｨｶﾙ!O155,"")</f>
        <v/>
      </c>
      <c r="U156" s="873"/>
      <c r="V156" s="873"/>
      <c r="W156" s="873"/>
      <c r="X156" s="875">
        <f t="shared" si="66"/>
        <v>0</v>
      </c>
      <c r="Y156" s="875">
        <f t="shared" si="67"/>
        <v>0</v>
      </c>
      <c r="Z156" s="875">
        <f t="shared" si="68"/>
        <v>0</v>
      </c>
      <c r="AA156" s="875">
        <f t="shared" si="69"/>
        <v>0</v>
      </c>
      <c r="AB156" s="875">
        <f t="shared" si="70"/>
        <v>0</v>
      </c>
      <c r="AC156" s="875">
        <f t="shared" si="71"/>
        <v>0</v>
      </c>
      <c r="AD156" s="875">
        <f t="shared" si="72"/>
        <v>0</v>
      </c>
      <c r="AE156" s="875">
        <f t="shared" si="73"/>
        <v>0</v>
      </c>
      <c r="AF156" s="875">
        <f t="shared" si="74"/>
        <v>0</v>
      </c>
      <c r="AG156" s="875">
        <f t="shared" si="75"/>
        <v>0</v>
      </c>
      <c r="AH156" s="875">
        <f t="shared" si="76"/>
        <v>0</v>
      </c>
      <c r="AI156" s="875">
        <f t="shared" si="77"/>
        <v>0</v>
      </c>
      <c r="AJ156" s="875">
        <f t="shared" si="78"/>
        <v>0</v>
      </c>
      <c r="AK156" s="875">
        <f t="shared" si="79"/>
        <v>0</v>
      </c>
      <c r="AL156" s="875">
        <f t="shared" si="80"/>
        <v>0</v>
      </c>
      <c r="AM156" s="875">
        <f t="shared" si="81"/>
        <v>0</v>
      </c>
      <c r="AN156" s="875">
        <f t="shared" si="82"/>
        <v>0</v>
      </c>
      <c r="AO156" s="875">
        <f t="shared" si="83"/>
        <v>0</v>
      </c>
      <c r="AP156" s="875">
        <f t="shared" si="84"/>
        <v>0</v>
      </c>
      <c r="AQ156" s="875">
        <f t="shared" si="85"/>
        <v>0</v>
      </c>
      <c r="AR156" s="875">
        <f t="shared" si="86"/>
        <v>0</v>
      </c>
      <c r="AS156" s="875">
        <f t="shared" si="87"/>
        <v>0</v>
      </c>
      <c r="AT156" s="875">
        <f t="shared" si="88"/>
        <v>0</v>
      </c>
      <c r="AU156" s="875">
        <f t="shared" si="89"/>
        <v>0</v>
      </c>
      <c r="AV156" s="875">
        <f t="shared" si="90"/>
        <v>0</v>
      </c>
      <c r="AW156" s="875">
        <f t="shared" si="91"/>
        <v>0</v>
      </c>
      <c r="AX156" s="875">
        <f t="shared" si="92"/>
        <v>0</v>
      </c>
      <c r="AY156" s="875">
        <f t="shared" si="93"/>
        <v>0</v>
      </c>
      <c r="AZ156" s="875">
        <f t="shared" si="94"/>
        <v>0</v>
      </c>
      <c r="BA156" s="875">
        <f t="shared" si="95"/>
        <v>0</v>
      </c>
      <c r="BB156" s="875">
        <f t="shared" si="96"/>
        <v>0</v>
      </c>
      <c r="BC156" s="875">
        <f t="shared" si="97"/>
        <v>0</v>
      </c>
      <c r="BD156" s="875">
        <f t="shared" si="98"/>
        <v>0</v>
      </c>
      <c r="BE156" s="875"/>
    </row>
    <row r="157" spans="1:57" ht="13.5" customHeight="1">
      <c r="A157" s="655" t="str">
        <f>IF(COUNTA(ｺﾒﾃﾞｨｶﾙ!A156)&gt;=1,ｺﾒﾃﾞｨｶﾙ!A156,"")</f>
        <v/>
      </c>
      <c r="B157" s="745" t="str">
        <f>IF(COUNTA(ｺﾒﾃﾞｨｶﾙ!B156)&gt;=1,ｺﾒﾃﾞｨｶﾙ!B156,"")</f>
        <v/>
      </c>
      <c r="C157" s="750" t="str">
        <f>IF(COUNTA(ｺﾒﾃﾞｨｶﾙ!C156)&gt;=1,ｺﾒﾃﾞｨｶﾙ!C156,"")</f>
        <v/>
      </c>
      <c r="D157" s="750" t="str">
        <f>IF(COUNTA(ｺﾒﾃﾞｨｶﾙ!D156)&gt;=1,ｺﾒﾃﾞｨｶﾙ!D156,"")</f>
        <v/>
      </c>
      <c r="E157" s="750" t="str">
        <f>IF(COUNTA(ｺﾒﾃﾞｨｶﾙ!E156)&gt;=1,ｺﾒﾃﾞｨｶﾙ!E156,"")</f>
        <v/>
      </c>
      <c r="F157" s="750" t="str">
        <f>IF(COUNTA(ｺﾒﾃﾞｨｶﾙ!F156)&gt;=1,ｺﾒﾃﾞｨｶﾙ!F156,"")</f>
        <v/>
      </c>
      <c r="G157" s="750" t="str">
        <f>IF(COUNTA(ｺﾒﾃﾞｨｶﾙ!G156)&gt;=1,ｺﾒﾃﾞｨｶﾙ!G156,"")</f>
        <v/>
      </c>
      <c r="H157" s="750" t="str">
        <f>IF(COUNTA(ｺﾒﾃﾞｨｶﾙ!H156)&gt;=1,ｺﾒﾃﾞｨｶﾙ!H156,"")</f>
        <v/>
      </c>
      <c r="I157" s="750" t="str">
        <f>IF(COUNTA(ｺﾒﾃﾞｨｶﾙ!I156)&gt;=1,ｺﾒﾃﾞｨｶﾙ!I156,"")</f>
        <v/>
      </c>
      <c r="J157" s="750" t="str">
        <f>IF(COUNTA(ｺﾒﾃﾞｨｶﾙ!J156)&gt;=1,ｺﾒﾃﾞｨｶﾙ!J156,"")</f>
        <v/>
      </c>
      <c r="K157" s="750" t="str">
        <f>IF(COUNTA(ｺﾒﾃﾞｨｶﾙ!K156)&gt;=1,ｺﾒﾃﾞｨｶﾙ!K156,"")</f>
        <v/>
      </c>
      <c r="L157" s="761" t="str">
        <f>IF(COUNTA(ｺﾒﾃﾞｨｶﾙ!L156)&gt;=1,ｺﾒﾃﾞｨｶﾙ!L156,"")</f>
        <v/>
      </c>
      <c r="M157" s="839" t="str">
        <f>IF(COUNTA(ｺﾒﾃﾞｨｶﾙ!M156)&gt;=1,ｺﾒﾃﾞｨｶﾙ!M156,"")</f>
        <v/>
      </c>
      <c r="N157" s="846" t="str">
        <f>IF(COUNTA(ｺﾒﾃﾞｨｶﾙ!N156)&gt;=1,ｺﾒﾃﾞｨｶﾙ!N156,"")</f>
        <v/>
      </c>
      <c r="O157" s="852">
        <f>SUM(ｺﾒﾃﾞｨｶﾙ!P156:V156)</f>
        <v>0</v>
      </c>
      <c r="P157" s="858" t="str">
        <f>IF(O157&lt;基本!$D$9,"非常勤","常勤")</f>
        <v>常勤</v>
      </c>
      <c r="Q157" s="861">
        <f>IF(P157="非常勤",O157/基本!$D$9,1)</f>
        <v>1</v>
      </c>
      <c r="R157" s="858" t="e">
        <f>IF(DAYS360(T157,メイン!$N$3)&lt;500,"新"," ")</f>
        <v>#VALUE!</v>
      </c>
      <c r="S157" s="868"/>
      <c r="T157" s="871" t="str">
        <f>IF(COUNTA(ｺﾒﾃﾞｨｶﾙ!O156)&gt;=1,ｺﾒﾃﾞｨｶﾙ!O156,"")</f>
        <v/>
      </c>
      <c r="U157" s="873"/>
      <c r="V157" s="873"/>
      <c r="W157" s="873"/>
      <c r="X157" s="875">
        <f t="shared" si="66"/>
        <v>0</v>
      </c>
      <c r="Y157" s="875">
        <f t="shared" si="67"/>
        <v>0</v>
      </c>
      <c r="Z157" s="875">
        <f t="shared" si="68"/>
        <v>0</v>
      </c>
      <c r="AA157" s="875">
        <f t="shared" si="69"/>
        <v>0</v>
      </c>
      <c r="AB157" s="875">
        <f t="shared" si="70"/>
        <v>0</v>
      </c>
      <c r="AC157" s="875">
        <f t="shared" si="71"/>
        <v>0</v>
      </c>
      <c r="AD157" s="875">
        <f t="shared" si="72"/>
        <v>0</v>
      </c>
      <c r="AE157" s="875">
        <f t="shared" si="73"/>
        <v>0</v>
      </c>
      <c r="AF157" s="875">
        <f t="shared" si="74"/>
        <v>0</v>
      </c>
      <c r="AG157" s="875">
        <f t="shared" si="75"/>
        <v>0</v>
      </c>
      <c r="AH157" s="875">
        <f t="shared" si="76"/>
        <v>0</v>
      </c>
      <c r="AI157" s="875">
        <f t="shared" si="77"/>
        <v>0</v>
      </c>
      <c r="AJ157" s="875">
        <f t="shared" si="78"/>
        <v>0</v>
      </c>
      <c r="AK157" s="875">
        <f t="shared" si="79"/>
        <v>0</v>
      </c>
      <c r="AL157" s="875">
        <f t="shared" si="80"/>
        <v>0</v>
      </c>
      <c r="AM157" s="875">
        <f t="shared" si="81"/>
        <v>0</v>
      </c>
      <c r="AN157" s="875">
        <f t="shared" si="82"/>
        <v>0</v>
      </c>
      <c r="AO157" s="875">
        <f t="shared" si="83"/>
        <v>0</v>
      </c>
      <c r="AP157" s="875">
        <f t="shared" si="84"/>
        <v>0</v>
      </c>
      <c r="AQ157" s="875">
        <f t="shared" si="85"/>
        <v>0</v>
      </c>
      <c r="AR157" s="875">
        <f t="shared" si="86"/>
        <v>0</v>
      </c>
      <c r="AS157" s="875">
        <f t="shared" si="87"/>
        <v>0</v>
      </c>
      <c r="AT157" s="875">
        <f t="shared" si="88"/>
        <v>0</v>
      </c>
      <c r="AU157" s="875">
        <f t="shared" si="89"/>
        <v>0</v>
      </c>
      <c r="AV157" s="875">
        <f t="shared" si="90"/>
        <v>0</v>
      </c>
      <c r="AW157" s="875">
        <f t="shared" si="91"/>
        <v>0</v>
      </c>
      <c r="AX157" s="875">
        <f t="shared" si="92"/>
        <v>0</v>
      </c>
      <c r="AY157" s="875">
        <f t="shared" si="93"/>
        <v>0</v>
      </c>
      <c r="AZ157" s="875">
        <f t="shared" si="94"/>
        <v>0</v>
      </c>
      <c r="BA157" s="875">
        <f t="shared" si="95"/>
        <v>0</v>
      </c>
      <c r="BB157" s="875">
        <f t="shared" si="96"/>
        <v>0</v>
      </c>
      <c r="BC157" s="875">
        <f t="shared" si="97"/>
        <v>0</v>
      </c>
      <c r="BD157" s="875">
        <f t="shared" si="98"/>
        <v>0</v>
      </c>
      <c r="BE157" s="875"/>
    </row>
    <row r="158" spans="1:57" ht="13.5" customHeight="1">
      <c r="A158" s="655" t="str">
        <f>IF(COUNTA(ｺﾒﾃﾞｨｶﾙ!A157)&gt;=1,ｺﾒﾃﾞｨｶﾙ!A157,"")</f>
        <v/>
      </c>
      <c r="B158" s="745" t="str">
        <f>IF(COUNTA(ｺﾒﾃﾞｨｶﾙ!B157)&gt;=1,ｺﾒﾃﾞｨｶﾙ!B157,"")</f>
        <v/>
      </c>
      <c r="C158" s="750" t="str">
        <f>IF(COUNTA(ｺﾒﾃﾞｨｶﾙ!C157)&gt;=1,ｺﾒﾃﾞｨｶﾙ!C157,"")</f>
        <v/>
      </c>
      <c r="D158" s="750" t="str">
        <f>IF(COUNTA(ｺﾒﾃﾞｨｶﾙ!D157)&gt;=1,ｺﾒﾃﾞｨｶﾙ!D157,"")</f>
        <v/>
      </c>
      <c r="E158" s="750" t="str">
        <f>IF(COUNTA(ｺﾒﾃﾞｨｶﾙ!E157)&gt;=1,ｺﾒﾃﾞｨｶﾙ!E157,"")</f>
        <v/>
      </c>
      <c r="F158" s="750" t="str">
        <f>IF(COUNTA(ｺﾒﾃﾞｨｶﾙ!F157)&gt;=1,ｺﾒﾃﾞｨｶﾙ!F157,"")</f>
        <v/>
      </c>
      <c r="G158" s="750" t="str">
        <f>IF(COUNTA(ｺﾒﾃﾞｨｶﾙ!G157)&gt;=1,ｺﾒﾃﾞｨｶﾙ!G157,"")</f>
        <v/>
      </c>
      <c r="H158" s="750" t="str">
        <f>IF(COUNTA(ｺﾒﾃﾞｨｶﾙ!H157)&gt;=1,ｺﾒﾃﾞｨｶﾙ!H157,"")</f>
        <v/>
      </c>
      <c r="I158" s="750" t="str">
        <f>IF(COUNTA(ｺﾒﾃﾞｨｶﾙ!I157)&gt;=1,ｺﾒﾃﾞｨｶﾙ!I157,"")</f>
        <v/>
      </c>
      <c r="J158" s="750" t="str">
        <f>IF(COUNTA(ｺﾒﾃﾞｨｶﾙ!J157)&gt;=1,ｺﾒﾃﾞｨｶﾙ!J157,"")</f>
        <v/>
      </c>
      <c r="K158" s="750" t="str">
        <f>IF(COUNTA(ｺﾒﾃﾞｨｶﾙ!K157)&gt;=1,ｺﾒﾃﾞｨｶﾙ!K157,"")</f>
        <v/>
      </c>
      <c r="L158" s="761" t="str">
        <f>IF(COUNTA(ｺﾒﾃﾞｨｶﾙ!L157)&gt;=1,ｺﾒﾃﾞｨｶﾙ!L157,"")</f>
        <v/>
      </c>
      <c r="M158" s="839" t="str">
        <f>IF(COUNTA(ｺﾒﾃﾞｨｶﾙ!M157)&gt;=1,ｺﾒﾃﾞｨｶﾙ!M157,"")</f>
        <v/>
      </c>
      <c r="N158" s="846" t="str">
        <f>IF(COUNTA(ｺﾒﾃﾞｨｶﾙ!N157)&gt;=1,ｺﾒﾃﾞｨｶﾙ!N157,"")</f>
        <v/>
      </c>
      <c r="O158" s="852">
        <f>SUM(ｺﾒﾃﾞｨｶﾙ!P157:V157)</f>
        <v>0</v>
      </c>
      <c r="P158" s="858" t="str">
        <f>IF(O158&lt;基本!$D$9,"非常勤","常勤")</f>
        <v>常勤</v>
      </c>
      <c r="Q158" s="861">
        <f>IF(P158="非常勤",O158/基本!$D$9,1)</f>
        <v>1</v>
      </c>
      <c r="R158" s="858" t="e">
        <f>IF(DAYS360(T158,メイン!$N$3)&lt;500,"新"," ")</f>
        <v>#VALUE!</v>
      </c>
      <c r="S158" s="868"/>
      <c r="T158" s="871" t="str">
        <f>IF(COUNTA(ｺﾒﾃﾞｨｶﾙ!O157)&gt;=1,ｺﾒﾃﾞｨｶﾙ!O157,"")</f>
        <v/>
      </c>
      <c r="U158" s="873"/>
      <c r="V158" s="873"/>
      <c r="W158" s="873"/>
      <c r="X158" s="875">
        <f t="shared" si="66"/>
        <v>0</v>
      </c>
      <c r="Y158" s="875">
        <f t="shared" si="67"/>
        <v>0</v>
      </c>
      <c r="Z158" s="875">
        <f t="shared" si="68"/>
        <v>0</v>
      </c>
      <c r="AA158" s="875">
        <f t="shared" si="69"/>
        <v>0</v>
      </c>
      <c r="AB158" s="875">
        <f t="shared" si="70"/>
        <v>0</v>
      </c>
      <c r="AC158" s="875">
        <f t="shared" si="71"/>
        <v>0</v>
      </c>
      <c r="AD158" s="875">
        <f t="shared" si="72"/>
        <v>0</v>
      </c>
      <c r="AE158" s="875">
        <f t="shared" si="73"/>
        <v>0</v>
      </c>
      <c r="AF158" s="875">
        <f t="shared" si="74"/>
        <v>0</v>
      </c>
      <c r="AG158" s="875">
        <f t="shared" si="75"/>
        <v>0</v>
      </c>
      <c r="AH158" s="875">
        <f t="shared" si="76"/>
        <v>0</v>
      </c>
      <c r="AI158" s="875">
        <f t="shared" si="77"/>
        <v>0</v>
      </c>
      <c r="AJ158" s="875">
        <f t="shared" si="78"/>
        <v>0</v>
      </c>
      <c r="AK158" s="875">
        <f t="shared" si="79"/>
        <v>0</v>
      </c>
      <c r="AL158" s="875">
        <f t="shared" si="80"/>
        <v>0</v>
      </c>
      <c r="AM158" s="875">
        <f t="shared" si="81"/>
        <v>0</v>
      </c>
      <c r="AN158" s="875">
        <f t="shared" si="82"/>
        <v>0</v>
      </c>
      <c r="AO158" s="875">
        <f t="shared" si="83"/>
        <v>0</v>
      </c>
      <c r="AP158" s="875">
        <f t="shared" si="84"/>
        <v>0</v>
      </c>
      <c r="AQ158" s="875">
        <f t="shared" si="85"/>
        <v>0</v>
      </c>
      <c r="AR158" s="875">
        <f t="shared" si="86"/>
        <v>0</v>
      </c>
      <c r="AS158" s="875">
        <f t="shared" si="87"/>
        <v>0</v>
      </c>
      <c r="AT158" s="875">
        <f t="shared" si="88"/>
        <v>0</v>
      </c>
      <c r="AU158" s="875">
        <f t="shared" si="89"/>
        <v>0</v>
      </c>
      <c r="AV158" s="875">
        <f t="shared" si="90"/>
        <v>0</v>
      </c>
      <c r="AW158" s="875">
        <f t="shared" si="91"/>
        <v>0</v>
      </c>
      <c r="AX158" s="875">
        <f t="shared" si="92"/>
        <v>0</v>
      </c>
      <c r="AY158" s="875">
        <f t="shared" si="93"/>
        <v>0</v>
      </c>
      <c r="AZ158" s="875">
        <f t="shared" si="94"/>
        <v>0</v>
      </c>
      <c r="BA158" s="875">
        <f t="shared" si="95"/>
        <v>0</v>
      </c>
      <c r="BB158" s="875">
        <f t="shared" si="96"/>
        <v>0</v>
      </c>
      <c r="BC158" s="875">
        <f t="shared" si="97"/>
        <v>0</v>
      </c>
      <c r="BD158" s="875">
        <f t="shared" si="98"/>
        <v>0</v>
      </c>
      <c r="BE158" s="875"/>
    </row>
    <row r="159" spans="1:57" ht="13.5" customHeight="1">
      <c r="A159" s="655" t="str">
        <f>IF(COUNTA(ｺﾒﾃﾞｨｶﾙ!A158)&gt;=1,ｺﾒﾃﾞｨｶﾙ!A158,"")</f>
        <v/>
      </c>
      <c r="B159" s="745" t="str">
        <f>IF(COUNTA(ｺﾒﾃﾞｨｶﾙ!B158)&gt;=1,ｺﾒﾃﾞｨｶﾙ!B158,"")</f>
        <v/>
      </c>
      <c r="C159" s="750" t="str">
        <f>IF(COUNTA(ｺﾒﾃﾞｨｶﾙ!C158)&gt;=1,ｺﾒﾃﾞｨｶﾙ!C158,"")</f>
        <v/>
      </c>
      <c r="D159" s="750" t="str">
        <f>IF(COUNTA(ｺﾒﾃﾞｨｶﾙ!D158)&gt;=1,ｺﾒﾃﾞｨｶﾙ!D158,"")</f>
        <v/>
      </c>
      <c r="E159" s="750" t="str">
        <f>IF(COUNTA(ｺﾒﾃﾞｨｶﾙ!E158)&gt;=1,ｺﾒﾃﾞｨｶﾙ!E158,"")</f>
        <v/>
      </c>
      <c r="F159" s="750" t="str">
        <f>IF(COUNTA(ｺﾒﾃﾞｨｶﾙ!F158)&gt;=1,ｺﾒﾃﾞｨｶﾙ!F158,"")</f>
        <v/>
      </c>
      <c r="G159" s="750" t="str">
        <f>IF(COUNTA(ｺﾒﾃﾞｨｶﾙ!G158)&gt;=1,ｺﾒﾃﾞｨｶﾙ!G158,"")</f>
        <v/>
      </c>
      <c r="H159" s="750" t="str">
        <f>IF(COUNTA(ｺﾒﾃﾞｨｶﾙ!H158)&gt;=1,ｺﾒﾃﾞｨｶﾙ!H158,"")</f>
        <v/>
      </c>
      <c r="I159" s="750" t="str">
        <f>IF(COUNTA(ｺﾒﾃﾞｨｶﾙ!I158)&gt;=1,ｺﾒﾃﾞｨｶﾙ!I158,"")</f>
        <v/>
      </c>
      <c r="J159" s="750" t="str">
        <f>IF(COUNTA(ｺﾒﾃﾞｨｶﾙ!J158)&gt;=1,ｺﾒﾃﾞｨｶﾙ!J158,"")</f>
        <v/>
      </c>
      <c r="K159" s="750" t="str">
        <f>IF(COUNTA(ｺﾒﾃﾞｨｶﾙ!K158)&gt;=1,ｺﾒﾃﾞｨｶﾙ!K158,"")</f>
        <v/>
      </c>
      <c r="L159" s="761" t="str">
        <f>IF(COUNTA(ｺﾒﾃﾞｨｶﾙ!L158)&gt;=1,ｺﾒﾃﾞｨｶﾙ!L158,"")</f>
        <v/>
      </c>
      <c r="M159" s="839" t="str">
        <f>IF(COUNTA(ｺﾒﾃﾞｨｶﾙ!M158)&gt;=1,ｺﾒﾃﾞｨｶﾙ!M158,"")</f>
        <v/>
      </c>
      <c r="N159" s="846" t="str">
        <f>IF(COUNTA(ｺﾒﾃﾞｨｶﾙ!N158)&gt;=1,ｺﾒﾃﾞｨｶﾙ!N158,"")</f>
        <v/>
      </c>
      <c r="O159" s="852">
        <f>SUM(ｺﾒﾃﾞｨｶﾙ!P158:V158)</f>
        <v>0</v>
      </c>
      <c r="P159" s="858" t="str">
        <f>IF(O159&lt;基本!$D$9,"非常勤","常勤")</f>
        <v>常勤</v>
      </c>
      <c r="Q159" s="861">
        <f>IF(P159="非常勤",O159/基本!$D$9,1)</f>
        <v>1</v>
      </c>
      <c r="R159" s="858" t="e">
        <f>IF(DAYS360(T159,メイン!$N$3)&lt;500,"新"," ")</f>
        <v>#VALUE!</v>
      </c>
      <c r="S159" s="868"/>
      <c r="T159" s="871" t="str">
        <f>IF(COUNTA(ｺﾒﾃﾞｨｶﾙ!O158)&gt;=1,ｺﾒﾃﾞｨｶﾙ!O158,"")</f>
        <v/>
      </c>
      <c r="U159" s="873"/>
      <c r="V159" s="873"/>
      <c r="W159" s="873"/>
      <c r="X159" s="875">
        <f t="shared" si="66"/>
        <v>0</v>
      </c>
      <c r="Y159" s="875">
        <f t="shared" si="67"/>
        <v>0</v>
      </c>
      <c r="Z159" s="875">
        <f t="shared" si="68"/>
        <v>0</v>
      </c>
      <c r="AA159" s="875">
        <f t="shared" si="69"/>
        <v>0</v>
      </c>
      <c r="AB159" s="875">
        <f t="shared" si="70"/>
        <v>0</v>
      </c>
      <c r="AC159" s="875">
        <f t="shared" si="71"/>
        <v>0</v>
      </c>
      <c r="AD159" s="875">
        <f t="shared" si="72"/>
        <v>0</v>
      </c>
      <c r="AE159" s="875">
        <f t="shared" si="73"/>
        <v>0</v>
      </c>
      <c r="AF159" s="875">
        <f t="shared" si="74"/>
        <v>0</v>
      </c>
      <c r="AG159" s="875">
        <f t="shared" si="75"/>
        <v>0</v>
      </c>
      <c r="AH159" s="875">
        <f t="shared" si="76"/>
        <v>0</v>
      </c>
      <c r="AI159" s="875">
        <f t="shared" si="77"/>
        <v>0</v>
      </c>
      <c r="AJ159" s="875">
        <f t="shared" si="78"/>
        <v>0</v>
      </c>
      <c r="AK159" s="875">
        <f t="shared" si="79"/>
        <v>0</v>
      </c>
      <c r="AL159" s="875">
        <f t="shared" si="80"/>
        <v>0</v>
      </c>
      <c r="AM159" s="875">
        <f t="shared" si="81"/>
        <v>0</v>
      </c>
      <c r="AN159" s="875">
        <f t="shared" si="82"/>
        <v>0</v>
      </c>
      <c r="AO159" s="875">
        <f t="shared" si="83"/>
        <v>0</v>
      </c>
      <c r="AP159" s="875">
        <f t="shared" si="84"/>
        <v>0</v>
      </c>
      <c r="AQ159" s="875">
        <f t="shared" si="85"/>
        <v>0</v>
      </c>
      <c r="AR159" s="875">
        <f t="shared" si="86"/>
        <v>0</v>
      </c>
      <c r="AS159" s="875">
        <f t="shared" si="87"/>
        <v>0</v>
      </c>
      <c r="AT159" s="875">
        <f t="shared" si="88"/>
        <v>0</v>
      </c>
      <c r="AU159" s="875">
        <f t="shared" si="89"/>
        <v>0</v>
      </c>
      <c r="AV159" s="875">
        <f t="shared" si="90"/>
        <v>0</v>
      </c>
      <c r="AW159" s="875">
        <f t="shared" si="91"/>
        <v>0</v>
      </c>
      <c r="AX159" s="875">
        <f t="shared" si="92"/>
        <v>0</v>
      </c>
      <c r="AY159" s="875">
        <f t="shared" si="93"/>
        <v>0</v>
      </c>
      <c r="AZ159" s="875">
        <f t="shared" si="94"/>
        <v>0</v>
      </c>
      <c r="BA159" s="875">
        <f t="shared" si="95"/>
        <v>0</v>
      </c>
      <c r="BB159" s="875">
        <f t="shared" si="96"/>
        <v>0</v>
      </c>
      <c r="BC159" s="875">
        <f t="shared" si="97"/>
        <v>0</v>
      </c>
      <c r="BD159" s="875">
        <f t="shared" si="98"/>
        <v>0</v>
      </c>
      <c r="BE159" s="875"/>
    </row>
    <row r="160" spans="1:57" ht="13.5" customHeight="1">
      <c r="A160" s="655" t="str">
        <f>IF(COUNTA(ｺﾒﾃﾞｨｶﾙ!A159)&gt;=1,ｺﾒﾃﾞｨｶﾙ!A159,"")</f>
        <v/>
      </c>
      <c r="B160" s="745" t="str">
        <f>IF(COUNTA(ｺﾒﾃﾞｨｶﾙ!B159)&gt;=1,ｺﾒﾃﾞｨｶﾙ!B159,"")</f>
        <v/>
      </c>
      <c r="C160" s="750" t="str">
        <f>IF(COUNTA(ｺﾒﾃﾞｨｶﾙ!C159)&gt;=1,ｺﾒﾃﾞｨｶﾙ!C159,"")</f>
        <v/>
      </c>
      <c r="D160" s="750" t="str">
        <f>IF(COUNTA(ｺﾒﾃﾞｨｶﾙ!D159)&gt;=1,ｺﾒﾃﾞｨｶﾙ!D159,"")</f>
        <v/>
      </c>
      <c r="E160" s="750" t="str">
        <f>IF(COUNTA(ｺﾒﾃﾞｨｶﾙ!E159)&gt;=1,ｺﾒﾃﾞｨｶﾙ!E159,"")</f>
        <v/>
      </c>
      <c r="F160" s="750" t="str">
        <f>IF(COUNTA(ｺﾒﾃﾞｨｶﾙ!F159)&gt;=1,ｺﾒﾃﾞｨｶﾙ!F159,"")</f>
        <v/>
      </c>
      <c r="G160" s="750" t="str">
        <f>IF(COUNTA(ｺﾒﾃﾞｨｶﾙ!G159)&gt;=1,ｺﾒﾃﾞｨｶﾙ!G159,"")</f>
        <v/>
      </c>
      <c r="H160" s="750" t="str">
        <f>IF(COUNTA(ｺﾒﾃﾞｨｶﾙ!H159)&gt;=1,ｺﾒﾃﾞｨｶﾙ!H159,"")</f>
        <v/>
      </c>
      <c r="I160" s="750" t="str">
        <f>IF(COUNTA(ｺﾒﾃﾞｨｶﾙ!I159)&gt;=1,ｺﾒﾃﾞｨｶﾙ!I159,"")</f>
        <v/>
      </c>
      <c r="J160" s="750" t="str">
        <f>IF(COUNTA(ｺﾒﾃﾞｨｶﾙ!J159)&gt;=1,ｺﾒﾃﾞｨｶﾙ!J159,"")</f>
        <v/>
      </c>
      <c r="K160" s="750" t="str">
        <f>IF(COUNTA(ｺﾒﾃﾞｨｶﾙ!K159)&gt;=1,ｺﾒﾃﾞｨｶﾙ!K159,"")</f>
        <v/>
      </c>
      <c r="L160" s="761" t="str">
        <f>IF(COUNTA(ｺﾒﾃﾞｨｶﾙ!L159)&gt;=1,ｺﾒﾃﾞｨｶﾙ!L159,"")</f>
        <v/>
      </c>
      <c r="M160" s="839" t="str">
        <f>IF(COUNTA(ｺﾒﾃﾞｨｶﾙ!M159)&gt;=1,ｺﾒﾃﾞｨｶﾙ!M159,"")</f>
        <v/>
      </c>
      <c r="N160" s="846" t="str">
        <f>IF(COUNTA(ｺﾒﾃﾞｨｶﾙ!N159)&gt;=1,ｺﾒﾃﾞｨｶﾙ!N159,"")</f>
        <v/>
      </c>
      <c r="O160" s="852">
        <f>SUM(ｺﾒﾃﾞｨｶﾙ!P159:V159)</f>
        <v>0</v>
      </c>
      <c r="P160" s="858" t="str">
        <f>IF(O160&lt;基本!$D$9,"非常勤","常勤")</f>
        <v>常勤</v>
      </c>
      <c r="Q160" s="861">
        <f>IF(P160="非常勤",O160/基本!$D$9,1)</f>
        <v>1</v>
      </c>
      <c r="R160" s="858" t="e">
        <f>IF(DAYS360(T160,メイン!$N$3)&lt;500,"新"," ")</f>
        <v>#VALUE!</v>
      </c>
      <c r="S160" s="868"/>
      <c r="T160" s="871" t="str">
        <f>IF(COUNTA(ｺﾒﾃﾞｨｶﾙ!O159)&gt;=1,ｺﾒﾃﾞｨｶﾙ!O159,"")</f>
        <v/>
      </c>
      <c r="U160" s="873"/>
      <c r="V160" s="873"/>
      <c r="W160" s="873"/>
      <c r="X160" s="875">
        <f t="shared" si="66"/>
        <v>0</v>
      </c>
      <c r="Y160" s="875">
        <f t="shared" si="67"/>
        <v>0</v>
      </c>
      <c r="Z160" s="875">
        <f t="shared" si="68"/>
        <v>0</v>
      </c>
      <c r="AA160" s="875">
        <f t="shared" si="69"/>
        <v>0</v>
      </c>
      <c r="AB160" s="875">
        <f t="shared" si="70"/>
        <v>0</v>
      </c>
      <c r="AC160" s="875">
        <f t="shared" si="71"/>
        <v>0</v>
      </c>
      <c r="AD160" s="875">
        <f t="shared" si="72"/>
        <v>0</v>
      </c>
      <c r="AE160" s="875">
        <f t="shared" si="73"/>
        <v>0</v>
      </c>
      <c r="AF160" s="875">
        <f t="shared" si="74"/>
        <v>0</v>
      </c>
      <c r="AG160" s="875">
        <f t="shared" si="75"/>
        <v>0</v>
      </c>
      <c r="AH160" s="875">
        <f t="shared" si="76"/>
        <v>0</v>
      </c>
      <c r="AI160" s="875">
        <f t="shared" si="77"/>
        <v>0</v>
      </c>
      <c r="AJ160" s="875">
        <f t="shared" si="78"/>
        <v>0</v>
      </c>
      <c r="AK160" s="875">
        <f t="shared" si="79"/>
        <v>0</v>
      </c>
      <c r="AL160" s="875">
        <f t="shared" si="80"/>
        <v>0</v>
      </c>
      <c r="AM160" s="875">
        <f t="shared" si="81"/>
        <v>0</v>
      </c>
      <c r="AN160" s="875">
        <f t="shared" si="82"/>
        <v>0</v>
      </c>
      <c r="AO160" s="875">
        <f t="shared" si="83"/>
        <v>0</v>
      </c>
      <c r="AP160" s="875">
        <f t="shared" si="84"/>
        <v>0</v>
      </c>
      <c r="AQ160" s="875">
        <f t="shared" si="85"/>
        <v>0</v>
      </c>
      <c r="AR160" s="875">
        <f t="shared" si="86"/>
        <v>0</v>
      </c>
      <c r="AS160" s="875">
        <f t="shared" si="87"/>
        <v>0</v>
      </c>
      <c r="AT160" s="875">
        <f t="shared" si="88"/>
        <v>0</v>
      </c>
      <c r="AU160" s="875">
        <f t="shared" si="89"/>
        <v>0</v>
      </c>
      <c r="AV160" s="875">
        <f t="shared" si="90"/>
        <v>0</v>
      </c>
      <c r="AW160" s="875">
        <f t="shared" si="91"/>
        <v>0</v>
      </c>
      <c r="AX160" s="875">
        <f t="shared" si="92"/>
        <v>0</v>
      </c>
      <c r="AY160" s="875">
        <f t="shared" si="93"/>
        <v>0</v>
      </c>
      <c r="AZ160" s="875">
        <f t="shared" si="94"/>
        <v>0</v>
      </c>
      <c r="BA160" s="875">
        <f t="shared" si="95"/>
        <v>0</v>
      </c>
      <c r="BB160" s="875">
        <f t="shared" si="96"/>
        <v>0</v>
      </c>
      <c r="BC160" s="875">
        <f t="shared" si="97"/>
        <v>0</v>
      </c>
      <c r="BD160" s="875">
        <f t="shared" si="98"/>
        <v>0</v>
      </c>
      <c r="BE160" s="875"/>
    </row>
    <row r="161" spans="1:57" ht="13.5" customHeight="1">
      <c r="A161" s="655" t="str">
        <f>IF(COUNTA(ｺﾒﾃﾞｨｶﾙ!A160)&gt;=1,ｺﾒﾃﾞｨｶﾙ!A160,"")</f>
        <v/>
      </c>
      <c r="B161" s="745" t="str">
        <f>IF(COUNTA(ｺﾒﾃﾞｨｶﾙ!B160)&gt;=1,ｺﾒﾃﾞｨｶﾙ!B160,"")</f>
        <v/>
      </c>
      <c r="C161" s="750" t="str">
        <f>IF(COUNTA(ｺﾒﾃﾞｨｶﾙ!C160)&gt;=1,ｺﾒﾃﾞｨｶﾙ!C160,"")</f>
        <v/>
      </c>
      <c r="D161" s="750" t="str">
        <f>IF(COUNTA(ｺﾒﾃﾞｨｶﾙ!D160)&gt;=1,ｺﾒﾃﾞｨｶﾙ!D160,"")</f>
        <v/>
      </c>
      <c r="E161" s="750" t="str">
        <f>IF(COUNTA(ｺﾒﾃﾞｨｶﾙ!E160)&gt;=1,ｺﾒﾃﾞｨｶﾙ!E160,"")</f>
        <v/>
      </c>
      <c r="F161" s="750" t="str">
        <f>IF(COUNTA(ｺﾒﾃﾞｨｶﾙ!F160)&gt;=1,ｺﾒﾃﾞｨｶﾙ!F160,"")</f>
        <v/>
      </c>
      <c r="G161" s="750" t="str">
        <f>IF(COUNTA(ｺﾒﾃﾞｨｶﾙ!G160)&gt;=1,ｺﾒﾃﾞｨｶﾙ!G160,"")</f>
        <v/>
      </c>
      <c r="H161" s="750" t="str">
        <f>IF(COUNTA(ｺﾒﾃﾞｨｶﾙ!H160)&gt;=1,ｺﾒﾃﾞｨｶﾙ!H160,"")</f>
        <v/>
      </c>
      <c r="I161" s="750" t="str">
        <f>IF(COUNTA(ｺﾒﾃﾞｨｶﾙ!I160)&gt;=1,ｺﾒﾃﾞｨｶﾙ!I160,"")</f>
        <v/>
      </c>
      <c r="J161" s="750" t="str">
        <f>IF(COUNTA(ｺﾒﾃﾞｨｶﾙ!J160)&gt;=1,ｺﾒﾃﾞｨｶﾙ!J160,"")</f>
        <v/>
      </c>
      <c r="K161" s="750" t="str">
        <f>IF(COUNTA(ｺﾒﾃﾞｨｶﾙ!K160)&gt;=1,ｺﾒﾃﾞｨｶﾙ!K160,"")</f>
        <v/>
      </c>
      <c r="L161" s="761" t="str">
        <f>IF(COUNTA(ｺﾒﾃﾞｨｶﾙ!L160)&gt;=1,ｺﾒﾃﾞｨｶﾙ!L160,"")</f>
        <v/>
      </c>
      <c r="M161" s="839" t="str">
        <f>IF(COUNTA(ｺﾒﾃﾞｨｶﾙ!M160)&gt;=1,ｺﾒﾃﾞｨｶﾙ!M160,"")</f>
        <v/>
      </c>
      <c r="N161" s="846" t="str">
        <f>IF(COUNTA(ｺﾒﾃﾞｨｶﾙ!N160)&gt;=1,ｺﾒﾃﾞｨｶﾙ!N160,"")</f>
        <v/>
      </c>
      <c r="O161" s="852">
        <f>SUM(ｺﾒﾃﾞｨｶﾙ!P160:V160)</f>
        <v>0</v>
      </c>
      <c r="P161" s="858" t="str">
        <f>IF(O161&lt;基本!$D$9,"非常勤","常勤")</f>
        <v>常勤</v>
      </c>
      <c r="Q161" s="861">
        <f>IF(P161="非常勤",O161/基本!$D$9,1)</f>
        <v>1</v>
      </c>
      <c r="R161" s="858" t="e">
        <f>IF(DAYS360(T161,メイン!$N$3)&lt;500,"新"," ")</f>
        <v>#VALUE!</v>
      </c>
      <c r="S161" s="868"/>
      <c r="T161" s="871" t="str">
        <f>IF(COUNTA(ｺﾒﾃﾞｨｶﾙ!O160)&gt;=1,ｺﾒﾃﾞｨｶﾙ!O160,"")</f>
        <v/>
      </c>
      <c r="U161" s="873"/>
      <c r="V161" s="873"/>
      <c r="W161" s="873"/>
      <c r="X161" s="875">
        <f t="shared" si="66"/>
        <v>0</v>
      </c>
      <c r="Y161" s="875">
        <f t="shared" si="67"/>
        <v>0</v>
      </c>
      <c r="Z161" s="875">
        <f t="shared" si="68"/>
        <v>0</v>
      </c>
      <c r="AA161" s="875">
        <f t="shared" si="69"/>
        <v>0</v>
      </c>
      <c r="AB161" s="875">
        <f t="shared" si="70"/>
        <v>0</v>
      </c>
      <c r="AC161" s="875">
        <f t="shared" si="71"/>
        <v>0</v>
      </c>
      <c r="AD161" s="875">
        <f t="shared" si="72"/>
        <v>0</v>
      </c>
      <c r="AE161" s="875">
        <f t="shared" si="73"/>
        <v>0</v>
      </c>
      <c r="AF161" s="875">
        <f t="shared" si="74"/>
        <v>0</v>
      </c>
      <c r="AG161" s="875">
        <f t="shared" si="75"/>
        <v>0</v>
      </c>
      <c r="AH161" s="875">
        <f t="shared" si="76"/>
        <v>0</v>
      </c>
      <c r="AI161" s="875">
        <f t="shared" si="77"/>
        <v>0</v>
      </c>
      <c r="AJ161" s="875">
        <f t="shared" si="78"/>
        <v>0</v>
      </c>
      <c r="AK161" s="875">
        <f t="shared" si="79"/>
        <v>0</v>
      </c>
      <c r="AL161" s="875">
        <f t="shared" si="80"/>
        <v>0</v>
      </c>
      <c r="AM161" s="875">
        <f t="shared" si="81"/>
        <v>0</v>
      </c>
      <c r="AN161" s="875">
        <f t="shared" si="82"/>
        <v>0</v>
      </c>
      <c r="AO161" s="875">
        <f t="shared" si="83"/>
        <v>0</v>
      </c>
      <c r="AP161" s="875">
        <f t="shared" si="84"/>
        <v>0</v>
      </c>
      <c r="AQ161" s="875">
        <f t="shared" si="85"/>
        <v>0</v>
      </c>
      <c r="AR161" s="875">
        <f t="shared" si="86"/>
        <v>0</v>
      </c>
      <c r="AS161" s="875">
        <f t="shared" si="87"/>
        <v>0</v>
      </c>
      <c r="AT161" s="875">
        <f t="shared" si="88"/>
        <v>0</v>
      </c>
      <c r="AU161" s="875">
        <f t="shared" si="89"/>
        <v>0</v>
      </c>
      <c r="AV161" s="875">
        <f t="shared" si="90"/>
        <v>0</v>
      </c>
      <c r="AW161" s="875">
        <f t="shared" si="91"/>
        <v>0</v>
      </c>
      <c r="AX161" s="875">
        <f t="shared" si="92"/>
        <v>0</v>
      </c>
      <c r="AY161" s="875">
        <f t="shared" si="93"/>
        <v>0</v>
      </c>
      <c r="AZ161" s="875">
        <f t="shared" si="94"/>
        <v>0</v>
      </c>
      <c r="BA161" s="875">
        <f t="shared" si="95"/>
        <v>0</v>
      </c>
      <c r="BB161" s="875">
        <f t="shared" si="96"/>
        <v>0</v>
      </c>
      <c r="BC161" s="875">
        <f t="shared" si="97"/>
        <v>0</v>
      </c>
      <c r="BD161" s="875">
        <f t="shared" si="98"/>
        <v>0</v>
      </c>
      <c r="BE161" s="875"/>
    </row>
    <row r="162" spans="1:57" ht="13.5" customHeight="1">
      <c r="A162" s="655" t="str">
        <f>IF(COUNTA(ｺﾒﾃﾞｨｶﾙ!A161)&gt;=1,ｺﾒﾃﾞｨｶﾙ!A161,"")</f>
        <v/>
      </c>
      <c r="B162" s="745" t="str">
        <f>IF(COUNTA(ｺﾒﾃﾞｨｶﾙ!B161)&gt;=1,ｺﾒﾃﾞｨｶﾙ!B161,"")</f>
        <v/>
      </c>
      <c r="C162" s="750" t="str">
        <f>IF(COUNTA(ｺﾒﾃﾞｨｶﾙ!C161)&gt;=1,ｺﾒﾃﾞｨｶﾙ!C161,"")</f>
        <v/>
      </c>
      <c r="D162" s="750" t="str">
        <f>IF(COUNTA(ｺﾒﾃﾞｨｶﾙ!D161)&gt;=1,ｺﾒﾃﾞｨｶﾙ!D161,"")</f>
        <v/>
      </c>
      <c r="E162" s="750" t="str">
        <f>IF(COUNTA(ｺﾒﾃﾞｨｶﾙ!E161)&gt;=1,ｺﾒﾃﾞｨｶﾙ!E161,"")</f>
        <v/>
      </c>
      <c r="F162" s="750" t="str">
        <f>IF(COUNTA(ｺﾒﾃﾞｨｶﾙ!F161)&gt;=1,ｺﾒﾃﾞｨｶﾙ!F161,"")</f>
        <v/>
      </c>
      <c r="G162" s="750" t="str">
        <f>IF(COUNTA(ｺﾒﾃﾞｨｶﾙ!G161)&gt;=1,ｺﾒﾃﾞｨｶﾙ!G161,"")</f>
        <v/>
      </c>
      <c r="H162" s="750" t="str">
        <f>IF(COUNTA(ｺﾒﾃﾞｨｶﾙ!H161)&gt;=1,ｺﾒﾃﾞｨｶﾙ!H161,"")</f>
        <v/>
      </c>
      <c r="I162" s="750" t="str">
        <f>IF(COUNTA(ｺﾒﾃﾞｨｶﾙ!I161)&gt;=1,ｺﾒﾃﾞｨｶﾙ!I161,"")</f>
        <v/>
      </c>
      <c r="J162" s="750" t="str">
        <f>IF(COUNTA(ｺﾒﾃﾞｨｶﾙ!J161)&gt;=1,ｺﾒﾃﾞｨｶﾙ!J161,"")</f>
        <v/>
      </c>
      <c r="K162" s="750" t="str">
        <f>IF(COUNTA(ｺﾒﾃﾞｨｶﾙ!K161)&gt;=1,ｺﾒﾃﾞｨｶﾙ!K161,"")</f>
        <v/>
      </c>
      <c r="L162" s="761" t="str">
        <f>IF(COUNTA(ｺﾒﾃﾞｨｶﾙ!L161)&gt;=1,ｺﾒﾃﾞｨｶﾙ!L161,"")</f>
        <v/>
      </c>
      <c r="M162" s="839" t="str">
        <f>IF(COUNTA(ｺﾒﾃﾞｨｶﾙ!M161)&gt;=1,ｺﾒﾃﾞｨｶﾙ!M161,"")</f>
        <v/>
      </c>
      <c r="N162" s="846" t="str">
        <f>IF(COUNTA(ｺﾒﾃﾞｨｶﾙ!N161)&gt;=1,ｺﾒﾃﾞｨｶﾙ!N161,"")</f>
        <v/>
      </c>
      <c r="O162" s="852">
        <f>SUM(ｺﾒﾃﾞｨｶﾙ!P161:V161)</f>
        <v>0</v>
      </c>
      <c r="P162" s="858" t="str">
        <f>IF(O162&lt;基本!$D$9,"非常勤","常勤")</f>
        <v>常勤</v>
      </c>
      <c r="Q162" s="861">
        <f>IF(P162="非常勤",O162/基本!$D$9,1)</f>
        <v>1</v>
      </c>
      <c r="R162" s="858" t="e">
        <f>IF(DAYS360(T162,メイン!$N$3)&lt;500,"新"," ")</f>
        <v>#VALUE!</v>
      </c>
      <c r="S162" s="868"/>
      <c r="T162" s="871" t="str">
        <f>IF(COUNTA(ｺﾒﾃﾞｨｶﾙ!O161)&gt;=1,ｺﾒﾃﾞｨｶﾙ!O161,"")</f>
        <v/>
      </c>
      <c r="U162" s="873"/>
      <c r="V162" s="873"/>
      <c r="W162" s="873"/>
      <c r="X162" s="875">
        <f t="shared" si="66"/>
        <v>0</v>
      </c>
      <c r="Y162" s="875">
        <f t="shared" si="67"/>
        <v>0</v>
      </c>
      <c r="Z162" s="875">
        <f t="shared" si="68"/>
        <v>0</v>
      </c>
      <c r="AA162" s="875">
        <f t="shared" si="69"/>
        <v>0</v>
      </c>
      <c r="AB162" s="875">
        <f t="shared" si="70"/>
        <v>0</v>
      </c>
      <c r="AC162" s="875">
        <f t="shared" si="71"/>
        <v>0</v>
      </c>
      <c r="AD162" s="875">
        <f t="shared" si="72"/>
        <v>0</v>
      </c>
      <c r="AE162" s="875">
        <f t="shared" si="73"/>
        <v>0</v>
      </c>
      <c r="AF162" s="875">
        <f t="shared" si="74"/>
        <v>0</v>
      </c>
      <c r="AG162" s="875">
        <f t="shared" si="75"/>
        <v>0</v>
      </c>
      <c r="AH162" s="875">
        <f t="shared" si="76"/>
        <v>0</v>
      </c>
      <c r="AI162" s="875">
        <f t="shared" si="77"/>
        <v>0</v>
      </c>
      <c r="AJ162" s="875">
        <f t="shared" si="78"/>
        <v>0</v>
      </c>
      <c r="AK162" s="875">
        <f t="shared" si="79"/>
        <v>0</v>
      </c>
      <c r="AL162" s="875">
        <f t="shared" si="80"/>
        <v>0</v>
      </c>
      <c r="AM162" s="875">
        <f t="shared" si="81"/>
        <v>0</v>
      </c>
      <c r="AN162" s="875">
        <f t="shared" si="82"/>
        <v>0</v>
      </c>
      <c r="AO162" s="875">
        <f t="shared" si="83"/>
        <v>0</v>
      </c>
      <c r="AP162" s="875">
        <f t="shared" si="84"/>
        <v>0</v>
      </c>
      <c r="AQ162" s="875">
        <f t="shared" si="85"/>
        <v>0</v>
      </c>
      <c r="AR162" s="875">
        <f t="shared" si="86"/>
        <v>0</v>
      </c>
      <c r="AS162" s="875">
        <f t="shared" si="87"/>
        <v>0</v>
      </c>
      <c r="AT162" s="875">
        <f t="shared" si="88"/>
        <v>0</v>
      </c>
      <c r="AU162" s="875">
        <f t="shared" si="89"/>
        <v>0</v>
      </c>
      <c r="AV162" s="875">
        <f t="shared" si="90"/>
        <v>0</v>
      </c>
      <c r="AW162" s="875">
        <f t="shared" si="91"/>
        <v>0</v>
      </c>
      <c r="AX162" s="875">
        <f t="shared" si="92"/>
        <v>0</v>
      </c>
      <c r="AY162" s="875">
        <f t="shared" si="93"/>
        <v>0</v>
      </c>
      <c r="AZ162" s="875">
        <f t="shared" si="94"/>
        <v>0</v>
      </c>
      <c r="BA162" s="875">
        <f t="shared" si="95"/>
        <v>0</v>
      </c>
      <c r="BB162" s="875">
        <f t="shared" si="96"/>
        <v>0</v>
      </c>
      <c r="BC162" s="875">
        <f t="shared" si="97"/>
        <v>0</v>
      </c>
      <c r="BD162" s="875">
        <f t="shared" si="98"/>
        <v>0</v>
      </c>
      <c r="BE162" s="875"/>
    </row>
    <row r="163" spans="1:57" ht="13.5" customHeight="1">
      <c r="A163" s="655" t="str">
        <f>IF(COUNTA(ｺﾒﾃﾞｨｶﾙ!A162)&gt;=1,ｺﾒﾃﾞｨｶﾙ!A162,"")</f>
        <v/>
      </c>
      <c r="B163" s="745" t="str">
        <f>IF(COUNTA(ｺﾒﾃﾞｨｶﾙ!B162)&gt;=1,ｺﾒﾃﾞｨｶﾙ!B162,"")</f>
        <v/>
      </c>
      <c r="C163" s="750" t="str">
        <f>IF(COUNTA(ｺﾒﾃﾞｨｶﾙ!C162)&gt;=1,ｺﾒﾃﾞｨｶﾙ!C162,"")</f>
        <v/>
      </c>
      <c r="D163" s="750" t="str">
        <f>IF(COUNTA(ｺﾒﾃﾞｨｶﾙ!D162)&gt;=1,ｺﾒﾃﾞｨｶﾙ!D162,"")</f>
        <v/>
      </c>
      <c r="E163" s="750" t="str">
        <f>IF(COUNTA(ｺﾒﾃﾞｨｶﾙ!E162)&gt;=1,ｺﾒﾃﾞｨｶﾙ!E162,"")</f>
        <v/>
      </c>
      <c r="F163" s="750" t="str">
        <f>IF(COUNTA(ｺﾒﾃﾞｨｶﾙ!F162)&gt;=1,ｺﾒﾃﾞｨｶﾙ!F162,"")</f>
        <v/>
      </c>
      <c r="G163" s="750" t="str">
        <f>IF(COUNTA(ｺﾒﾃﾞｨｶﾙ!G162)&gt;=1,ｺﾒﾃﾞｨｶﾙ!G162,"")</f>
        <v/>
      </c>
      <c r="H163" s="750" t="str">
        <f>IF(COUNTA(ｺﾒﾃﾞｨｶﾙ!H162)&gt;=1,ｺﾒﾃﾞｨｶﾙ!H162,"")</f>
        <v/>
      </c>
      <c r="I163" s="750" t="str">
        <f>IF(COUNTA(ｺﾒﾃﾞｨｶﾙ!I162)&gt;=1,ｺﾒﾃﾞｨｶﾙ!I162,"")</f>
        <v/>
      </c>
      <c r="J163" s="750" t="str">
        <f>IF(COUNTA(ｺﾒﾃﾞｨｶﾙ!J162)&gt;=1,ｺﾒﾃﾞｨｶﾙ!J162,"")</f>
        <v/>
      </c>
      <c r="K163" s="750" t="str">
        <f>IF(COUNTA(ｺﾒﾃﾞｨｶﾙ!K162)&gt;=1,ｺﾒﾃﾞｨｶﾙ!K162,"")</f>
        <v/>
      </c>
      <c r="L163" s="761" t="str">
        <f>IF(COUNTA(ｺﾒﾃﾞｨｶﾙ!L162)&gt;=1,ｺﾒﾃﾞｨｶﾙ!L162,"")</f>
        <v/>
      </c>
      <c r="M163" s="839" t="str">
        <f>IF(COUNTA(ｺﾒﾃﾞｨｶﾙ!M162)&gt;=1,ｺﾒﾃﾞｨｶﾙ!M162,"")</f>
        <v/>
      </c>
      <c r="N163" s="846" t="str">
        <f>IF(COUNTA(ｺﾒﾃﾞｨｶﾙ!N162)&gt;=1,ｺﾒﾃﾞｨｶﾙ!N162,"")</f>
        <v/>
      </c>
      <c r="O163" s="852">
        <f>SUM(ｺﾒﾃﾞｨｶﾙ!P162:V162)</f>
        <v>0</v>
      </c>
      <c r="P163" s="858" t="str">
        <f>IF(O163&lt;基本!$D$9,"非常勤","常勤")</f>
        <v>常勤</v>
      </c>
      <c r="Q163" s="861">
        <f>IF(P163="非常勤",O163/基本!$D$9,1)</f>
        <v>1</v>
      </c>
      <c r="R163" s="858" t="e">
        <f>IF(DAYS360(T163,メイン!$N$3)&lt;500,"新"," ")</f>
        <v>#VALUE!</v>
      </c>
      <c r="S163" s="868"/>
      <c r="T163" s="871" t="str">
        <f>IF(COUNTA(ｺﾒﾃﾞｨｶﾙ!O162)&gt;=1,ｺﾒﾃﾞｨｶﾙ!O162,"")</f>
        <v/>
      </c>
      <c r="U163" s="873"/>
      <c r="V163" s="873"/>
      <c r="W163" s="873"/>
      <c r="X163" s="875">
        <f t="shared" si="66"/>
        <v>0</v>
      </c>
      <c r="Y163" s="875">
        <f t="shared" si="67"/>
        <v>0</v>
      </c>
      <c r="Z163" s="875">
        <f t="shared" si="68"/>
        <v>0</v>
      </c>
      <c r="AA163" s="875">
        <f t="shared" si="69"/>
        <v>0</v>
      </c>
      <c r="AB163" s="875">
        <f t="shared" si="70"/>
        <v>0</v>
      </c>
      <c r="AC163" s="875">
        <f t="shared" si="71"/>
        <v>0</v>
      </c>
      <c r="AD163" s="875">
        <f t="shared" si="72"/>
        <v>0</v>
      </c>
      <c r="AE163" s="875">
        <f t="shared" si="73"/>
        <v>0</v>
      </c>
      <c r="AF163" s="875">
        <f t="shared" si="74"/>
        <v>0</v>
      </c>
      <c r="AG163" s="875">
        <f t="shared" si="75"/>
        <v>0</v>
      </c>
      <c r="AH163" s="875">
        <f t="shared" si="76"/>
        <v>0</v>
      </c>
      <c r="AI163" s="875">
        <f t="shared" si="77"/>
        <v>0</v>
      </c>
      <c r="AJ163" s="875">
        <f t="shared" si="78"/>
        <v>0</v>
      </c>
      <c r="AK163" s="875">
        <f t="shared" si="79"/>
        <v>0</v>
      </c>
      <c r="AL163" s="875">
        <f t="shared" si="80"/>
        <v>0</v>
      </c>
      <c r="AM163" s="875">
        <f t="shared" si="81"/>
        <v>0</v>
      </c>
      <c r="AN163" s="875">
        <f t="shared" si="82"/>
        <v>0</v>
      </c>
      <c r="AO163" s="875">
        <f t="shared" si="83"/>
        <v>0</v>
      </c>
      <c r="AP163" s="875">
        <f t="shared" si="84"/>
        <v>0</v>
      </c>
      <c r="AQ163" s="875">
        <f t="shared" si="85"/>
        <v>0</v>
      </c>
      <c r="AR163" s="875">
        <f t="shared" si="86"/>
        <v>0</v>
      </c>
      <c r="AS163" s="875">
        <f t="shared" si="87"/>
        <v>0</v>
      </c>
      <c r="AT163" s="875">
        <f t="shared" si="88"/>
        <v>0</v>
      </c>
      <c r="AU163" s="875">
        <f t="shared" si="89"/>
        <v>0</v>
      </c>
      <c r="AV163" s="875">
        <f t="shared" si="90"/>
        <v>0</v>
      </c>
      <c r="AW163" s="875">
        <f t="shared" si="91"/>
        <v>0</v>
      </c>
      <c r="AX163" s="875">
        <f t="shared" si="92"/>
        <v>0</v>
      </c>
      <c r="AY163" s="875">
        <f t="shared" si="93"/>
        <v>0</v>
      </c>
      <c r="AZ163" s="875">
        <f t="shared" si="94"/>
        <v>0</v>
      </c>
      <c r="BA163" s="875">
        <f t="shared" si="95"/>
        <v>0</v>
      </c>
      <c r="BB163" s="875">
        <f t="shared" si="96"/>
        <v>0</v>
      </c>
      <c r="BC163" s="875">
        <f t="shared" si="97"/>
        <v>0</v>
      </c>
      <c r="BD163" s="875">
        <f t="shared" si="98"/>
        <v>0</v>
      </c>
      <c r="BE163" s="875"/>
    </row>
    <row r="164" spans="1:57" ht="13.5" customHeight="1">
      <c r="A164" s="655" t="str">
        <f>IF(COUNTA(ｺﾒﾃﾞｨｶﾙ!A163)&gt;=1,ｺﾒﾃﾞｨｶﾙ!A163,"")</f>
        <v/>
      </c>
      <c r="B164" s="745" t="str">
        <f>IF(COUNTA(ｺﾒﾃﾞｨｶﾙ!B163)&gt;=1,ｺﾒﾃﾞｨｶﾙ!B163,"")</f>
        <v/>
      </c>
      <c r="C164" s="750" t="str">
        <f>IF(COUNTA(ｺﾒﾃﾞｨｶﾙ!C163)&gt;=1,ｺﾒﾃﾞｨｶﾙ!C163,"")</f>
        <v/>
      </c>
      <c r="D164" s="750" t="str">
        <f>IF(COUNTA(ｺﾒﾃﾞｨｶﾙ!D163)&gt;=1,ｺﾒﾃﾞｨｶﾙ!D163,"")</f>
        <v/>
      </c>
      <c r="E164" s="750" t="str">
        <f>IF(COUNTA(ｺﾒﾃﾞｨｶﾙ!E163)&gt;=1,ｺﾒﾃﾞｨｶﾙ!E163,"")</f>
        <v/>
      </c>
      <c r="F164" s="750" t="str">
        <f>IF(COUNTA(ｺﾒﾃﾞｨｶﾙ!F163)&gt;=1,ｺﾒﾃﾞｨｶﾙ!F163,"")</f>
        <v/>
      </c>
      <c r="G164" s="750" t="str">
        <f>IF(COUNTA(ｺﾒﾃﾞｨｶﾙ!G163)&gt;=1,ｺﾒﾃﾞｨｶﾙ!G163,"")</f>
        <v/>
      </c>
      <c r="H164" s="750" t="str">
        <f>IF(COUNTA(ｺﾒﾃﾞｨｶﾙ!H163)&gt;=1,ｺﾒﾃﾞｨｶﾙ!H163,"")</f>
        <v/>
      </c>
      <c r="I164" s="750" t="str">
        <f>IF(COUNTA(ｺﾒﾃﾞｨｶﾙ!I163)&gt;=1,ｺﾒﾃﾞｨｶﾙ!I163,"")</f>
        <v/>
      </c>
      <c r="J164" s="750" t="str">
        <f>IF(COUNTA(ｺﾒﾃﾞｨｶﾙ!J163)&gt;=1,ｺﾒﾃﾞｨｶﾙ!J163,"")</f>
        <v/>
      </c>
      <c r="K164" s="750" t="str">
        <f>IF(COUNTA(ｺﾒﾃﾞｨｶﾙ!K163)&gt;=1,ｺﾒﾃﾞｨｶﾙ!K163,"")</f>
        <v/>
      </c>
      <c r="L164" s="761" t="str">
        <f>IF(COUNTA(ｺﾒﾃﾞｨｶﾙ!L163)&gt;=1,ｺﾒﾃﾞｨｶﾙ!L163,"")</f>
        <v/>
      </c>
      <c r="M164" s="839" t="str">
        <f>IF(COUNTA(ｺﾒﾃﾞｨｶﾙ!M163)&gt;=1,ｺﾒﾃﾞｨｶﾙ!M163,"")</f>
        <v/>
      </c>
      <c r="N164" s="846" t="str">
        <f>IF(COUNTA(ｺﾒﾃﾞｨｶﾙ!N163)&gt;=1,ｺﾒﾃﾞｨｶﾙ!N163,"")</f>
        <v/>
      </c>
      <c r="O164" s="852">
        <f>SUM(ｺﾒﾃﾞｨｶﾙ!P163:V163)</f>
        <v>0</v>
      </c>
      <c r="P164" s="858" t="str">
        <f>IF(O164&lt;基本!$D$9,"非常勤","常勤")</f>
        <v>常勤</v>
      </c>
      <c r="Q164" s="861">
        <f>IF(P164="非常勤",O164/基本!$D$9,1)</f>
        <v>1</v>
      </c>
      <c r="R164" s="858" t="e">
        <f>IF(DAYS360(T164,メイン!$N$3)&lt;500,"新"," ")</f>
        <v>#VALUE!</v>
      </c>
      <c r="S164" s="868"/>
      <c r="T164" s="871" t="str">
        <f>IF(COUNTA(ｺﾒﾃﾞｨｶﾙ!O163)&gt;=1,ｺﾒﾃﾞｨｶﾙ!O163,"")</f>
        <v/>
      </c>
      <c r="U164" s="873"/>
      <c r="V164" s="873"/>
      <c r="W164" s="873"/>
      <c r="X164" s="875">
        <f t="shared" si="66"/>
        <v>0</v>
      </c>
      <c r="Y164" s="875">
        <f t="shared" si="67"/>
        <v>0</v>
      </c>
      <c r="Z164" s="875">
        <f t="shared" si="68"/>
        <v>0</v>
      </c>
      <c r="AA164" s="875">
        <f t="shared" si="69"/>
        <v>0</v>
      </c>
      <c r="AB164" s="875">
        <f t="shared" si="70"/>
        <v>0</v>
      </c>
      <c r="AC164" s="875">
        <f t="shared" si="71"/>
        <v>0</v>
      </c>
      <c r="AD164" s="875">
        <f t="shared" si="72"/>
        <v>0</v>
      </c>
      <c r="AE164" s="875">
        <f t="shared" si="73"/>
        <v>0</v>
      </c>
      <c r="AF164" s="875">
        <f t="shared" si="74"/>
        <v>0</v>
      </c>
      <c r="AG164" s="875">
        <f t="shared" si="75"/>
        <v>0</v>
      </c>
      <c r="AH164" s="875">
        <f t="shared" si="76"/>
        <v>0</v>
      </c>
      <c r="AI164" s="875">
        <f t="shared" si="77"/>
        <v>0</v>
      </c>
      <c r="AJ164" s="875">
        <f t="shared" si="78"/>
        <v>0</v>
      </c>
      <c r="AK164" s="875">
        <f t="shared" si="79"/>
        <v>0</v>
      </c>
      <c r="AL164" s="875">
        <f t="shared" si="80"/>
        <v>0</v>
      </c>
      <c r="AM164" s="875">
        <f t="shared" si="81"/>
        <v>0</v>
      </c>
      <c r="AN164" s="875">
        <f t="shared" si="82"/>
        <v>0</v>
      </c>
      <c r="AO164" s="875">
        <f t="shared" si="83"/>
        <v>0</v>
      </c>
      <c r="AP164" s="875">
        <f t="shared" si="84"/>
        <v>0</v>
      </c>
      <c r="AQ164" s="875">
        <f t="shared" si="85"/>
        <v>0</v>
      </c>
      <c r="AR164" s="875">
        <f t="shared" si="86"/>
        <v>0</v>
      </c>
      <c r="AS164" s="875">
        <f t="shared" si="87"/>
        <v>0</v>
      </c>
      <c r="AT164" s="875">
        <f t="shared" si="88"/>
        <v>0</v>
      </c>
      <c r="AU164" s="875">
        <f t="shared" si="89"/>
        <v>0</v>
      </c>
      <c r="AV164" s="875">
        <f t="shared" si="90"/>
        <v>0</v>
      </c>
      <c r="AW164" s="875">
        <f t="shared" si="91"/>
        <v>0</v>
      </c>
      <c r="AX164" s="875">
        <f t="shared" si="92"/>
        <v>0</v>
      </c>
      <c r="AY164" s="875">
        <f t="shared" si="93"/>
        <v>0</v>
      </c>
      <c r="AZ164" s="875">
        <f t="shared" si="94"/>
        <v>0</v>
      </c>
      <c r="BA164" s="875">
        <f t="shared" si="95"/>
        <v>0</v>
      </c>
      <c r="BB164" s="875">
        <f t="shared" si="96"/>
        <v>0</v>
      </c>
      <c r="BC164" s="875">
        <f t="shared" si="97"/>
        <v>0</v>
      </c>
      <c r="BD164" s="875">
        <f t="shared" si="98"/>
        <v>0</v>
      </c>
      <c r="BE164" s="875"/>
    </row>
    <row r="165" spans="1:57" ht="13.5" customHeight="1">
      <c r="A165" s="655" t="str">
        <f>IF(COUNTA(ｺﾒﾃﾞｨｶﾙ!A164)&gt;=1,ｺﾒﾃﾞｨｶﾙ!A164,"")</f>
        <v/>
      </c>
      <c r="B165" s="745" t="str">
        <f>IF(COUNTA(ｺﾒﾃﾞｨｶﾙ!B164)&gt;=1,ｺﾒﾃﾞｨｶﾙ!B164,"")</f>
        <v/>
      </c>
      <c r="C165" s="750" t="str">
        <f>IF(COUNTA(ｺﾒﾃﾞｨｶﾙ!C164)&gt;=1,ｺﾒﾃﾞｨｶﾙ!C164,"")</f>
        <v/>
      </c>
      <c r="D165" s="750" t="str">
        <f>IF(COUNTA(ｺﾒﾃﾞｨｶﾙ!D164)&gt;=1,ｺﾒﾃﾞｨｶﾙ!D164,"")</f>
        <v/>
      </c>
      <c r="E165" s="750" t="str">
        <f>IF(COUNTA(ｺﾒﾃﾞｨｶﾙ!E164)&gt;=1,ｺﾒﾃﾞｨｶﾙ!E164,"")</f>
        <v/>
      </c>
      <c r="F165" s="750" t="str">
        <f>IF(COUNTA(ｺﾒﾃﾞｨｶﾙ!F164)&gt;=1,ｺﾒﾃﾞｨｶﾙ!F164,"")</f>
        <v/>
      </c>
      <c r="G165" s="750" t="str">
        <f>IF(COUNTA(ｺﾒﾃﾞｨｶﾙ!G164)&gt;=1,ｺﾒﾃﾞｨｶﾙ!G164,"")</f>
        <v/>
      </c>
      <c r="H165" s="750" t="str">
        <f>IF(COUNTA(ｺﾒﾃﾞｨｶﾙ!H164)&gt;=1,ｺﾒﾃﾞｨｶﾙ!H164,"")</f>
        <v/>
      </c>
      <c r="I165" s="750" t="str">
        <f>IF(COUNTA(ｺﾒﾃﾞｨｶﾙ!I164)&gt;=1,ｺﾒﾃﾞｨｶﾙ!I164,"")</f>
        <v/>
      </c>
      <c r="J165" s="750" t="str">
        <f>IF(COUNTA(ｺﾒﾃﾞｨｶﾙ!J164)&gt;=1,ｺﾒﾃﾞｨｶﾙ!J164,"")</f>
        <v/>
      </c>
      <c r="K165" s="750" t="str">
        <f>IF(COUNTA(ｺﾒﾃﾞｨｶﾙ!K164)&gt;=1,ｺﾒﾃﾞｨｶﾙ!K164,"")</f>
        <v/>
      </c>
      <c r="L165" s="761" t="str">
        <f>IF(COUNTA(ｺﾒﾃﾞｨｶﾙ!L164)&gt;=1,ｺﾒﾃﾞｨｶﾙ!L164,"")</f>
        <v/>
      </c>
      <c r="M165" s="839" t="str">
        <f>IF(COUNTA(ｺﾒﾃﾞｨｶﾙ!M164)&gt;=1,ｺﾒﾃﾞｨｶﾙ!M164,"")</f>
        <v/>
      </c>
      <c r="N165" s="846" t="str">
        <f>IF(COUNTA(ｺﾒﾃﾞｨｶﾙ!N164)&gt;=1,ｺﾒﾃﾞｨｶﾙ!N164,"")</f>
        <v/>
      </c>
      <c r="O165" s="852">
        <f>SUM(ｺﾒﾃﾞｨｶﾙ!P164:V164)</f>
        <v>0</v>
      </c>
      <c r="P165" s="858" t="str">
        <f>IF(O165&lt;基本!$D$9,"非常勤","常勤")</f>
        <v>常勤</v>
      </c>
      <c r="Q165" s="861">
        <f>IF(P165="非常勤",O165/基本!$D$9,1)</f>
        <v>1</v>
      </c>
      <c r="R165" s="858" t="e">
        <f>IF(DAYS360(T165,メイン!$N$3)&lt;500,"新"," ")</f>
        <v>#VALUE!</v>
      </c>
      <c r="S165" s="868"/>
      <c r="T165" s="871" t="str">
        <f>IF(COUNTA(ｺﾒﾃﾞｨｶﾙ!O164)&gt;=1,ｺﾒﾃﾞｨｶﾙ!O164,"")</f>
        <v/>
      </c>
      <c r="U165" s="873"/>
      <c r="V165" s="873"/>
      <c r="W165" s="873"/>
      <c r="X165" s="875">
        <f t="shared" si="66"/>
        <v>0</v>
      </c>
      <c r="Y165" s="875">
        <f t="shared" si="67"/>
        <v>0</v>
      </c>
      <c r="Z165" s="875">
        <f t="shared" si="68"/>
        <v>0</v>
      </c>
      <c r="AA165" s="875">
        <f t="shared" si="69"/>
        <v>0</v>
      </c>
      <c r="AB165" s="875">
        <f t="shared" si="70"/>
        <v>0</v>
      </c>
      <c r="AC165" s="875">
        <f t="shared" si="71"/>
        <v>0</v>
      </c>
      <c r="AD165" s="875">
        <f t="shared" si="72"/>
        <v>0</v>
      </c>
      <c r="AE165" s="875">
        <f t="shared" si="73"/>
        <v>0</v>
      </c>
      <c r="AF165" s="875">
        <f t="shared" si="74"/>
        <v>0</v>
      </c>
      <c r="AG165" s="875">
        <f t="shared" si="75"/>
        <v>0</v>
      </c>
      <c r="AH165" s="875">
        <f t="shared" si="76"/>
        <v>0</v>
      </c>
      <c r="AI165" s="875">
        <f t="shared" si="77"/>
        <v>0</v>
      </c>
      <c r="AJ165" s="875">
        <f t="shared" si="78"/>
        <v>0</v>
      </c>
      <c r="AK165" s="875">
        <f t="shared" si="79"/>
        <v>0</v>
      </c>
      <c r="AL165" s="875">
        <f t="shared" si="80"/>
        <v>0</v>
      </c>
      <c r="AM165" s="875">
        <f t="shared" si="81"/>
        <v>0</v>
      </c>
      <c r="AN165" s="875">
        <f t="shared" si="82"/>
        <v>0</v>
      </c>
      <c r="AO165" s="875">
        <f t="shared" si="83"/>
        <v>0</v>
      </c>
      <c r="AP165" s="875">
        <f t="shared" si="84"/>
        <v>0</v>
      </c>
      <c r="AQ165" s="875">
        <f t="shared" si="85"/>
        <v>0</v>
      </c>
      <c r="AR165" s="875">
        <f t="shared" si="86"/>
        <v>0</v>
      </c>
      <c r="AS165" s="875">
        <f t="shared" si="87"/>
        <v>0</v>
      </c>
      <c r="AT165" s="875">
        <f t="shared" si="88"/>
        <v>0</v>
      </c>
      <c r="AU165" s="875">
        <f t="shared" si="89"/>
        <v>0</v>
      </c>
      <c r="AV165" s="875">
        <f t="shared" si="90"/>
        <v>0</v>
      </c>
      <c r="AW165" s="875">
        <f t="shared" si="91"/>
        <v>0</v>
      </c>
      <c r="AX165" s="875">
        <f t="shared" si="92"/>
        <v>0</v>
      </c>
      <c r="AY165" s="875">
        <f t="shared" si="93"/>
        <v>0</v>
      </c>
      <c r="AZ165" s="875">
        <f t="shared" si="94"/>
        <v>0</v>
      </c>
      <c r="BA165" s="875">
        <f t="shared" si="95"/>
        <v>0</v>
      </c>
      <c r="BB165" s="875">
        <f t="shared" si="96"/>
        <v>0</v>
      </c>
      <c r="BC165" s="875">
        <f t="shared" si="97"/>
        <v>0</v>
      </c>
      <c r="BD165" s="875">
        <f t="shared" si="98"/>
        <v>0</v>
      </c>
      <c r="BE165" s="875"/>
    </row>
    <row r="166" spans="1:57" ht="13.5" customHeight="1">
      <c r="A166" s="655" t="str">
        <f>IF(COUNTA(ｺﾒﾃﾞｨｶﾙ!A165)&gt;=1,ｺﾒﾃﾞｨｶﾙ!A165,"")</f>
        <v/>
      </c>
      <c r="B166" s="745" t="str">
        <f>IF(COUNTA(ｺﾒﾃﾞｨｶﾙ!B165)&gt;=1,ｺﾒﾃﾞｨｶﾙ!B165,"")</f>
        <v/>
      </c>
      <c r="C166" s="750" t="str">
        <f>IF(COUNTA(ｺﾒﾃﾞｨｶﾙ!C165)&gt;=1,ｺﾒﾃﾞｨｶﾙ!C165,"")</f>
        <v/>
      </c>
      <c r="D166" s="750" t="str">
        <f>IF(COUNTA(ｺﾒﾃﾞｨｶﾙ!D165)&gt;=1,ｺﾒﾃﾞｨｶﾙ!D165,"")</f>
        <v/>
      </c>
      <c r="E166" s="750" t="str">
        <f>IF(COUNTA(ｺﾒﾃﾞｨｶﾙ!E165)&gt;=1,ｺﾒﾃﾞｨｶﾙ!E165,"")</f>
        <v/>
      </c>
      <c r="F166" s="750" t="str">
        <f>IF(COUNTA(ｺﾒﾃﾞｨｶﾙ!F165)&gt;=1,ｺﾒﾃﾞｨｶﾙ!F165,"")</f>
        <v/>
      </c>
      <c r="G166" s="750" t="str">
        <f>IF(COUNTA(ｺﾒﾃﾞｨｶﾙ!G165)&gt;=1,ｺﾒﾃﾞｨｶﾙ!G165,"")</f>
        <v/>
      </c>
      <c r="H166" s="750" t="str">
        <f>IF(COUNTA(ｺﾒﾃﾞｨｶﾙ!H165)&gt;=1,ｺﾒﾃﾞｨｶﾙ!H165,"")</f>
        <v/>
      </c>
      <c r="I166" s="750" t="str">
        <f>IF(COUNTA(ｺﾒﾃﾞｨｶﾙ!I165)&gt;=1,ｺﾒﾃﾞｨｶﾙ!I165,"")</f>
        <v/>
      </c>
      <c r="J166" s="750" t="str">
        <f>IF(COUNTA(ｺﾒﾃﾞｨｶﾙ!J165)&gt;=1,ｺﾒﾃﾞｨｶﾙ!J165,"")</f>
        <v/>
      </c>
      <c r="K166" s="750" t="str">
        <f>IF(COUNTA(ｺﾒﾃﾞｨｶﾙ!K165)&gt;=1,ｺﾒﾃﾞｨｶﾙ!K165,"")</f>
        <v/>
      </c>
      <c r="L166" s="761" t="str">
        <f>IF(COUNTA(ｺﾒﾃﾞｨｶﾙ!L165)&gt;=1,ｺﾒﾃﾞｨｶﾙ!L165,"")</f>
        <v/>
      </c>
      <c r="M166" s="839" t="str">
        <f>IF(COUNTA(ｺﾒﾃﾞｨｶﾙ!M165)&gt;=1,ｺﾒﾃﾞｨｶﾙ!M165,"")</f>
        <v/>
      </c>
      <c r="N166" s="846" t="str">
        <f>IF(COUNTA(ｺﾒﾃﾞｨｶﾙ!N165)&gt;=1,ｺﾒﾃﾞｨｶﾙ!N165,"")</f>
        <v/>
      </c>
      <c r="O166" s="852">
        <f>SUM(ｺﾒﾃﾞｨｶﾙ!P165:V165)</f>
        <v>0</v>
      </c>
      <c r="P166" s="858" t="str">
        <f>IF(O166&lt;基本!$D$9,"非常勤","常勤")</f>
        <v>常勤</v>
      </c>
      <c r="Q166" s="861">
        <f>IF(P166="非常勤",O166/基本!$D$9,1)</f>
        <v>1</v>
      </c>
      <c r="R166" s="858" t="e">
        <f>IF(DAYS360(T166,メイン!$N$3)&lt;500,"新"," ")</f>
        <v>#VALUE!</v>
      </c>
      <c r="S166" s="868"/>
      <c r="T166" s="871" t="str">
        <f>IF(COUNTA(ｺﾒﾃﾞｨｶﾙ!O165)&gt;=1,ｺﾒﾃﾞｨｶﾙ!O165,"")</f>
        <v/>
      </c>
      <c r="U166" s="873"/>
      <c r="V166" s="873"/>
      <c r="W166" s="873"/>
      <c r="X166" s="875">
        <f t="shared" si="66"/>
        <v>0</v>
      </c>
      <c r="Y166" s="875">
        <f t="shared" si="67"/>
        <v>0</v>
      </c>
      <c r="Z166" s="875">
        <f t="shared" si="68"/>
        <v>0</v>
      </c>
      <c r="AA166" s="875">
        <f t="shared" si="69"/>
        <v>0</v>
      </c>
      <c r="AB166" s="875">
        <f t="shared" si="70"/>
        <v>0</v>
      </c>
      <c r="AC166" s="875">
        <f t="shared" si="71"/>
        <v>0</v>
      </c>
      <c r="AD166" s="875">
        <f t="shared" si="72"/>
        <v>0</v>
      </c>
      <c r="AE166" s="875">
        <f t="shared" si="73"/>
        <v>0</v>
      </c>
      <c r="AF166" s="875">
        <f t="shared" si="74"/>
        <v>0</v>
      </c>
      <c r="AG166" s="875">
        <f t="shared" si="75"/>
        <v>0</v>
      </c>
      <c r="AH166" s="875">
        <f t="shared" si="76"/>
        <v>0</v>
      </c>
      <c r="AI166" s="875">
        <f t="shared" si="77"/>
        <v>0</v>
      </c>
      <c r="AJ166" s="875">
        <f t="shared" si="78"/>
        <v>0</v>
      </c>
      <c r="AK166" s="875">
        <f t="shared" si="79"/>
        <v>0</v>
      </c>
      <c r="AL166" s="875">
        <f t="shared" si="80"/>
        <v>0</v>
      </c>
      <c r="AM166" s="875">
        <f t="shared" si="81"/>
        <v>0</v>
      </c>
      <c r="AN166" s="875">
        <f t="shared" si="82"/>
        <v>0</v>
      </c>
      <c r="AO166" s="875">
        <f t="shared" si="83"/>
        <v>0</v>
      </c>
      <c r="AP166" s="875">
        <f t="shared" si="84"/>
        <v>0</v>
      </c>
      <c r="AQ166" s="875">
        <f t="shared" si="85"/>
        <v>0</v>
      </c>
      <c r="AR166" s="875">
        <f t="shared" si="86"/>
        <v>0</v>
      </c>
      <c r="AS166" s="875">
        <f t="shared" si="87"/>
        <v>0</v>
      </c>
      <c r="AT166" s="875">
        <f t="shared" si="88"/>
        <v>0</v>
      </c>
      <c r="AU166" s="875">
        <f t="shared" si="89"/>
        <v>0</v>
      </c>
      <c r="AV166" s="875">
        <f t="shared" si="90"/>
        <v>0</v>
      </c>
      <c r="AW166" s="875">
        <f t="shared" si="91"/>
        <v>0</v>
      </c>
      <c r="AX166" s="875">
        <f t="shared" si="92"/>
        <v>0</v>
      </c>
      <c r="AY166" s="875">
        <f t="shared" si="93"/>
        <v>0</v>
      </c>
      <c r="AZ166" s="875">
        <f t="shared" si="94"/>
        <v>0</v>
      </c>
      <c r="BA166" s="875">
        <f t="shared" si="95"/>
        <v>0</v>
      </c>
      <c r="BB166" s="875">
        <f t="shared" si="96"/>
        <v>0</v>
      </c>
      <c r="BC166" s="875">
        <f t="shared" si="97"/>
        <v>0</v>
      </c>
      <c r="BD166" s="875">
        <f t="shared" si="98"/>
        <v>0</v>
      </c>
      <c r="BE166" s="875"/>
    </row>
    <row r="167" spans="1:57" ht="13.5" customHeight="1">
      <c r="A167" s="655" t="str">
        <f>IF(COUNTA(ｺﾒﾃﾞｨｶﾙ!A166)&gt;=1,ｺﾒﾃﾞｨｶﾙ!A166,"")</f>
        <v/>
      </c>
      <c r="B167" s="745" t="str">
        <f>IF(COUNTA(ｺﾒﾃﾞｨｶﾙ!B166)&gt;=1,ｺﾒﾃﾞｨｶﾙ!B166,"")</f>
        <v/>
      </c>
      <c r="C167" s="750" t="str">
        <f>IF(COUNTA(ｺﾒﾃﾞｨｶﾙ!C166)&gt;=1,ｺﾒﾃﾞｨｶﾙ!C166,"")</f>
        <v/>
      </c>
      <c r="D167" s="750" t="str">
        <f>IF(COUNTA(ｺﾒﾃﾞｨｶﾙ!D166)&gt;=1,ｺﾒﾃﾞｨｶﾙ!D166,"")</f>
        <v/>
      </c>
      <c r="E167" s="750" t="str">
        <f>IF(COUNTA(ｺﾒﾃﾞｨｶﾙ!E166)&gt;=1,ｺﾒﾃﾞｨｶﾙ!E166,"")</f>
        <v/>
      </c>
      <c r="F167" s="750" t="str">
        <f>IF(COUNTA(ｺﾒﾃﾞｨｶﾙ!F166)&gt;=1,ｺﾒﾃﾞｨｶﾙ!F166,"")</f>
        <v/>
      </c>
      <c r="G167" s="750" t="str">
        <f>IF(COUNTA(ｺﾒﾃﾞｨｶﾙ!G166)&gt;=1,ｺﾒﾃﾞｨｶﾙ!G166,"")</f>
        <v/>
      </c>
      <c r="H167" s="750" t="str">
        <f>IF(COUNTA(ｺﾒﾃﾞｨｶﾙ!H166)&gt;=1,ｺﾒﾃﾞｨｶﾙ!H166,"")</f>
        <v/>
      </c>
      <c r="I167" s="750" t="str">
        <f>IF(COUNTA(ｺﾒﾃﾞｨｶﾙ!I166)&gt;=1,ｺﾒﾃﾞｨｶﾙ!I166,"")</f>
        <v/>
      </c>
      <c r="J167" s="750" t="str">
        <f>IF(COUNTA(ｺﾒﾃﾞｨｶﾙ!J166)&gt;=1,ｺﾒﾃﾞｨｶﾙ!J166,"")</f>
        <v/>
      </c>
      <c r="K167" s="750" t="str">
        <f>IF(COUNTA(ｺﾒﾃﾞｨｶﾙ!K166)&gt;=1,ｺﾒﾃﾞｨｶﾙ!K166,"")</f>
        <v/>
      </c>
      <c r="L167" s="761" t="str">
        <f>IF(COUNTA(ｺﾒﾃﾞｨｶﾙ!L166)&gt;=1,ｺﾒﾃﾞｨｶﾙ!L166,"")</f>
        <v/>
      </c>
      <c r="M167" s="839" t="str">
        <f>IF(COUNTA(ｺﾒﾃﾞｨｶﾙ!M166)&gt;=1,ｺﾒﾃﾞｨｶﾙ!M166,"")</f>
        <v/>
      </c>
      <c r="N167" s="846" t="str">
        <f>IF(COUNTA(ｺﾒﾃﾞｨｶﾙ!N166)&gt;=1,ｺﾒﾃﾞｨｶﾙ!N166,"")</f>
        <v/>
      </c>
      <c r="O167" s="852">
        <f>SUM(ｺﾒﾃﾞｨｶﾙ!P166:V166)</f>
        <v>0</v>
      </c>
      <c r="P167" s="858" t="str">
        <f>IF(O167&lt;基本!$D$9,"非常勤","常勤")</f>
        <v>常勤</v>
      </c>
      <c r="Q167" s="861">
        <f>IF(P167="非常勤",O167/基本!$D$9,1)</f>
        <v>1</v>
      </c>
      <c r="R167" s="858" t="e">
        <f>IF(DAYS360(T167,メイン!$N$3)&lt;500,"新"," ")</f>
        <v>#VALUE!</v>
      </c>
      <c r="S167" s="868"/>
      <c r="T167" s="871" t="str">
        <f>IF(COUNTA(ｺﾒﾃﾞｨｶﾙ!O166)&gt;=1,ｺﾒﾃﾞｨｶﾙ!O166,"")</f>
        <v/>
      </c>
      <c r="U167" s="873"/>
      <c r="V167" s="873"/>
      <c r="W167" s="873"/>
      <c r="X167" s="875">
        <f t="shared" si="66"/>
        <v>0</v>
      </c>
      <c r="Y167" s="875">
        <f t="shared" si="67"/>
        <v>0</v>
      </c>
      <c r="Z167" s="875">
        <f t="shared" si="68"/>
        <v>0</v>
      </c>
      <c r="AA167" s="875">
        <f t="shared" si="69"/>
        <v>0</v>
      </c>
      <c r="AB167" s="875">
        <f t="shared" si="70"/>
        <v>0</v>
      </c>
      <c r="AC167" s="875">
        <f t="shared" si="71"/>
        <v>0</v>
      </c>
      <c r="AD167" s="875">
        <f t="shared" si="72"/>
        <v>0</v>
      </c>
      <c r="AE167" s="875">
        <f t="shared" si="73"/>
        <v>0</v>
      </c>
      <c r="AF167" s="875">
        <f t="shared" si="74"/>
        <v>0</v>
      </c>
      <c r="AG167" s="875">
        <f t="shared" si="75"/>
        <v>0</v>
      </c>
      <c r="AH167" s="875">
        <f t="shared" si="76"/>
        <v>0</v>
      </c>
      <c r="AI167" s="875">
        <f t="shared" si="77"/>
        <v>0</v>
      </c>
      <c r="AJ167" s="875">
        <f t="shared" si="78"/>
        <v>0</v>
      </c>
      <c r="AK167" s="875">
        <f t="shared" si="79"/>
        <v>0</v>
      </c>
      <c r="AL167" s="875">
        <f t="shared" si="80"/>
        <v>0</v>
      </c>
      <c r="AM167" s="875">
        <f t="shared" si="81"/>
        <v>0</v>
      </c>
      <c r="AN167" s="875">
        <f t="shared" si="82"/>
        <v>0</v>
      </c>
      <c r="AO167" s="875">
        <f t="shared" si="83"/>
        <v>0</v>
      </c>
      <c r="AP167" s="875">
        <f t="shared" si="84"/>
        <v>0</v>
      </c>
      <c r="AQ167" s="875">
        <f t="shared" si="85"/>
        <v>0</v>
      </c>
      <c r="AR167" s="875">
        <f t="shared" si="86"/>
        <v>0</v>
      </c>
      <c r="AS167" s="875">
        <f t="shared" si="87"/>
        <v>0</v>
      </c>
      <c r="AT167" s="875">
        <f t="shared" si="88"/>
        <v>0</v>
      </c>
      <c r="AU167" s="875">
        <f t="shared" si="89"/>
        <v>0</v>
      </c>
      <c r="AV167" s="875">
        <f t="shared" si="90"/>
        <v>0</v>
      </c>
      <c r="AW167" s="875">
        <f t="shared" si="91"/>
        <v>0</v>
      </c>
      <c r="AX167" s="875">
        <f t="shared" si="92"/>
        <v>0</v>
      </c>
      <c r="AY167" s="875">
        <f t="shared" si="93"/>
        <v>0</v>
      </c>
      <c r="AZ167" s="875">
        <f t="shared" si="94"/>
        <v>0</v>
      </c>
      <c r="BA167" s="875">
        <f t="shared" si="95"/>
        <v>0</v>
      </c>
      <c r="BB167" s="875">
        <f t="shared" si="96"/>
        <v>0</v>
      </c>
      <c r="BC167" s="875">
        <f t="shared" si="97"/>
        <v>0</v>
      </c>
      <c r="BD167" s="875">
        <f t="shared" si="98"/>
        <v>0</v>
      </c>
      <c r="BE167" s="875"/>
    </row>
    <row r="168" spans="1:57" ht="13.5" customHeight="1">
      <c r="A168" s="655" t="str">
        <f>IF(COUNTA(ｺﾒﾃﾞｨｶﾙ!A167)&gt;=1,ｺﾒﾃﾞｨｶﾙ!A167,"")</f>
        <v/>
      </c>
      <c r="B168" s="745" t="str">
        <f>IF(COUNTA(ｺﾒﾃﾞｨｶﾙ!B167)&gt;=1,ｺﾒﾃﾞｨｶﾙ!B167,"")</f>
        <v/>
      </c>
      <c r="C168" s="750" t="str">
        <f>IF(COUNTA(ｺﾒﾃﾞｨｶﾙ!C167)&gt;=1,ｺﾒﾃﾞｨｶﾙ!C167,"")</f>
        <v/>
      </c>
      <c r="D168" s="750" t="str">
        <f>IF(COUNTA(ｺﾒﾃﾞｨｶﾙ!D167)&gt;=1,ｺﾒﾃﾞｨｶﾙ!D167,"")</f>
        <v/>
      </c>
      <c r="E168" s="750" t="str">
        <f>IF(COUNTA(ｺﾒﾃﾞｨｶﾙ!E167)&gt;=1,ｺﾒﾃﾞｨｶﾙ!E167,"")</f>
        <v/>
      </c>
      <c r="F168" s="750" t="str">
        <f>IF(COUNTA(ｺﾒﾃﾞｨｶﾙ!F167)&gt;=1,ｺﾒﾃﾞｨｶﾙ!F167,"")</f>
        <v/>
      </c>
      <c r="G168" s="750" t="str">
        <f>IF(COUNTA(ｺﾒﾃﾞｨｶﾙ!G167)&gt;=1,ｺﾒﾃﾞｨｶﾙ!G167,"")</f>
        <v/>
      </c>
      <c r="H168" s="750" t="str">
        <f>IF(COUNTA(ｺﾒﾃﾞｨｶﾙ!H167)&gt;=1,ｺﾒﾃﾞｨｶﾙ!H167,"")</f>
        <v/>
      </c>
      <c r="I168" s="750" t="str">
        <f>IF(COUNTA(ｺﾒﾃﾞｨｶﾙ!I167)&gt;=1,ｺﾒﾃﾞｨｶﾙ!I167,"")</f>
        <v/>
      </c>
      <c r="J168" s="750" t="str">
        <f>IF(COUNTA(ｺﾒﾃﾞｨｶﾙ!J167)&gt;=1,ｺﾒﾃﾞｨｶﾙ!J167,"")</f>
        <v/>
      </c>
      <c r="K168" s="750" t="str">
        <f>IF(COUNTA(ｺﾒﾃﾞｨｶﾙ!K167)&gt;=1,ｺﾒﾃﾞｨｶﾙ!K167,"")</f>
        <v/>
      </c>
      <c r="L168" s="761" t="str">
        <f>IF(COUNTA(ｺﾒﾃﾞｨｶﾙ!L167)&gt;=1,ｺﾒﾃﾞｨｶﾙ!L167,"")</f>
        <v/>
      </c>
      <c r="M168" s="839" t="str">
        <f>IF(COUNTA(ｺﾒﾃﾞｨｶﾙ!M167)&gt;=1,ｺﾒﾃﾞｨｶﾙ!M167,"")</f>
        <v/>
      </c>
      <c r="N168" s="846" t="str">
        <f>IF(COUNTA(ｺﾒﾃﾞｨｶﾙ!N167)&gt;=1,ｺﾒﾃﾞｨｶﾙ!N167,"")</f>
        <v/>
      </c>
      <c r="O168" s="852">
        <f>SUM(ｺﾒﾃﾞｨｶﾙ!P167:V167)</f>
        <v>0</v>
      </c>
      <c r="P168" s="858" t="str">
        <f>IF(O168&lt;基本!$D$9,"非常勤","常勤")</f>
        <v>常勤</v>
      </c>
      <c r="Q168" s="861">
        <f>IF(P168="非常勤",O168/基本!$D$9,1)</f>
        <v>1</v>
      </c>
      <c r="R168" s="858" t="e">
        <f>IF(DAYS360(T168,メイン!$N$3)&lt;500,"新"," ")</f>
        <v>#VALUE!</v>
      </c>
      <c r="S168" s="868"/>
      <c r="T168" s="871" t="str">
        <f>IF(COUNTA(ｺﾒﾃﾞｨｶﾙ!O167)&gt;=1,ｺﾒﾃﾞｨｶﾙ!O167,"")</f>
        <v/>
      </c>
      <c r="U168" s="873"/>
      <c r="V168" s="873"/>
      <c r="W168" s="873"/>
      <c r="X168" s="875">
        <f t="shared" si="66"/>
        <v>0</v>
      </c>
      <c r="Y168" s="875">
        <f t="shared" si="67"/>
        <v>0</v>
      </c>
      <c r="Z168" s="875">
        <f t="shared" si="68"/>
        <v>0</v>
      </c>
      <c r="AA168" s="875">
        <f t="shared" si="69"/>
        <v>0</v>
      </c>
      <c r="AB168" s="875">
        <f t="shared" si="70"/>
        <v>0</v>
      </c>
      <c r="AC168" s="875">
        <f t="shared" si="71"/>
        <v>0</v>
      </c>
      <c r="AD168" s="875">
        <f t="shared" si="72"/>
        <v>0</v>
      </c>
      <c r="AE168" s="875">
        <f t="shared" si="73"/>
        <v>0</v>
      </c>
      <c r="AF168" s="875">
        <f t="shared" si="74"/>
        <v>0</v>
      </c>
      <c r="AG168" s="875">
        <f t="shared" si="75"/>
        <v>0</v>
      </c>
      <c r="AH168" s="875">
        <f t="shared" si="76"/>
        <v>0</v>
      </c>
      <c r="AI168" s="875">
        <f t="shared" si="77"/>
        <v>0</v>
      </c>
      <c r="AJ168" s="875">
        <f t="shared" si="78"/>
        <v>0</v>
      </c>
      <c r="AK168" s="875">
        <f t="shared" si="79"/>
        <v>0</v>
      </c>
      <c r="AL168" s="875">
        <f t="shared" si="80"/>
        <v>0</v>
      </c>
      <c r="AM168" s="875">
        <f t="shared" si="81"/>
        <v>0</v>
      </c>
      <c r="AN168" s="875">
        <f t="shared" si="82"/>
        <v>0</v>
      </c>
      <c r="AO168" s="875">
        <f t="shared" si="83"/>
        <v>0</v>
      </c>
      <c r="AP168" s="875">
        <f t="shared" si="84"/>
        <v>0</v>
      </c>
      <c r="AQ168" s="875">
        <f t="shared" si="85"/>
        <v>0</v>
      </c>
      <c r="AR168" s="875">
        <f t="shared" si="86"/>
        <v>0</v>
      </c>
      <c r="AS168" s="875">
        <f t="shared" si="87"/>
        <v>0</v>
      </c>
      <c r="AT168" s="875">
        <f t="shared" si="88"/>
        <v>0</v>
      </c>
      <c r="AU168" s="875">
        <f t="shared" si="89"/>
        <v>0</v>
      </c>
      <c r="AV168" s="875">
        <f t="shared" si="90"/>
        <v>0</v>
      </c>
      <c r="AW168" s="875">
        <f t="shared" si="91"/>
        <v>0</v>
      </c>
      <c r="AX168" s="875">
        <f t="shared" si="92"/>
        <v>0</v>
      </c>
      <c r="AY168" s="875">
        <f t="shared" si="93"/>
        <v>0</v>
      </c>
      <c r="AZ168" s="875">
        <f t="shared" si="94"/>
        <v>0</v>
      </c>
      <c r="BA168" s="875">
        <f t="shared" si="95"/>
        <v>0</v>
      </c>
      <c r="BB168" s="875">
        <f t="shared" si="96"/>
        <v>0</v>
      </c>
      <c r="BC168" s="875">
        <f t="shared" si="97"/>
        <v>0</v>
      </c>
      <c r="BD168" s="875">
        <f t="shared" si="98"/>
        <v>0</v>
      </c>
      <c r="BE168" s="875"/>
    </row>
    <row r="169" spans="1:57" ht="13.5" customHeight="1">
      <c r="A169" s="655" t="str">
        <f>IF(COUNTA(ｺﾒﾃﾞｨｶﾙ!A168)&gt;=1,ｺﾒﾃﾞｨｶﾙ!A168,"")</f>
        <v/>
      </c>
      <c r="B169" s="745" t="str">
        <f>IF(COUNTA(ｺﾒﾃﾞｨｶﾙ!B168)&gt;=1,ｺﾒﾃﾞｨｶﾙ!B168,"")</f>
        <v/>
      </c>
      <c r="C169" s="750" t="str">
        <f>IF(COUNTA(ｺﾒﾃﾞｨｶﾙ!C168)&gt;=1,ｺﾒﾃﾞｨｶﾙ!C168,"")</f>
        <v/>
      </c>
      <c r="D169" s="750" t="str">
        <f>IF(COUNTA(ｺﾒﾃﾞｨｶﾙ!D168)&gt;=1,ｺﾒﾃﾞｨｶﾙ!D168,"")</f>
        <v/>
      </c>
      <c r="E169" s="750" t="str">
        <f>IF(COUNTA(ｺﾒﾃﾞｨｶﾙ!E168)&gt;=1,ｺﾒﾃﾞｨｶﾙ!E168,"")</f>
        <v/>
      </c>
      <c r="F169" s="750" t="str">
        <f>IF(COUNTA(ｺﾒﾃﾞｨｶﾙ!F168)&gt;=1,ｺﾒﾃﾞｨｶﾙ!F168,"")</f>
        <v/>
      </c>
      <c r="G169" s="750" t="str">
        <f>IF(COUNTA(ｺﾒﾃﾞｨｶﾙ!G168)&gt;=1,ｺﾒﾃﾞｨｶﾙ!G168,"")</f>
        <v/>
      </c>
      <c r="H169" s="750" t="str">
        <f>IF(COUNTA(ｺﾒﾃﾞｨｶﾙ!H168)&gt;=1,ｺﾒﾃﾞｨｶﾙ!H168,"")</f>
        <v/>
      </c>
      <c r="I169" s="750" t="str">
        <f>IF(COUNTA(ｺﾒﾃﾞｨｶﾙ!I168)&gt;=1,ｺﾒﾃﾞｨｶﾙ!I168,"")</f>
        <v/>
      </c>
      <c r="J169" s="750" t="str">
        <f>IF(COUNTA(ｺﾒﾃﾞｨｶﾙ!J168)&gt;=1,ｺﾒﾃﾞｨｶﾙ!J168,"")</f>
        <v/>
      </c>
      <c r="K169" s="750" t="str">
        <f>IF(COUNTA(ｺﾒﾃﾞｨｶﾙ!K168)&gt;=1,ｺﾒﾃﾞｨｶﾙ!K168,"")</f>
        <v/>
      </c>
      <c r="L169" s="761" t="str">
        <f>IF(COUNTA(ｺﾒﾃﾞｨｶﾙ!L168)&gt;=1,ｺﾒﾃﾞｨｶﾙ!L168,"")</f>
        <v/>
      </c>
      <c r="M169" s="839" t="str">
        <f>IF(COUNTA(ｺﾒﾃﾞｨｶﾙ!M168)&gt;=1,ｺﾒﾃﾞｨｶﾙ!M168,"")</f>
        <v/>
      </c>
      <c r="N169" s="846" t="str">
        <f>IF(COUNTA(ｺﾒﾃﾞｨｶﾙ!N168)&gt;=1,ｺﾒﾃﾞｨｶﾙ!N168,"")</f>
        <v/>
      </c>
      <c r="O169" s="852">
        <f>SUM(ｺﾒﾃﾞｨｶﾙ!P168:V168)</f>
        <v>0</v>
      </c>
      <c r="P169" s="858" t="str">
        <f>IF(O169&lt;基本!$D$9,"非常勤","常勤")</f>
        <v>常勤</v>
      </c>
      <c r="Q169" s="861">
        <f>IF(P169="非常勤",O169/基本!$D$9,1)</f>
        <v>1</v>
      </c>
      <c r="R169" s="858" t="e">
        <f>IF(DAYS360(T169,メイン!$N$3)&lt;500,"新"," ")</f>
        <v>#VALUE!</v>
      </c>
      <c r="S169" s="868"/>
      <c r="T169" s="871" t="str">
        <f>IF(COUNTA(ｺﾒﾃﾞｨｶﾙ!O168)&gt;=1,ｺﾒﾃﾞｨｶﾙ!O168,"")</f>
        <v/>
      </c>
      <c r="U169" s="873"/>
      <c r="V169" s="873"/>
      <c r="W169" s="873"/>
      <c r="X169" s="875">
        <f t="shared" si="66"/>
        <v>0</v>
      </c>
      <c r="Y169" s="875">
        <f t="shared" si="67"/>
        <v>0</v>
      </c>
      <c r="Z169" s="875">
        <f t="shared" si="68"/>
        <v>0</v>
      </c>
      <c r="AA169" s="875">
        <f t="shared" si="69"/>
        <v>0</v>
      </c>
      <c r="AB169" s="875">
        <f t="shared" si="70"/>
        <v>0</v>
      </c>
      <c r="AC169" s="875">
        <f t="shared" si="71"/>
        <v>0</v>
      </c>
      <c r="AD169" s="875">
        <f t="shared" si="72"/>
        <v>0</v>
      </c>
      <c r="AE169" s="875">
        <f t="shared" si="73"/>
        <v>0</v>
      </c>
      <c r="AF169" s="875">
        <f t="shared" si="74"/>
        <v>0</v>
      </c>
      <c r="AG169" s="875">
        <f t="shared" si="75"/>
        <v>0</v>
      </c>
      <c r="AH169" s="875">
        <f t="shared" si="76"/>
        <v>0</v>
      </c>
      <c r="AI169" s="875">
        <f t="shared" si="77"/>
        <v>0</v>
      </c>
      <c r="AJ169" s="875">
        <f t="shared" si="78"/>
        <v>0</v>
      </c>
      <c r="AK169" s="875">
        <f t="shared" si="79"/>
        <v>0</v>
      </c>
      <c r="AL169" s="875">
        <f t="shared" si="80"/>
        <v>0</v>
      </c>
      <c r="AM169" s="875">
        <f t="shared" si="81"/>
        <v>0</v>
      </c>
      <c r="AN169" s="875">
        <f t="shared" si="82"/>
        <v>0</v>
      </c>
      <c r="AO169" s="875">
        <f t="shared" si="83"/>
        <v>0</v>
      </c>
      <c r="AP169" s="875">
        <f t="shared" si="84"/>
        <v>0</v>
      </c>
      <c r="AQ169" s="875">
        <f t="shared" si="85"/>
        <v>0</v>
      </c>
      <c r="AR169" s="875">
        <f t="shared" si="86"/>
        <v>0</v>
      </c>
      <c r="AS169" s="875">
        <f t="shared" si="87"/>
        <v>0</v>
      </c>
      <c r="AT169" s="875">
        <f t="shared" si="88"/>
        <v>0</v>
      </c>
      <c r="AU169" s="875">
        <f t="shared" si="89"/>
        <v>0</v>
      </c>
      <c r="AV169" s="875">
        <f t="shared" si="90"/>
        <v>0</v>
      </c>
      <c r="AW169" s="875">
        <f t="shared" si="91"/>
        <v>0</v>
      </c>
      <c r="AX169" s="875">
        <f t="shared" si="92"/>
        <v>0</v>
      </c>
      <c r="AY169" s="875">
        <f t="shared" si="93"/>
        <v>0</v>
      </c>
      <c r="AZ169" s="875">
        <f t="shared" si="94"/>
        <v>0</v>
      </c>
      <c r="BA169" s="875">
        <f t="shared" si="95"/>
        <v>0</v>
      </c>
      <c r="BB169" s="875">
        <f t="shared" si="96"/>
        <v>0</v>
      </c>
      <c r="BC169" s="875">
        <f t="shared" si="97"/>
        <v>0</v>
      </c>
      <c r="BD169" s="875">
        <f t="shared" si="98"/>
        <v>0</v>
      </c>
      <c r="BE169" s="875"/>
    </row>
    <row r="170" spans="1:57" ht="13.5" customHeight="1">
      <c r="A170" s="655" t="str">
        <f>IF(COUNTA(ｺﾒﾃﾞｨｶﾙ!A169)&gt;=1,ｺﾒﾃﾞｨｶﾙ!A169,"")</f>
        <v/>
      </c>
      <c r="B170" s="745" t="str">
        <f>IF(COUNTA(ｺﾒﾃﾞｨｶﾙ!B169)&gt;=1,ｺﾒﾃﾞｨｶﾙ!B169,"")</f>
        <v/>
      </c>
      <c r="C170" s="750" t="str">
        <f>IF(COUNTA(ｺﾒﾃﾞｨｶﾙ!C169)&gt;=1,ｺﾒﾃﾞｨｶﾙ!C169,"")</f>
        <v/>
      </c>
      <c r="D170" s="750" t="str">
        <f>IF(COUNTA(ｺﾒﾃﾞｨｶﾙ!D169)&gt;=1,ｺﾒﾃﾞｨｶﾙ!D169,"")</f>
        <v/>
      </c>
      <c r="E170" s="750" t="str">
        <f>IF(COUNTA(ｺﾒﾃﾞｨｶﾙ!E169)&gt;=1,ｺﾒﾃﾞｨｶﾙ!E169,"")</f>
        <v/>
      </c>
      <c r="F170" s="750" t="str">
        <f>IF(COUNTA(ｺﾒﾃﾞｨｶﾙ!F169)&gt;=1,ｺﾒﾃﾞｨｶﾙ!F169,"")</f>
        <v/>
      </c>
      <c r="G170" s="750" t="str">
        <f>IF(COUNTA(ｺﾒﾃﾞｨｶﾙ!G169)&gt;=1,ｺﾒﾃﾞｨｶﾙ!G169,"")</f>
        <v/>
      </c>
      <c r="H170" s="750" t="str">
        <f>IF(COUNTA(ｺﾒﾃﾞｨｶﾙ!H169)&gt;=1,ｺﾒﾃﾞｨｶﾙ!H169,"")</f>
        <v/>
      </c>
      <c r="I170" s="750" t="str">
        <f>IF(COUNTA(ｺﾒﾃﾞｨｶﾙ!I169)&gt;=1,ｺﾒﾃﾞｨｶﾙ!I169,"")</f>
        <v/>
      </c>
      <c r="J170" s="750" t="str">
        <f>IF(COUNTA(ｺﾒﾃﾞｨｶﾙ!J169)&gt;=1,ｺﾒﾃﾞｨｶﾙ!J169,"")</f>
        <v/>
      </c>
      <c r="K170" s="750" t="str">
        <f>IF(COUNTA(ｺﾒﾃﾞｨｶﾙ!K169)&gt;=1,ｺﾒﾃﾞｨｶﾙ!K169,"")</f>
        <v/>
      </c>
      <c r="L170" s="761" t="str">
        <f>IF(COUNTA(ｺﾒﾃﾞｨｶﾙ!L169)&gt;=1,ｺﾒﾃﾞｨｶﾙ!L169,"")</f>
        <v/>
      </c>
      <c r="M170" s="839" t="str">
        <f>IF(COUNTA(ｺﾒﾃﾞｨｶﾙ!M169)&gt;=1,ｺﾒﾃﾞｨｶﾙ!M169,"")</f>
        <v/>
      </c>
      <c r="N170" s="846" t="str">
        <f>IF(COUNTA(ｺﾒﾃﾞｨｶﾙ!N169)&gt;=1,ｺﾒﾃﾞｨｶﾙ!N169,"")</f>
        <v/>
      </c>
      <c r="O170" s="852">
        <f>SUM(ｺﾒﾃﾞｨｶﾙ!P169:V169)</f>
        <v>0</v>
      </c>
      <c r="P170" s="858" t="str">
        <f>IF(O170&lt;基本!$D$9,"非常勤","常勤")</f>
        <v>常勤</v>
      </c>
      <c r="Q170" s="861">
        <f>IF(P170="非常勤",O170/基本!$D$9,1)</f>
        <v>1</v>
      </c>
      <c r="R170" s="858" t="e">
        <f>IF(DAYS360(T170,メイン!$N$3)&lt;500,"新"," ")</f>
        <v>#VALUE!</v>
      </c>
      <c r="S170" s="868"/>
      <c r="T170" s="871" t="str">
        <f>IF(COUNTA(ｺﾒﾃﾞｨｶﾙ!O169)&gt;=1,ｺﾒﾃﾞｨｶﾙ!O169,"")</f>
        <v/>
      </c>
      <c r="U170" s="873"/>
      <c r="V170" s="873"/>
      <c r="W170" s="873"/>
      <c r="X170" s="875">
        <f t="shared" si="66"/>
        <v>0</v>
      </c>
      <c r="Y170" s="875">
        <f t="shared" si="67"/>
        <v>0</v>
      </c>
      <c r="Z170" s="875">
        <f t="shared" si="68"/>
        <v>0</v>
      </c>
      <c r="AA170" s="875">
        <f t="shared" si="69"/>
        <v>0</v>
      </c>
      <c r="AB170" s="875">
        <f t="shared" si="70"/>
        <v>0</v>
      </c>
      <c r="AC170" s="875">
        <f t="shared" si="71"/>
        <v>0</v>
      </c>
      <c r="AD170" s="875">
        <f t="shared" si="72"/>
        <v>0</v>
      </c>
      <c r="AE170" s="875">
        <f t="shared" si="73"/>
        <v>0</v>
      </c>
      <c r="AF170" s="875">
        <f t="shared" si="74"/>
        <v>0</v>
      </c>
      <c r="AG170" s="875">
        <f t="shared" si="75"/>
        <v>0</v>
      </c>
      <c r="AH170" s="875">
        <f t="shared" si="76"/>
        <v>0</v>
      </c>
      <c r="AI170" s="875">
        <f t="shared" si="77"/>
        <v>0</v>
      </c>
      <c r="AJ170" s="875">
        <f t="shared" si="78"/>
        <v>0</v>
      </c>
      <c r="AK170" s="875">
        <f t="shared" si="79"/>
        <v>0</v>
      </c>
      <c r="AL170" s="875">
        <f t="shared" si="80"/>
        <v>0</v>
      </c>
      <c r="AM170" s="875">
        <f t="shared" si="81"/>
        <v>0</v>
      </c>
      <c r="AN170" s="875">
        <f t="shared" si="82"/>
        <v>0</v>
      </c>
      <c r="AO170" s="875">
        <f t="shared" si="83"/>
        <v>0</v>
      </c>
      <c r="AP170" s="875">
        <f t="shared" si="84"/>
        <v>0</v>
      </c>
      <c r="AQ170" s="875">
        <f t="shared" si="85"/>
        <v>0</v>
      </c>
      <c r="AR170" s="875">
        <f t="shared" si="86"/>
        <v>0</v>
      </c>
      <c r="AS170" s="875">
        <f t="shared" si="87"/>
        <v>0</v>
      </c>
      <c r="AT170" s="875">
        <f t="shared" si="88"/>
        <v>0</v>
      </c>
      <c r="AU170" s="875">
        <f t="shared" si="89"/>
        <v>0</v>
      </c>
      <c r="AV170" s="875">
        <f t="shared" si="90"/>
        <v>0</v>
      </c>
      <c r="AW170" s="875">
        <f t="shared" si="91"/>
        <v>0</v>
      </c>
      <c r="AX170" s="875">
        <f t="shared" si="92"/>
        <v>0</v>
      </c>
      <c r="AY170" s="875">
        <f t="shared" si="93"/>
        <v>0</v>
      </c>
      <c r="AZ170" s="875">
        <f t="shared" si="94"/>
        <v>0</v>
      </c>
      <c r="BA170" s="875">
        <f t="shared" si="95"/>
        <v>0</v>
      </c>
      <c r="BB170" s="875">
        <f t="shared" si="96"/>
        <v>0</v>
      </c>
      <c r="BC170" s="875">
        <f t="shared" si="97"/>
        <v>0</v>
      </c>
      <c r="BD170" s="875">
        <f t="shared" si="98"/>
        <v>0</v>
      </c>
      <c r="BE170" s="875"/>
    </row>
    <row r="171" spans="1:57" ht="13.5" customHeight="1">
      <c r="A171" s="655" t="str">
        <f>IF(COUNTA(ｺﾒﾃﾞｨｶﾙ!A170)&gt;=1,ｺﾒﾃﾞｨｶﾙ!A170,"")</f>
        <v/>
      </c>
      <c r="B171" s="745" t="str">
        <f>IF(COUNTA(ｺﾒﾃﾞｨｶﾙ!B170)&gt;=1,ｺﾒﾃﾞｨｶﾙ!B170,"")</f>
        <v/>
      </c>
      <c r="C171" s="750" t="str">
        <f>IF(COUNTA(ｺﾒﾃﾞｨｶﾙ!C170)&gt;=1,ｺﾒﾃﾞｨｶﾙ!C170,"")</f>
        <v/>
      </c>
      <c r="D171" s="750" t="str">
        <f>IF(COUNTA(ｺﾒﾃﾞｨｶﾙ!D170)&gt;=1,ｺﾒﾃﾞｨｶﾙ!D170,"")</f>
        <v/>
      </c>
      <c r="E171" s="750" t="str">
        <f>IF(COUNTA(ｺﾒﾃﾞｨｶﾙ!E170)&gt;=1,ｺﾒﾃﾞｨｶﾙ!E170,"")</f>
        <v/>
      </c>
      <c r="F171" s="750" t="str">
        <f>IF(COUNTA(ｺﾒﾃﾞｨｶﾙ!F170)&gt;=1,ｺﾒﾃﾞｨｶﾙ!F170,"")</f>
        <v/>
      </c>
      <c r="G171" s="750" t="str">
        <f>IF(COUNTA(ｺﾒﾃﾞｨｶﾙ!G170)&gt;=1,ｺﾒﾃﾞｨｶﾙ!G170,"")</f>
        <v/>
      </c>
      <c r="H171" s="750" t="str">
        <f>IF(COUNTA(ｺﾒﾃﾞｨｶﾙ!H170)&gt;=1,ｺﾒﾃﾞｨｶﾙ!H170,"")</f>
        <v/>
      </c>
      <c r="I171" s="750" t="str">
        <f>IF(COUNTA(ｺﾒﾃﾞｨｶﾙ!I170)&gt;=1,ｺﾒﾃﾞｨｶﾙ!I170,"")</f>
        <v/>
      </c>
      <c r="J171" s="750" t="str">
        <f>IF(COUNTA(ｺﾒﾃﾞｨｶﾙ!J170)&gt;=1,ｺﾒﾃﾞｨｶﾙ!J170,"")</f>
        <v/>
      </c>
      <c r="K171" s="750" t="str">
        <f>IF(COUNTA(ｺﾒﾃﾞｨｶﾙ!K170)&gt;=1,ｺﾒﾃﾞｨｶﾙ!K170,"")</f>
        <v/>
      </c>
      <c r="L171" s="761" t="str">
        <f>IF(COUNTA(ｺﾒﾃﾞｨｶﾙ!L170)&gt;=1,ｺﾒﾃﾞｨｶﾙ!L170,"")</f>
        <v/>
      </c>
      <c r="M171" s="839" t="str">
        <f>IF(COUNTA(ｺﾒﾃﾞｨｶﾙ!M170)&gt;=1,ｺﾒﾃﾞｨｶﾙ!M170,"")</f>
        <v/>
      </c>
      <c r="N171" s="846" t="str">
        <f>IF(COUNTA(ｺﾒﾃﾞｨｶﾙ!N170)&gt;=1,ｺﾒﾃﾞｨｶﾙ!N170,"")</f>
        <v/>
      </c>
      <c r="O171" s="852">
        <f>SUM(ｺﾒﾃﾞｨｶﾙ!P170:V170)</f>
        <v>0</v>
      </c>
      <c r="P171" s="858" t="str">
        <f>IF(O171&lt;基本!$D$9,"非常勤","常勤")</f>
        <v>常勤</v>
      </c>
      <c r="Q171" s="861">
        <f>IF(P171="非常勤",O171/基本!$D$9,1)</f>
        <v>1</v>
      </c>
      <c r="R171" s="858" t="e">
        <f>IF(DAYS360(T171,メイン!$N$3)&lt;500,"新"," ")</f>
        <v>#VALUE!</v>
      </c>
      <c r="S171" s="868"/>
      <c r="T171" s="871" t="str">
        <f>IF(COUNTA(ｺﾒﾃﾞｨｶﾙ!O170)&gt;=1,ｺﾒﾃﾞｨｶﾙ!O170,"")</f>
        <v/>
      </c>
      <c r="U171" s="873"/>
      <c r="V171" s="873"/>
      <c r="W171" s="873"/>
      <c r="X171" s="875">
        <f t="shared" si="66"/>
        <v>0</v>
      </c>
      <c r="Y171" s="875">
        <f t="shared" si="67"/>
        <v>0</v>
      </c>
      <c r="Z171" s="875">
        <f t="shared" si="68"/>
        <v>0</v>
      </c>
      <c r="AA171" s="875">
        <f t="shared" si="69"/>
        <v>0</v>
      </c>
      <c r="AB171" s="875">
        <f t="shared" si="70"/>
        <v>0</v>
      </c>
      <c r="AC171" s="875">
        <f t="shared" si="71"/>
        <v>0</v>
      </c>
      <c r="AD171" s="875">
        <f t="shared" si="72"/>
        <v>0</v>
      </c>
      <c r="AE171" s="875">
        <f t="shared" si="73"/>
        <v>0</v>
      </c>
      <c r="AF171" s="875">
        <f t="shared" si="74"/>
        <v>0</v>
      </c>
      <c r="AG171" s="875">
        <f t="shared" si="75"/>
        <v>0</v>
      </c>
      <c r="AH171" s="875">
        <f t="shared" si="76"/>
        <v>0</v>
      </c>
      <c r="AI171" s="875">
        <f t="shared" si="77"/>
        <v>0</v>
      </c>
      <c r="AJ171" s="875">
        <f t="shared" si="78"/>
        <v>0</v>
      </c>
      <c r="AK171" s="875">
        <f t="shared" si="79"/>
        <v>0</v>
      </c>
      <c r="AL171" s="875">
        <f t="shared" si="80"/>
        <v>0</v>
      </c>
      <c r="AM171" s="875">
        <f t="shared" si="81"/>
        <v>0</v>
      </c>
      <c r="AN171" s="875">
        <f t="shared" si="82"/>
        <v>0</v>
      </c>
      <c r="AO171" s="875">
        <f t="shared" si="83"/>
        <v>0</v>
      </c>
      <c r="AP171" s="875">
        <f t="shared" si="84"/>
        <v>0</v>
      </c>
      <c r="AQ171" s="875">
        <f t="shared" si="85"/>
        <v>0</v>
      </c>
      <c r="AR171" s="875">
        <f t="shared" si="86"/>
        <v>0</v>
      </c>
      <c r="AS171" s="875">
        <f t="shared" si="87"/>
        <v>0</v>
      </c>
      <c r="AT171" s="875">
        <f t="shared" si="88"/>
        <v>0</v>
      </c>
      <c r="AU171" s="875">
        <f t="shared" si="89"/>
        <v>0</v>
      </c>
      <c r="AV171" s="875">
        <f t="shared" si="90"/>
        <v>0</v>
      </c>
      <c r="AW171" s="875">
        <f t="shared" si="91"/>
        <v>0</v>
      </c>
      <c r="AX171" s="875">
        <f t="shared" si="92"/>
        <v>0</v>
      </c>
      <c r="AY171" s="875">
        <f t="shared" si="93"/>
        <v>0</v>
      </c>
      <c r="AZ171" s="875">
        <f t="shared" si="94"/>
        <v>0</v>
      </c>
      <c r="BA171" s="875">
        <f t="shared" si="95"/>
        <v>0</v>
      </c>
      <c r="BB171" s="875">
        <f t="shared" si="96"/>
        <v>0</v>
      </c>
      <c r="BC171" s="875">
        <f t="shared" si="97"/>
        <v>0</v>
      </c>
      <c r="BD171" s="875">
        <f t="shared" si="98"/>
        <v>0</v>
      </c>
      <c r="BE171" s="875"/>
    </row>
    <row r="172" spans="1:57" ht="13.5" customHeight="1">
      <c r="A172" s="655" t="str">
        <f>IF(COUNTA(ｺﾒﾃﾞｨｶﾙ!A171)&gt;=1,ｺﾒﾃﾞｨｶﾙ!A171,"")</f>
        <v/>
      </c>
      <c r="B172" s="745" t="str">
        <f>IF(COUNTA(ｺﾒﾃﾞｨｶﾙ!B171)&gt;=1,ｺﾒﾃﾞｨｶﾙ!B171,"")</f>
        <v/>
      </c>
      <c r="C172" s="750" t="str">
        <f>IF(COUNTA(ｺﾒﾃﾞｨｶﾙ!C171)&gt;=1,ｺﾒﾃﾞｨｶﾙ!C171,"")</f>
        <v/>
      </c>
      <c r="D172" s="750" t="str">
        <f>IF(COUNTA(ｺﾒﾃﾞｨｶﾙ!D171)&gt;=1,ｺﾒﾃﾞｨｶﾙ!D171,"")</f>
        <v/>
      </c>
      <c r="E172" s="750" t="str">
        <f>IF(COUNTA(ｺﾒﾃﾞｨｶﾙ!E171)&gt;=1,ｺﾒﾃﾞｨｶﾙ!E171,"")</f>
        <v/>
      </c>
      <c r="F172" s="750" t="str">
        <f>IF(COUNTA(ｺﾒﾃﾞｨｶﾙ!F171)&gt;=1,ｺﾒﾃﾞｨｶﾙ!F171,"")</f>
        <v/>
      </c>
      <c r="G172" s="750" t="str">
        <f>IF(COUNTA(ｺﾒﾃﾞｨｶﾙ!G171)&gt;=1,ｺﾒﾃﾞｨｶﾙ!G171,"")</f>
        <v/>
      </c>
      <c r="H172" s="750" t="str">
        <f>IF(COUNTA(ｺﾒﾃﾞｨｶﾙ!H171)&gt;=1,ｺﾒﾃﾞｨｶﾙ!H171,"")</f>
        <v/>
      </c>
      <c r="I172" s="750" t="str">
        <f>IF(COUNTA(ｺﾒﾃﾞｨｶﾙ!I171)&gt;=1,ｺﾒﾃﾞｨｶﾙ!I171,"")</f>
        <v/>
      </c>
      <c r="J172" s="750" t="str">
        <f>IF(COUNTA(ｺﾒﾃﾞｨｶﾙ!J171)&gt;=1,ｺﾒﾃﾞｨｶﾙ!J171,"")</f>
        <v/>
      </c>
      <c r="K172" s="750" t="str">
        <f>IF(COUNTA(ｺﾒﾃﾞｨｶﾙ!K171)&gt;=1,ｺﾒﾃﾞｨｶﾙ!K171,"")</f>
        <v/>
      </c>
      <c r="L172" s="761" t="str">
        <f>IF(COUNTA(ｺﾒﾃﾞｨｶﾙ!L171)&gt;=1,ｺﾒﾃﾞｨｶﾙ!L171,"")</f>
        <v/>
      </c>
      <c r="M172" s="839" t="str">
        <f>IF(COUNTA(ｺﾒﾃﾞｨｶﾙ!M171)&gt;=1,ｺﾒﾃﾞｨｶﾙ!M171,"")</f>
        <v/>
      </c>
      <c r="N172" s="846" t="str">
        <f>IF(COUNTA(ｺﾒﾃﾞｨｶﾙ!N171)&gt;=1,ｺﾒﾃﾞｨｶﾙ!N171,"")</f>
        <v/>
      </c>
      <c r="O172" s="852">
        <f>SUM(ｺﾒﾃﾞｨｶﾙ!P171:V171)</f>
        <v>0</v>
      </c>
      <c r="P172" s="858" t="str">
        <f>IF(O172&lt;基本!$D$9,"非常勤","常勤")</f>
        <v>常勤</v>
      </c>
      <c r="Q172" s="861">
        <f>IF(P172="非常勤",O172/基本!$D$9,1)</f>
        <v>1</v>
      </c>
      <c r="R172" s="858" t="e">
        <f>IF(DAYS360(T172,メイン!$N$3)&lt;500,"新"," ")</f>
        <v>#VALUE!</v>
      </c>
      <c r="S172" s="868"/>
      <c r="T172" s="871" t="str">
        <f>IF(COUNTA(ｺﾒﾃﾞｨｶﾙ!O171)&gt;=1,ｺﾒﾃﾞｨｶﾙ!O171,"")</f>
        <v/>
      </c>
      <c r="U172" s="873"/>
      <c r="V172" s="873"/>
      <c r="W172" s="873"/>
      <c r="X172" s="875">
        <f t="shared" si="66"/>
        <v>0</v>
      </c>
      <c r="Y172" s="875">
        <f t="shared" si="67"/>
        <v>0</v>
      </c>
      <c r="Z172" s="875">
        <f t="shared" si="68"/>
        <v>0</v>
      </c>
      <c r="AA172" s="875">
        <f t="shared" si="69"/>
        <v>0</v>
      </c>
      <c r="AB172" s="875">
        <f t="shared" si="70"/>
        <v>0</v>
      </c>
      <c r="AC172" s="875">
        <f t="shared" si="71"/>
        <v>0</v>
      </c>
      <c r="AD172" s="875">
        <f t="shared" si="72"/>
        <v>0</v>
      </c>
      <c r="AE172" s="875">
        <f t="shared" si="73"/>
        <v>0</v>
      </c>
      <c r="AF172" s="875">
        <f t="shared" si="74"/>
        <v>0</v>
      </c>
      <c r="AG172" s="875">
        <f t="shared" si="75"/>
        <v>0</v>
      </c>
      <c r="AH172" s="875">
        <f t="shared" si="76"/>
        <v>0</v>
      </c>
      <c r="AI172" s="875">
        <f t="shared" si="77"/>
        <v>0</v>
      </c>
      <c r="AJ172" s="875">
        <f t="shared" si="78"/>
        <v>0</v>
      </c>
      <c r="AK172" s="875">
        <f t="shared" si="79"/>
        <v>0</v>
      </c>
      <c r="AL172" s="875">
        <f t="shared" si="80"/>
        <v>0</v>
      </c>
      <c r="AM172" s="875">
        <f t="shared" si="81"/>
        <v>0</v>
      </c>
      <c r="AN172" s="875">
        <f t="shared" si="82"/>
        <v>0</v>
      </c>
      <c r="AO172" s="875">
        <f t="shared" si="83"/>
        <v>0</v>
      </c>
      <c r="AP172" s="875">
        <f t="shared" si="84"/>
        <v>0</v>
      </c>
      <c r="AQ172" s="875">
        <f t="shared" si="85"/>
        <v>0</v>
      </c>
      <c r="AR172" s="875">
        <f t="shared" si="86"/>
        <v>0</v>
      </c>
      <c r="AS172" s="875">
        <f t="shared" si="87"/>
        <v>0</v>
      </c>
      <c r="AT172" s="875">
        <f t="shared" si="88"/>
        <v>0</v>
      </c>
      <c r="AU172" s="875">
        <f t="shared" si="89"/>
        <v>0</v>
      </c>
      <c r="AV172" s="875">
        <f t="shared" si="90"/>
        <v>0</v>
      </c>
      <c r="AW172" s="875">
        <f t="shared" si="91"/>
        <v>0</v>
      </c>
      <c r="AX172" s="875">
        <f t="shared" si="92"/>
        <v>0</v>
      </c>
      <c r="AY172" s="875">
        <f t="shared" si="93"/>
        <v>0</v>
      </c>
      <c r="AZ172" s="875">
        <f t="shared" si="94"/>
        <v>0</v>
      </c>
      <c r="BA172" s="875">
        <f t="shared" si="95"/>
        <v>0</v>
      </c>
      <c r="BB172" s="875">
        <f t="shared" si="96"/>
        <v>0</v>
      </c>
      <c r="BC172" s="875">
        <f t="shared" si="97"/>
        <v>0</v>
      </c>
      <c r="BD172" s="875">
        <f t="shared" si="98"/>
        <v>0</v>
      </c>
      <c r="BE172" s="875"/>
    </row>
    <row r="173" spans="1:57" ht="13.5" customHeight="1">
      <c r="A173" s="655" t="str">
        <f>IF(COUNTA(ｺﾒﾃﾞｨｶﾙ!A172)&gt;=1,ｺﾒﾃﾞｨｶﾙ!A172,"")</f>
        <v/>
      </c>
      <c r="B173" s="745" t="str">
        <f>IF(COUNTA(ｺﾒﾃﾞｨｶﾙ!B172)&gt;=1,ｺﾒﾃﾞｨｶﾙ!B172,"")</f>
        <v/>
      </c>
      <c r="C173" s="750" t="str">
        <f>IF(COUNTA(ｺﾒﾃﾞｨｶﾙ!C172)&gt;=1,ｺﾒﾃﾞｨｶﾙ!C172,"")</f>
        <v/>
      </c>
      <c r="D173" s="750" t="str">
        <f>IF(COUNTA(ｺﾒﾃﾞｨｶﾙ!D172)&gt;=1,ｺﾒﾃﾞｨｶﾙ!D172,"")</f>
        <v/>
      </c>
      <c r="E173" s="750" t="str">
        <f>IF(COUNTA(ｺﾒﾃﾞｨｶﾙ!E172)&gt;=1,ｺﾒﾃﾞｨｶﾙ!E172,"")</f>
        <v/>
      </c>
      <c r="F173" s="750" t="str">
        <f>IF(COUNTA(ｺﾒﾃﾞｨｶﾙ!F172)&gt;=1,ｺﾒﾃﾞｨｶﾙ!F172,"")</f>
        <v/>
      </c>
      <c r="G173" s="750" t="str">
        <f>IF(COUNTA(ｺﾒﾃﾞｨｶﾙ!G172)&gt;=1,ｺﾒﾃﾞｨｶﾙ!G172,"")</f>
        <v/>
      </c>
      <c r="H173" s="750" t="str">
        <f>IF(COUNTA(ｺﾒﾃﾞｨｶﾙ!H172)&gt;=1,ｺﾒﾃﾞｨｶﾙ!H172,"")</f>
        <v/>
      </c>
      <c r="I173" s="750" t="str">
        <f>IF(COUNTA(ｺﾒﾃﾞｨｶﾙ!I172)&gt;=1,ｺﾒﾃﾞｨｶﾙ!I172,"")</f>
        <v/>
      </c>
      <c r="J173" s="750" t="str">
        <f>IF(COUNTA(ｺﾒﾃﾞｨｶﾙ!J172)&gt;=1,ｺﾒﾃﾞｨｶﾙ!J172,"")</f>
        <v/>
      </c>
      <c r="K173" s="750" t="str">
        <f>IF(COUNTA(ｺﾒﾃﾞｨｶﾙ!K172)&gt;=1,ｺﾒﾃﾞｨｶﾙ!K172,"")</f>
        <v/>
      </c>
      <c r="L173" s="761" t="str">
        <f>IF(COUNTA(ｺﾒﾃﾞｨｶﾙ!L172)&gt;=1,ｺﾒﾃﾞｨｶﾙ!L172,"")</f>
        <v/>
      </c>
      <c r="M173" s="839" t="str">
        <f>IF(COUNTA(ｺﾒﾃﾞｨｶﾙ!M172)&gt;=1,ｺﾒﾃﾞｨｶﾙ!M172,"")</f>
        <v/>
      </c>
      <c r="N173" s="846" t="str">
        <f>IF(COUNTA(ｺﾒﾃﾞｨｶﾙ!N172)&gt;=1,ｺﾒﾃﾞｨｶﾙ!N172,"")</f>
        <v/>
      </c>
      <c r="O173" s="852">
        <f>SUM(ｺﾒﾃﾞｨｶﾙ!P172:V172)</f>
        <v>0</v>
      </c>
      <c r="P173" s="858" t="str">
        <f>IF(O173&lt;基本!$D$9,"非常勤","常勤")</f>
        <v>常勤</v>
      </c>
      <c r="Q173" s="861">
        <f>IF(P173="非常勤",O173/基本!$D$9,1)</f>
        <v>1</v>
      </c>
      <c r="R173" s="858" t="e">
        <f>IF(DAYS360(T173,メイン!$N$3)&lt;500,"新"," ")</f>
        <v>#VALUE!</v>
      </c>
      <c r="S173" s="868"/>
      <c r="T173" s="871" t="str">
        <f>IF(COUNTA(ｺﾒﾃﾞｨｶﾙ!O172)&gt;=1,ｺﾒﾃﾞｨｶﾙ!O172,"")</f>
        <v/>
      </c>
      <c r="U173" s="873"/>
      <c r="V173" s="873"/>
      <c r="W173" s="873"/>
      <c r="X173" s="875">
        <f t="shared" si="66"/>
        <v>0</v>
      </c>
      <c r="Y173" s="875">
        <f t="shared" si="67"/>
        <v>0</v>
      </c>
      <c r="Z173" s="875">
        <f t="shared" si="68"/>
        <v>0</v>
      </c>
      <c r="AA173" s="875">
        <f t="shared" si="69"/>
        <v>0</v>
      </c>
      <c r="AB173" s="875">
        <f t="shared" si="70"/>
        <v>0</v>
      </c>
      <c r="AC173" s="875">
        <f t="shared" si="71"/>
        <v>0</v>
      </c>
      <c r="AD173" s="875">
        <f t="shared" si="72"/>
        <v>0</v>
      </c>
      <c r="AE173" s="875">
        <f t="shared" si="73"/>
        <v>0</v>
      </c>
      <c r="AF173" s="875">
        <f t="shared" si="74"/>
        <v>0</v>
      </c>
      <c r="AG173" s="875">
        <f t="shared" si="75"/>
        <v>0</v>
      </c>
      <c r="AH173" s="875">
        <f t="shared" si="76"/>
        <v>0</v>
      </c>
      <c r="AI173" s="875">
        <f t="shared" si="77"/>
        <v>0</v>
      </c>
      <c r="AJ173" s="875">
        <f t="shared" si="78"/>
        <v>0</v>
      </c>
      <c r="AK173" s="875">
        <f t="shared" si="79"/>
        <v>0</v>
      </c>
      <c r="AL173" s="875">
        <f t="shared" si="80"/>
        <v>0</v>
      </c>
      <c r="AM173" s="875">
        <f t="shared" si="81"/>
        <v>0</v>
      </c>
      <c r="AN173" s="875">
        <f t="shared" si="82"/>
        <v>0</v>
      </c>
      <c r="AO173" s="875">
        <f t="shared" si="83"/>
        <v>0</v>
      </c>
      <c r="AP173" s="875">
        <f t="shared" si="84"/>
        <v>0</v>
      </c>
      <c r="AQ173" s="875">
        <f t="shared" si="85"/>
        <v>0</v>
      </c>
      <c r="AR173" s="875">
        <f t="shared" si="86"/>
        <v>0</v>
      </c>
      <c r="AS173" s="875">
        <f t="shared" si="87"/>
        <v>0</v>
      </c>
      <c r="AT173" s="875">
        <f t="shared" si="88"/>
        <v>0</v>
      </c>
      <c r="AU173" s="875">
        <f t="shared" si="89"/>
        <v>0</v>
      </c>
      <c r="AV173" s="875">
        <f t="shared" si="90"/>
        <v>0</v>
      </c>
      <c r="AW173" s="875">
        <f t="shared" si="91"/>
        <v>0</v>
      </c>
      <c r="AX173" s="875">
        <f t="shared" si="92"/>
        <v>0</v>
      </c>
      <c r="AY173" s="875">
        <f t="shared" si="93"/>
        <v>0</v>
      </c>
      <c r="AZ173" s="875">
        <f t="shared" si="94"/>
        <v>0</v>
      </c>
      <c r="BA173" s="875">
        <f t="shared" si="95"/>
        <v>0</v>
      </c>
      <c r="BB173" s="875">
        <f t="shared" si="96"/>
        <v>0</v>
      </c>
      <c r="BC173" s="875">
        <f t="shared" si="97"/>
        <v>0</v>
      </c>
      <c r="BD173" s="875">
        <f t="shared" si="98"/>
        <v>0</v>
      </c>
      <c r="BE173" s="875"/>
    </row>
    <row r="174" spans="1:57" ht="13.5" customHeight="1">
      <c r="A174" s="655" t="str">
        <f>IF(COUNTA(ｺﾒﾃﾞｨｶﾙ!A173)&gt;=1,ｺﾒﾃﾞｨｶﾙ!A173,"")</f>
        <v/>
      </c>
      <c r="B174" s="745" t="str">
        <f>IF(COUNTA(ｺﾒﾃﾞｨｶﾙ!B173)&gt;=1,ｺﾒﾃﾞｨｶﾙ!B173,"")</f>
        <v/>
      </c>
      <c r="C174" s="750" t="str">
        <f>IF(COUNTA(ｺﾒﾃﾞｨｶﾙ!C173)&gt;=1,ｺﾒﾃﾞｨｶﾙ!C173,"")</f>
        <v/>
      </c>
      <c r="D174" s="750" t="str">
        <f>IF(COUNTA(ｺﾒﾃﾞｨｶﾙ!D173)&gt;=1,ｺﾒﾃﾞｨｶﾙ!D173,"")</f>
        <v/>
      </c>
      <c r="E174" s="750" t="str">
        <f>IF(COUNTA(ｺﾒﾃﾞｨｶﾙ!E173)&gt;=1,ｺﾒﾃﾞｨｶﾙ!E173,"")</f>
        <v/>
      </c>
      <c r="F174" s="750" t="str">
        <f>IF(COUNTA(ｺﾒﾃﾞｨｶﾙ!F173)&gt;=1,ｺﾒﾃﾞｨｶﾙ!F173,"")</f>
        <v/>
      </c>
      <c r="G174" s="750" t="str">
        <f>IF(COUNTA(ｺﾒﾃﾞｨｶﾙ!G173)&gt;=1,ｺﾒﾃﾞｨｶﾙ!G173,"")</f>
        <v/>
      </c>
      <c r="H174" s="750" t="str">
        <f>IF(COUNTA(ｺﾒﾃﾞｨｶﾙ!H173)&gt;=1,ｺﾒﾃﾞｨｶﾙ!H173,"")</f>
        <v/>
      </c>
      <c r="I174" s="750" t="str">
        <f>IF(COUNTA(ｺﾒﾃﾞｨｶﾙ!I173)&gt;=1,ｺﾒﾃﾞｨｶﾙ!I173,"")</f>
        <v/>
      </c>
      <c r="J174" s="750" t="str">
        <f>IF(COUNTA(ｺﾒﾃﾞｨｶﾙ!J173)&gt;=1,ｺﾒﾃﾞｨｶﾙ!J173,"")</f>
        <v/>
      </c>
      <c r="K174" s="750" t="str">
        <f>IF(COUNTA(ｺﾒﾃﾞｨｶﾙ!K173)&gt;=1,ｺﾒﾃﾞｨｶﾙ!K173,"")</f>
        <v/>
      </c>
      <c r="L174" s="761" t="str">
        <f>IF(COUNTA(ｺﾒﾃﾞｨｶﾙ!L173)&gt;=1,ｺﾒﾃﾞｨｶﾙ!L173,"")</f>
        <v/>
      </c>
      <c r="M174" s="839" t="str">
        <f>IF(COUNTA(ｺﾒﾃﾞｨｶﾙ!M173)&gt;=1,ｺﾒﾃﾞｨｶﾙ!M173,"")</f>
        <v/>
      </c>
      <c r="N174" s="846" t="str">
        <f>IF(COUNTA(ｺﾒﾃﾞｨｶﾙ!N173)&gt;=1,ｺﾒﾃﾞｨｶﾙ!N173,"")</f>
        <v/>
      </c>
      <c r="O174" s="852">
        <f>SUM(ｺﾒﾃﾞｨｶﾙ!P173:V173)</f>
        <v>0</v>
      </c>
      <c r="P174" s="858" t="str">
        <f>IF(O174&lt;基本!$D$9,"非常勤","常勤")</f>
        <v>常勤</v>
      </c>
      <c r="Q174" s="861">
        <f>IF(P174="非常勤",O174/基本!$D$9,1)</f>
        <v>1</v>
      </c>
      <c r="R174" s="858" t="e">
        <f>IF(DAYS360(T174,メイン!$N$3)&lt;500,"新"," ")</f>
        <v>#VALUE!</v>
      </c>
      <c r="S174" s="868"/>
      <c r="T174" s="871" t="str">
        <f>IF(COUNTA(ｺﾒﾃﾞｨｶﾙ!O173)&gt;=1,ｺﾒﾃﾞｨｶﾙ!O173,"")</f>
        <v/>
      </c>
      <c r="U174" s="873"/>
      <c r="V174" s="873"/>
      <c r="W174" s="873"/>
      <c r="X174" s="875">
        <f t="shared" si="66"/>
        <v>0</v>
      </c>
      <c r="Y174" s="875">
        <f t="shared" si="67"/>
        <v>0</v>
      </c>
      <c r="Z174" s="875">
        <f t="shared" si="68"/>
        <v>0</v>
      </c>
      <c r="AA174" s="875">
        <f t="shared" si="69"/>
        <v>0</v>
      </c>
      <c r="AB174" s="875">
        <f t="shared" si="70"/>
        <v>0</v>
      </c>
      <c r="AC174" s="875">
        <f t="shared" si="71"/>
        <v>0</v>
      </c>
      <c r="AD174" s="875">
        <f t="shared" si="72"/>
        <v>0</v>
      </c>
      <c r="AE174" s="875">
        <f t="shared" si="73"/>
        <v>0</v>
      </c>
      <c r="AF174" s="875">
        <f t="shared" si="74"/>
        <v>0</v>
      </c>
      <c r="AG174" s="875">
        <f t="shared" si="75"/>
        <v>0</v>
      </c>
      <c r="AH174" s="875">
        <f t="shared" si="76"/>
        <v>0</v>
      </c>
      <c r="AI174" s="875">
        <f t="shared" si="77"/>
        <v>0</v>
      </c>
      <c r="AJ174" s="875">
        <f t="shared" si="78"/>
        <v>0</v>
      </c>
      <c r="AK174" s="875">
        <f t="shared" si="79"/>
        <v>0</v>
      </c>
      <c r="AL174" s="875">
        <f t="shared" si="80"/>
        <v>0</v>
      </c>
      <c r="AM174" s="875">
        <f t="shared" si="81"/>
        <v>0</v>
      </c>
      <c r="AN174" s="875">
        <f t="shared" si="82"/>
        <v>0</v>
      </c>
      <c r="AO174" s="875">
        <f t="shared" si="83"/>
        <v>0</v>
      </c>
      <c r="AP174" s="875">
        <f t="shared" si="84"/>
        <v>0</v>
      </c>
      <c r="AQ174" s="875">
        <f t="shared" si="85"/>
        <v>0</v>
      </c>
      <c r="AR174" s="875">
        <f t="shared" si="86"/>
        <v>0</v>
      </c>
      <c r="AS174" s="875">
        <f t="shared" si="87"/>
        <v>0</v>
      </c>
      <c r="AT174" s="875">
        <f t="shared" si="88"/>
        <v>0</v>
      </c>
      <c r="AU174" s="875">
        <f t="shared" si="89"/>
        <v>0</v>
      </c>
      <c r="AV174" s="875">
        <f t="shared" si="90"/>
        <v>0</v>
      </c>
      <c r="AW174" s="875">
        <f t="shared" si="91"/>
        <v>0</v>
      </c>
      <c r="AX174" s="875">
        <f t="shared" si="92"/>
        <v>0</v>
      </c>
      <c r="AY174" s="875">
        <f t="shared" si="93"/>
        <v>0</v>
      </c>
      <c r="AZ174" s="875">
        <f t="shared" si="94"/>
        <v>0</v>
      </c>
      <c r="BA174" s="875">
        <f t="shared" si="95"/>
        <v>0</v>
      </c>
      <c r="BB174" s="875">
        <f t="shared" si="96"/>
        <v>0</v>
      </c>
      <c r="BC174" s="875">
        <f t="shared" si="97"/>
        <v>0</v>
      </c>
      <c r="BD174" s="875">
        <f t="shared" si="98"/>
        <v>0</v>
      </c>
      <c r="BE174" s="875"/>
    </row>
    <row r="175" spans="1:57" ht="13.5" customHeight="1">
      <c r="A175" s="655" t="str">
        <f>IF(COUNTA(ｺﾒﾃﾞｨｶﾙ!A174)&gt;=1,ｺﾒﾃﾞｨｶﾙ!A174,"")</f>
        <v/>
      </c>
      <c r="B175" s="745" t="str">
        <f>IF(COUNTA(ｺﾒﾃﾞｨｶﾙ!B174)&gt;=1,ｺﾒﾃﾞｨｶﾙ!B174,"")</f>
        <v/>
      </c>
      <c r="C175" s="750" t="str">
        <f>IF(COUNTA(ｺﾒﾃﾞｨｶﾙ!C174)&gt;=1,ｺﾒﾃﾞｨｶﾙ!C174,"")</f>
        <v/>
      </c>
      <c r="D175" s="750" t="str">
        <f>IF(COUNTA(ｺﾒﾃﾞｨｶﾙ!D174)&gt;=1,ｺﾒﾃﾞｨｶﾙ!D174,"")</f>
        <v/>
      </c>
      <c r="E175" s="750" t="str">
        <f>IF(COUNTA(ｺﾒﾃﾞｨｶﾙ!E174)&gt;=1,ｺﾒﾃﾞｨｶﾙ!E174,"")</f>
        <v/>
      </c>
      <c r="F175" s="750" t="str">
        <f>IF(COUNTA(ｺﾒﾃﾞｨｶﾙ!F174)&gt;=1,ｺﾒﾃﾞｨｶﾙ!F174,"")</f>
        <v/>
      </c>
      <c r="G175" s="750" t="str">
        <f>IF(COUNTA(ｺﾒﾃﾞｨｶﾙ!G174)&gt;=1,ｺﾒﾃﾞｨｶﾙ!G174,"")</f>
        <v/>
      </c>
      <c r="H175" s="750" t="str">
        <f>IF(COUNTA(ｺﾒﾃﾞｨｶﾙ!H174)&gt;=1,ｺﾒﾃﾞｨｶﾙ!H174,"")</f>
        <v/>
      </c>
      <c r="I175" s="750" t="str">
        <f>IF(COUNTA(ｺﾒﾃﾞｨｶﾙ!I174)&gt;=1,ｺﾒﾃﾞｨｶﾙ!I174,"")</f>
        <v/>
      </c>
      <c r="J175" s="750" t="str">
        <f>IF(COUNTA(ｺﾒﾃﾞｨｶﾙ!J174)&gt;=1,ｺﾒﾃﾞｨｶﾙ!J174,"")</f>
        <v/>
      </c>
      <c r="K175" s="750" t="str">
        <f>IF(COUNTA(ｺﾒﾃﾞｨｶﾙ!K174)&gt;=1,ｺﾒﾃﾞｨｶﾙ!K174,"")</f>
        <v/>
      </c>
      <c r="L175" s="761" t="str">
        <f>IF(COUNTA(ｺﾒﾃﾞｨｶﾙ!L174)&gt;=1,ｺﾒﾃﾞｨｶﾙ!L174,"")</f>
        <v/>
      </c>
      <c r="M175" s="839" t="str">
        <f>IF(COUNTA(ｺﾒﾃﾞｨｶﾙ!M174)&gt;=1,ｺﾒﾃﾞｨｶﾙ!M174,"")</f>
        <v/>
      </c>
      <c r="N175" s="846" t="str">
        <f>IF(COUNTA(ｺﾒﾃﾞｨｶﾙ!N174)&gt;=1,ｺﾒﾃﾞｨｶﾙ!N174,"")</f>
        <v/>
      </c>
      <c r="O175" s="852">
        <f>SUM(ｺﾒﾃﾞｨｶﾙ!P174:V174)</f>
        <v>0</v>
      </c>
      <c r="P175" s="858" t="str">
        <f>IF(O175&lt;基本!$D$9,"非常勤","常勤")</f>
        <v>常勤</v>
      </c>
      <c r="Q175" s="861">
        <f>IF(P175="非常勤",O175/基本!$D$9,1)</f>
        <v>1</v>
      </c>
      <c r="R175" s="858" t="e">
        <f>IF(DAYS360(T175,メイン!$N$3)&lt;500,"新"," ")</f>
        <v>#VALUE!</v>
      </c>
      <c r="S175" s="868"/>
      <c r="T175" s="871" t="str">
        <f>IF(COUNTA(ｺﾒﾃﾞｨｶﾙ!O174)&gt;=1,ｺﾒﾃﾞｨｶﾙ!O174,"")</f>
        <v/>
      </c>
      <c r="U175" s="873"/>
      <c r="V175" s="873"/>
      <c r="W175" s="873"/>
      <c r="X175" s="875">
        <f t="shared" si="66"/>
        <v>0</v>
      </c>
      <c r="Y175" s="875">
        <f t="shared" si="67"/>
        <v>0</v>
      </c>
      <c r="Z175" s="875">
        <f t="shared" si="68"/>
        <v>0</v>
      </c>
      <c r="AA175" s="875">
        <f t="shared" si="69"/>
        <v>0</v>
      </c>
      <c r="AB175" s="875">
        <f t="shared" si="70"/>
        <v>0</v>
      </c>
      <c r="AC175" s="875">
        <f t="shared" si="71"/>
        <v>0</v>
      </c>
      <c r="AD175" s="875">
        <f t="shared" si="72"/>
        <v>0</v>
      </c>
      <c r="AE175" s="875">
        <f t="shared" si="73"/>
        <v>0</v>
      </c>
      <c r="AF175" s="875">
        <f t="shared" si="74"/>
        <v>0</v>
      </c>
      <c r="AG175" s="875">
        <f t="shared" si="75"/>
        <v>0</v>
      </c>
      <c r="AH175" s="875">
        <f t="shared" si="76"/>
        <v>0</v>
      </c>
      <c r="AI175" s="875">
        <f t="shared" si="77"/>
        <v>0</v>
      </c>
      <c r="AJ175" s="875">
        <f t="shared" si="78"/>
        <v>0</v>
      </c>
      <c r="AK175" s="875">
        <f t="shared" si="79"/>
        <v>0</v>
      </c>
      <c r="AL175" s="875">
        <f t="shared" si="80"/>
        <v>0</v>
      </c>
      <c r="AM175" s="875">
        <f t="shared" si="81"/>
        <v>0</v>
      </c>
      <c r="AN175" s="875">
        <f t="shared" si="82"/>
        <v>0</v>
      </c>
      <c r="AO175" s="875">
        <f t="shared" si="83"/>
        <v>0</v>
      </c>
      <c r="AP175" s="875">
        <f t="shared" si="84"/>
        <v>0</v>
      </c>
      <c r="AQ175" s="875">
        <f t="shared" si="85"/>
        <v>0</v>
      </c>
      <c r="AR175" s="875">
        <f t="shared" si="86"/>
        <v>0</v>
      </c>
      <c r="AS175" s="875">
        <f t="shared" si="87"/>
        <v>0</v>
      </c>
      <c r="AT175" s="875">
        <f t="shared" si="88"/>
        <v>0</v>
      </c>
      <c r="AU175" s="875">
        <f t="shared" si="89"/>
        <v>0</v>
      </c>
      <c r="AV175" s="875">
        <f t="shared" si="90"/>
        <v>0</v>
      </c>
      <c r="AW175" s="875">
        <f t="shared" si="91"/>
        <v>0</v>
      </c>
      <c r="AX175" s="875">
        <f t="shared" si="92"/>
        <v>0</v>
      </c>
      <c r="AY175" s="875">
        <f t="shared" si="93"/>
        <v>0</v>
      </c>
      <c r="AZ175" s="875">
        <f t="shared" si="94"/>
        <v>0</v>
      </c>
      <c r="BA175" s="875">
        <f t="shared" si="95"/>
        <v>0</v>
      </c>
      <c r="BB175" s="875">
        <f t="shared" si="96"/>
        <v>0</v>
      </c>
      <c r="BC175" s="875">
        <f t="shared" si="97"/>
        <v>0</v>
      </c>
      <c r="BD175" s="875">
        <f t="shared" si="98"/>
        <v>0</v>
      </c>
      <c r="BE175" s="875"/>
    </row>
    <row r="176" spans="1:57" ht="13.5" customHeight="1">
      <c r="A176" s="655" t="str">
        <f>IF(COUNTA(ｺﾒﾃﾞｨｶﾙ!A175)&gt;=1,ｺﾒﾃﾞｨｶﾙ!A175,"")</f>
        <v/>
      </c>
      <c r="B176" s="745" t="str">
        <f>IF(COUNTA(ｺﾒﾃﾞｨｶﾙ!B175)&gt;=1,ｺﾒﾃﾞｨｶﾙ!B175,"")</f>
        <v/>
      </c>
      <c r="C176" s="750" t="str">
        <f>IF(COUNTA(ｺﾒﾃﾞｨｶﾙ!C175)&gt;=1,ｺﾒﾃﾞｨｶﾙ!C175,"")</f>
        <v/>
      </c>
      <c r="D176" s="750" t="str">
        <f>IF(COUNTA(ｺﾒﾃﾞｨｶﾙ!D175)&gt;=1,ｺﾒﾃﾞｨｶﾙ!D175,"")</f>
        <v/>
      </c>
      <c r="E176" s="750" t="str">
        <f>IF(COUNTA(ｺﾒﾃﾞｨｶﾙ!E175)&gt;=1,ｺﾒﾃﾞｨｶﾙ!E175,"")</f>
        <v/>
      </c>
      <c r="F176" s="750" t="str">
        <f>IF(COUNTA(ｺﾒﾃﾞｨｶﾙ!F175)&gt;=1,ｺﾒﾃﾞｨｶﾙ!F175,"")</f>
        <v/>
      </c>
      <c r="G176" s="750" t="str">
        <f>IF(COUNTA(ｺﾒﾃﾞｨｶﾙ!G175)&gt;=1,ｺﾒﾃﾞｨｶﾙ!G175,"")</f>
        <v/>
      </c>
      <c r="H176" s="750" t="str">
        <f>IF(COUNTA(ｺﾒﾃﾞｨｶﾙ!H175)&gt;=1,ｺﾒﾃﾞｨｶﾙ!H175,"")</f>
        <v/>
      </c>
      <c r="I176" s="750" t="str">
        <f>IF(COUNTA(ｺﾒﾃﾞｨｶﾙ!I175)&gt;=1,ｺﾒﾃﾞｨｶﾙ!I175,"")</f>
        <v/>
      </c>
      <c r="J176" s="750" t="str">
        <f>IF(COUNTA(ｺﾒﾃﾞｨｶﾙ!J175)&gt;=1,ｺﾒﾃﾞｨｶﾙ!J175,"")</f>
        <v/>
      </c>
      <c r="K176" s="750" t="str">
        <f>IF(COUNTA(ｺﾒﾃﾞｨｶﾙ!K175)&gt;=1,ｺﾒﾃﾞｨｶﾙ!K175,"")</f>
        <v/>
      </c>
      <c r="L176" s="761" t="str">
        <f>IF(COUNTA(ｺﾒﾃﾞｨｶﾙ!L175)&gt;=1,ｺﾒﾃﾞｨｶﾙ!L175,"")</f>
        <v/>
      </c>
      <c r="M176" s="839" t="str">
        <f>IF(COUNTA(ｺﾒﾃﾞｨｶﾙ!M175)&gt;=1,ｺﾒﾃﾞｨｶﾙ!M175,"")</f>
        <v/>
      </c>
      <c r="N176" s="846" t="str">
        <f>IF(COUNTA(ｺﾒﾃﾞｨｶﾙ!N175)&gt;=1,ｺﾒﾃﾞｨｶﾙ!N175,"")</f>
        <v/>
      </c>
      <c r="O176" s="852">
        <f>SUM(ｺﾒﾃﾞｨｶﾙ!P175:V175)</f>
        <v>0</v>
      </c>
      <c r="P176" s="858" t="str">
        <f>IF(O176&lt;基本!$D$9,"非常勤","常勤")</f>
        <v>常勤</v>
      </c>
      <c r="Q176" s="861">
        <f>IF(P176="非常勤",O176/基本!$D$9,1)</f>
        <v>1</v>
      </c>
      <c r="R176" s="858" t="e">
        <f>IF(DAYS360(T176,メイン!$N$3)&lt;500,"新"," ")</f>
        <v>#VALUE!</v>
      </c>
      <c r="S176" s="868"/>
      <c r="T176" s="871" t="str">
        <f>IF(COUNTA(ｺﾒﾃﾞｨｶﾙ!O175)&gt;=1,ｺﾒﾃﾞｨｶﾙ!O175,"")</f>
        <v/>
      </c>
      <c r="U176" s="873"/>
      <c r="V176" s="873"/>
      <c r="W176" s="873"/>
      <c r="X176" s="875">
        <f t="shared" si="66"/>
        <v>0</v>
      </c>
      <c r="Y176" s="875">
        <f t="shared" si="67"/>
        <v>0</v>
      </c>
      <c r="Z176" s="875">
        <f t="shared" si="68"/>
        <v>0</v>
      </c>
      <c r="AA176" s="875">
        <f t="shared" si="69"/>
        <v>0</v>
      </c>
      <c r="AB176" s="875">
        <f t="shared" si="70"/>
        <v>0</v>
      </c>
      <c r="AC176" s="875">
        <f t="shared" si="71"/>
        <v>0</v>
      </c>
      <c r="AD176" s="875">
        <f t="shared" si="72"/>
        <v>0</v>
      </c>
      <c r="AE176" s="875">
        <f t="shared" si="73"/>
        <v>0</v>
      </c>
      <c r="AF176" s="875">
        <f t="shared" si="74"/>
        <v>0</v>
      </c>
      <c r="AG176" s="875">
        <f t="shared" si="75"/>
        <v>0</v>
      </c>
      <c r="AH176" s="875">
        <f t="shared" si="76"/>
        <v>0</v>
      </c>
      <c r="AI176" s="875">
        <f t="shared" si="77"/>
        <v>0</v>
      </c>
      <c r="AJ176" s="875">
        <f t="shared" si="78"/>
        <v>0</v>
      </c>
      <c r="AK176" s="875">
        <f t="shared" si="79"/>
        <v>0</v>
      </c>
      <c r="AL176" s="875">
        <f t="shared" si="80"/>
        <v>0</v>
      </c>
      <c r="AM176" s="875">
        <f t="shared" si="81"/>
        <v>0</v>
      </c>
      <c r="AN176" s="875">
        <f t="shared" si="82"/>
        <v>0</v>
      </c>
      <c r="AO176" s="875">
        <f t="shared" si="83"/>
        <v>0</v>
      </c>
      <c r="AP176" s="875">
        <f t="shared" si="84"/>
        <v>0</v>
      </c>
      <c r="AQ176" s="875">
        <f t="shared" si="85"/>
        <v>0</v>
      </c>
      <c r="AR176" s="875">
        <f t="shared" si="86"/>
        <v>0</v>
      </c>
      <c r="AS176" s="875">
        <f t="shared" si="87"/>
        <v>0</v>
      </c>
      <c r="AT176" s="875">
        <f t="shared" si="88"/>
        <v>0</v>
      </c>
      <c r="AU176" s="875">
        <f t="shared" si="89"/>
        <v>0</v>
      </c>
      <c r="AV176" s="875">
        <f t="shared" si="90"/>
        <v>0</v>
      </c>
      <c r="AW176" s="875">
        <f t="shared" si="91"/>
        <v>0</v>
      </c>
      <c r="AX176" s="875">
        <f t="shared" si="92"/>
        <v>0</v>
      </c>
      <c r="AY176" s="875">
        <f t="shared" si="93"/>
        <v>0</v>
      </c>
      <c r="AZ176" s="875">
        <f t="shared" si="94"/>
        <v>0</v>
      </c>
      <c r="BA176" s="875">
        <f t="shared" si="95"/>
        <v>0</v>
      </c>
      <c r="BB176" s="875">
        <f t="shared" si="96"/>
        <v>0</v>
      </c>
      <c r="BC176" s="875">
        <f t="shared" si="97"/>
        <v>0</v>
      </c>
      <c r="BD176" s="875">
        <f t="shared" si="98"/>
        <v>0</v>
      </c>
      <c r="BE176" s="875"/>
    </row>
    <row r="177" spans="1:57" ht="13.5" customHeight="1">
      <c r="A177" s="655" t="str">
        <f>IF(COUNTA(ｺﾒﾃﾞｨｶﾙ!A176)&gt;=1,ｺﾒﾃﾞｨｶﾙ!A176,"")</f>
        <v/>
      </c>
      <c r="B177" s="745" t="str">
        <f>IF(COUNTA(ｺﾒﾃﾞｨｶﾙ!B176)&gt;=1,ｺﾒﾃﾞｨｶﾙ!B176,"")</f>
        <v/>
      </c>
      <c r="C177" s="750" t="str">
        <f>IF(COUNTA(ｺﾒﾃﾞｨｶﾙ!C176)&gt;=1,ｺﾒﾃﾞｨｶﾙ!C176,"")</f>
        <v/>
      </c>
      <c r="D177" s="750" t="str">
        <f>IF(COUNTA(ｺﾒﾃﾞｨｶﾙ!D176)&gt;=1,ｺﾒﾃﾞｨｶﾙ!D176,"")</f>
        <v/>
      </c>
      <c r="E177" s="750" t="str">
        <f>IF(COUNTA(ｺﾒﾃﾞｨｶﾙ!E176)&gt;=1,ｺﾒﾃﾞｨｶﾙ!E176,"")</f>
        <v/>
      </c>
      <c r="F177" s="750" t="str">
        <f>IF(COUNTA(ｺﾒﾃﾞｨｶﾙ!F176)&gt;=1,ｺﾒﾃﾞｨｶﾙ!F176,"")</f>
        <v/>
      </c>
      <c r="G177" s="750" t="str">
        <f>IF(COUNTA(ｺﾒﾃﾞｨｶﾙ!G176)&gt;=1,ｺﾒﾃﾞｨｶﾙ!G176,"")</f>
        <v/>
      </c>
      <c r="H177" s="750" t="str">
        <f>IF(COUNTA(ｺﾒﾃﾞｨｶﾙ!H176)&gt;=1,ｺﾒﾃﾞｨｶﾙ!H176,"")</f>
        <v/>
      </c>
      <c r="I177" s="750" t="str">
        <f>IF(COUNTA(ｺﾒﾃﾞｨｶﾙ!I176)&gt;=1,ｺﾒﾃﾞｨｶﾙ!I176,"")</f>
        <v/>
      </c>
      <c r="J177" s="750" t="str">
        <f>IF(COUNTA(ｺﾒﾃﾞｨｶﾙ!J176)&gt;=1,ｺﾒﾃﾞｨｶﾙ!J176,"")</f>
        <v/>
      </c>
      <c r="K177" s="750" t="str">
        <f>IF(COUNTA(ｺﾒﾃﾞｨｶﾙ!K176)&gt;=1,ｺﾒﾃﾞｨｶﾙ!K176,"")</f>
        <v/>
      </c>
      <c r="L177" s="761" t="str">
        <f>IF(COUNTA(ｺﾒﾃﾞｨｶﾙ!L176)&gt;=1,ｺﾒﾃﾞｨｶﾙ!L176,"")</f>
        <v/>
      </c>
      <c r="M177" s="839" t="str">
        <f>IF(COUNTA(ｺﾒﾃﾞｨｶﾙ!M176)&gt;=1,ｺﾒﾃﾞｨｶﾙ!M176,"")</f>
        <v/>
      </c>
      <c r="N177" s="846" t="str">
        <f>IF(COUNTA(ｺﾒﾃﾞｨｶﾙ!N176)&gt;=1,ｺﾒﾃﾞｨｶﾙ!N176,"")</f>
        <v/>
      </c>
      <c r="O177" s="852">
        <f>SUM(ｺﾒﾃﾞｨｶﾙ!P176:V176)</f>
        <v>0</v>
      </c>
      <c r="P177" s="858" t="str">
        <f>IF(O177&lt;基本!$D$9,"非常勤","常勤")</f>
        <v>常勤</v>
      </c>
      <c r="Q177" s="861">
        <f>IF(P177="非常勤",O177/基本!$D$9,1)</f>
        <v>1</v>
      </c>
      <c r="R177" s="858" t="e">
        <f>IF(DAYS360(T177,メイン!$N$3)&lt;500,"新"," ")</f>
        <v>#VALUE!</v>
      </c>
      <c r="S177" s="868"/>
      <c r="T177" s="871" t="str">
        <f>IF(COUNTA(ｺﾒﾃﾞｨｶﾙ!O176)&gt;=1,ｺﾒﾃﾞｨｶﾙ!O176,"")</f>
        <v/>
      </c>
      <c r="U177" s="873"/>
      <c r="V177" s="873"/>
      <c r="W177" s="873"/>
      <c r="X177" s="875">
        <f t="shared" si="66"/>
        <v>0</v>
      </c>
      <c r="Y177" s="875">
        <f t="shared" si="67"/>
        <v>0</v>
      </c>
      <c r="Z177" s="875">
        <f t="shared" si="68"/>
        <v>0</v>
      </c>
      <c r="AA177" s="875">
        <f t="shared" si="69"/>
        <v>0</v>
      </c>
      <c r="AB177" s="875">
        <f t="shared" si="70"/>
        <v>0</v>
      </c>
      <c r="AC177" s="875">
        <f t="shared" si="71"/>
        <v>0</v>
      </c>
      <c r="AD177" s="875">
        <f t="shared" si="72"/>
        <v>0</v>
      </c>
      <c r="AE177" s="875">
        <f t="shared" si="73"/>
        <v>0</v>
      </c>
      <c r="AF177" s="875">
        <f t="shared" si="74"/>
        <v>0</v>
      </c>
      <c r="AG177" s="875">
        <f t="shared" si="75"/>
        <v>0</v>
      </c>
      <c r="AH177" s="875">
        <f t="shared" si="76"/>
        <v>0</v>
      </c>
      <c r="AI177" s="875">
        <f t="shared" si="77"/>
        <v>0</v>
      </c>
      <c r="AJ177" s="875">
        <f t="shared" si="78"/>
        <v>0</v>
      </c>
      <c r="AK177" s="875">
        <f t="shared" si="79"/>
        <v>0</v>
      </c>
      <c r="AL177" s="875">
        <f t="shared" si="80"/>
        <v>0</v>
      </c>
      <c r="AM177" s="875">
        <f t="shared" si="81"/>
        <v>0</v>
      </c>
      <c r="AN177" s="875">
        <f t="shared" si="82"/>
        <v>0</v>
      </c>
      <c r="AO177" s="875">
        <f t="shared" si="83"/>
        <v>0</v>
      </c>
      <c r="AP177" s="875">
        <f t="shared" si="84"/>
        <v>0</v>
      </c>
      <c r="AQ177" s="875">
        <f t="shared" si="85"/>
        <v>0</v>
      </c>
      <c r="AR177" s="875">
        <f t="shared" si="86"/>
        <v>0</v>
      </c>
      <c r="AS177" s="875">
        <f t="shared" si="87"/>
        <v>0</v>
      </c>
      <c r="AT177" s="875">
        <f t="shared" si="88"/>
        <v>0</v>
      </c>
      <c r="AU177" s="875">
        <f t="shared" si="89"/>
        <v>0</v>
      </c>
      <c r="AV177" s="875">
        <f t="shared" si="90"/>
        <v>0</v>
      </c>
      <c r="AW177" s="875">
        <f t="shared" si="91"/>
        <v>0</v>
      </c>
      <c r="AX177" s="875">
        <f t="shared" si="92"/>
        <v>0</v>
      </c>
      <c r="AY177" s="875">
        <f t="shared" si="93"/>
        <v>0</v>
      </c>
      <c r="AZ177" s="875">
        <f t="shared" si="94"/>
        <v>0</v>
      </c>
      <c r="BA177" s="875">
        <f t="shared" si="95"/>
        <v>0</v>
      </c>
      <c r="BB177" s="875">
        <f t="shared" si="96"/>
        <v>0</v>
      </c>
      <c r="BC177" s="875">
        <f t="shared" si="97"/>
        <v>0</v>
      </c>
      <c r="BD177" s="875">
        <f t="shared" si="98"/>
        <v>0</v>
      </c>
      <c r="BE177" s="875"/>
    </row>
    <row r="178" spans="1:57" ht="13.5" customHeight="1">
      <c r="A178" s="655" t="str">
        <f>IF(COUNTA(ｺﾒﾃﾞｨｶﾙ!A177)&gt;=1,ｺﾒﾃﾞｨｶﾙ!A177,"")</f>
        <v/>
      </c>
      <c r="B178" s="745" t="str">
        <f>IF(COUNTA(ｺﾒﾃﾞｨｶﾙ!B177)&gt;=1,ｺﾒﾃﾞｨｶﾙ!B177,"")</f>
        <v/>
      </c>
      <c r="C178" s="750" t="str">
        <f>IF(COUNTA(ｺﾒﾃﾞｨｶﾙ!C177)&gt;=1,ｺﾒﾃﾞｨｶﾙ!C177,"")</f>
        <v/>
      </c>
      <c r="D178" s="750" t="str">
        <f>IF(COUNTA(ｺﾒﾃﾞｨｶﾙ!D177)&gt;=1,ｺﾒﾃﾞｨｶﾙ!D177,"")</f>
        <v/>
      </c>
      <c r="E178" s="750" t="str">
        <f>IF(COUNTA(ｺﾒﾃﾞｨｶﾙ!E177)&gt;=1,ｺﾒﾃﾞｨｶﾙ!E177,"")</f>
        <v/>
      </c>
      <c r="F178" s="750" t="str">
        <f>IF(COUNTA(ｺﾒﾃﾞｨｶﾙ!F177)&gt;=1,ｺﾒﾃﾞｨｶﾙ!F177,"")</f>
        <v/>
      </c>
      <c r="G178" s="750" t="str">
        <f>IF(COUNTA(ｺﾒﾃﾞｨｶﾙ!G177)&gt;=1,ｺﾒﾃﾞｨｶﾙ!G177,"")</f>
        <v/>
      </c>
      <c r="H178" s="750" t="str">
        <f>IF(COUNTA(ｺﾒﾃﾞｨｶﾙ!H177)&gt;=1,ｺﾒﾃﾞｨｶﾙ!H177,"")</f>
        <v/>
      </c>
      <c r="I178" s="750" t="str">
        <f>IF(COUNTA(ｺﾒﾃﾞｨｶﾙ!I177)&gt;=1,ｺﾒﾃﾞｨｶﾙ!I177,"")</f>
        <v/>
      </c>
      <c r="J178" s="750" t="str">
        <f>IF(COUNTA(ｺﾒﾃﾞｨｶﾙ!J177)&gt;=1,ｺﾒﾃﾞｨｶﾙ!J177,"")</f>
        <v/>
      </c>
      <c r="K178" s="750" t="str">
        <f>IF(COUNTA(ｺﾒﾃﾞｨｶﾙ!K177)&gt;=1,ｺﾒﾃﾞｨｶﾙ!K177,"")</f>
        <v/>
      </c>
      <c r="L178" s="761" t="str">
        <f>IF(COUNTA(ｺﾒﾃﾞｨｶﾙ!L177)&gt;=1,ｺﾒﾃﾞｨｶﾙ!L177,"")</f>
        <v/>
      </c>
      <c r="M178" s="839" t="str">
        <f>IF(COUNTA(ｺﾒﾃﾞｨｶﾙ!M177)&gt;=1,ｺﾒﾃﾞｨｶﾙ!M177,"")</f>
        <v/>
      </c>
      <c r="N178" s="846" t="str">
        <f>IF(COUNTA(ｺﾒﾃﾞｨｶﾙ!N177)&gt;=1,ｺﾒﾃﾞｨｶﾙ!N177,"")</f>
        <v/>
      </c>
      <c r="O178" s="852">
        <f>SUM(ｺﾒﾃﾞｨｶﾙ!P177:V177)</f>
        <v>0</v>
      </c>
      <c r="P178" s="858" t="str">
        <f>IF(O178&lt;基本!$D$9,"非常勤","常勤")</f>
        <v>常勤</v>
      </c>
      <c r="Q178" s="861">
        <f>IF(P178="非常勤",O178/基本!$D$9,1)</f>
        <v>1</v>
      </c>
      <c r="R178" s="858" t="e">
        <f>IF(DAYS360(T178,メイン!$N$3)&lt;500,"新"," ")</f>
        <v>#VALUE!</v>
      </c>
      <c r="S178" s="868"/>
      <c r="T178" s="871" t="str">
        <f>IF(COUNTA(ｺﾒﾃﾞｨｶﾙ!O177)&gt;=1,ｺﾒﾃﾞｨｶﾙ!O177,"")</f>
        <v/>
      </c>
      <c r="U178" s="873"/>
      <c r="V178" s="873"/>
      <c r="W178" s="873"/>
      <c r="X178" s="875">
        <f t="shared" si="66"/>
        <v>0</v>
      </c>
      <c r="Y178" s="875">
        <f t="shared" si="67"/>
        <v>0</v>
      </c>
      <c r="Z178" s="875">
        <f t="shared" si="68"/>
        <v>0</v>
      </c>
      <c r="AA178" s="875">
        <f t="shared" si="69"/>
        <v>0</v>
      </c>
      <c r="AB178" s="875">
        <f t="shared" si="70"/>
        <v>0</v>
      </c>
      <c r="AC178" s="875">
        <f t="shared" si="71"/>
        <v>0</v>
      </c>
      <c r="AD178" s="875">
        <f t="shared" si="72"/>
        <v>0</v>
      </c>
      <c r="AE178" s="875">
        <f t="shared" si="73"/>
        <v>0</v>
      </c>
      <c r="AF178" s="875">
        <f t="shared" si="74"/>
        <v>0</v>
      </c>
      <c r="AG178" s="875">
        <f t="shared" si="75"/>
        <v>0</v>
      </c>
      <c r="AH178" s="875">
        <f t="shared" si="76"/>
        <v>0</v>
      </c>
      <c r="AI178" s="875">
        <f t="shared" si="77"/>
        <v>0</v>
      </c>
      <c r="AJ178" s="875">
        <f t="shared" si="78"/>
        <v>0</v>
      </c>
      <c r="AK178" s="875">
        <f t="shared" si="79"/>
        <v>0</v>
      </c>
      <c r="AL178" s="875">
        <f t="shared" si="80"/>
        <v>0</v>
      </c>
      <c r="AM178" s="875">
        <f t="shared" si="81"/>
        <v>0</v>
      </c>
      <c r="AN178" s="875">
        <f t="shared" si="82"/>
        <v>0</v>
      </c>
      <c r="AO178" s="875">
        <f t="shared" si="83"/>
        <v>0</v>
      </c>
      <c r="AP178" s="875">
        <f t="shared" si="84"/>
        <v>0</v>
      </c>
      <c r="AQ178" s="875">
        <f t="shared" si="85"/>
        <v>0</v>
      </c>
      <c r="AR178" s="875">
        <f t="shared" si="86"/>
        <v>0</v>
      </c>
      <c r="AS178" s="875">
        <f t="shared" si="87"/>
        <v>0</v>
      </c>
      <c r="AT178" s="875">
        <f t="shared" si="88"/>
        <v>0</v>
      </c>
      <c r="AU178" s="875">
        <f t="shared" si="89"/>
        <v>0</v>
      </c>
      <c r="AV178" s="875">
        <f t="shared" si="90"/>
        <v>0</v>
      </c>
      <c r="AW178" s="875">
        <f t="shared" si="91"/>
        <v>0</v>
      </c>
      <c r="AX178" s="875">
        <f t="shared" si="92"/>
        <v>0</v>
      </c>
      <c r="AY178" s="875">
        <f t="shared" si="93"/>
        <v>0</v>
      </c>
      <c r="AZ178" s="875">
        <f t="shared" si="94"/>
        <v>0</v>
      </c>
      <c r="BA178" s="875">
        <f t="shared" si="95"/>
        <v>0</v>
      </c>
      <c r="BB178" s="875">
        <f t="shared" si="96"/>
        <v>0</v>
      </c>
      <c r="BC178" s="875">
        <f t="shared" si="97"/>
        <v>0</v>
      </c>
      <c r="BD178" s="875">
        <f t="shared" si="98"/>
        <v>0</v>
      </c>
      <c r="BE178" s="875"/>
    </row>
    <row r="179" spans="1:57" ht="13.5" customHeight="1">
      <c r="A179" s="655" t="str">
        <f>IF(COUNTA(ｺﾒﾃﾞｨｶﾙ!A178)&gt;=1,ｺﾒﾃﾞｨｶﾙ!A178,"")</f>
        <v/>
      </c>
      <c r="B179" s="745" t="str">
        <f>IF(COUNTA(ｺﾒﾃﾞｨｶﾙ!B178)&gt;=1,ｺﾒﾃﾞｨｶﾙ!B178,"")</f>
        <v/>
      </c>
      <c r="C179" s="750" t="str">
        <f>IF(COUNTA(ｺﾒﾃﾞｨｶﾙ!C178)&gt;=1,ｺﾒﾃﾞｨｶﾙ!C178,"")</f>
        <v/>
      </c>
      <c r="D179" s="750" t="str">
        <f>IF(COUNTA(ｺﾒﾃﾞｨｶﾙ!D178)&gt;=1,ｺﾒﾃﾞｨｶﾙ!D178,"")</f>
        <v/>
      </c>
      <c r="E179" s="750" t="str">
        <f>IF(COUNTA(ｺﾒﾃﾞｨｶﾙ!E178)&gt;=1,ｺﾒﾃﾞｨｶﾙ!E178,"")</f>
        <v/>
      </c>
      <c r="F179" s="750" t="str">
        <f>IF(COUNTA(ｺﾒﾃﾞｨｶﾙ!F178)&gt;=1,ｺﾒﾃﾞｨｶﾙ!F178,"")</f>
        <v/>
      </c>
      <c r="G179" s="750" t="str">
        <f>IF(COUNTA(ｺﾒﾃﾞｨｶﾙ!G178)&gt;=1,ｺﾒﾃﾞｨｶﾙ!G178,"")</f>
        <v/>
      </c>
      <c r="H179" s="750" t="str">
        <f>IF(COUNTA(ｺﾒﾃﾞｨｶﾙ!H178)&gt;=1,ｺﾒﾃﾞｨｶﾙ!H178,"")</f>
        <v/>
      </c>
      <c r="I179" s="750" t="str">
        <f>IF(COUNTA(ｺﾒﾃﾞｨｶﾙ!I178)&gt;=1,ｺﾒﾃﾞｨｶﾙ!I178,"")</f>
        <v/>
      </c>
      <c r="J179" s="750" t="str">
        <f>IF(COUNTA(ｺﾒﾃﾞｨｶﾙ!J178)&gt;=1,ｺﾒﾃﾞｨｶﾙ!J178,"")</f>
        <v/>
      </c>
      <c r="K179" s="750" t="str">
        <f>IF(COUNTA(ｺﾒﾃﾞｨｶﾙ!K178)&gt;=1,ｺﾒﾃﾞｨｶﾙ!K178,"")</f>
        <v/>
      </c>
      <c r="L179" s="761" t="str">
        <f>IF(COUNTA(ｺﾒﾃﾞｨｶﾙ!L178)&gt;=1,ｺﾒﾃﾞｨｶﾙ!L178,"")</f>
        <v/>
      </c>
      <c r="M179" s="839" t="str">
        <f>IF(COUNTA(ｺﾒﾃﾞｨｶﾙ!M178)&gt;=1,ｺﾒﾃﾞｨｶﾙ!M178,"")</f>
        <v/>
      </c>
      <c r="N179" s="846" t="str">
        <f>IF(COUNTA(ｺﾒﾃﾞｨｶﾙ!N178)&gt;=1,ｺﾒﾃﾞｨｶﾙ!N178,"")</f>
        <v/>
      </c>
      <c r="O179" s="852">
        <f>SUM(ｺﾒﾃﾞｨｶﾙ!P178:V178)</f>
        <v>0</v>
      </c>
      <c r="P179" s="858" t="str">
        <f>IF(O179&lt;基本!$D$9,"非常勤","常勤")</f>
        <v>常勤</v>
      </c>
      <c r="Q179" s="861">
        <f>IF(P179="非常勤",O179/基本!$D$9,1)</f>
        <v>1</v>
      </c>
      <c r="R179" s="858" t="e">
        <f>IF(DAYS360(T179,メイン!$N$3)&lt;500,"新"," ")</f>
        <v>#VALUE!</v>
      </c>
      <c r="S179" s="868"/>
      <c r="T179" s="871" t="str">
        <f>IF(COUNTA(ｺﾒﾃﾞｨｶﾙ!O178)&gt;=1,ｺﾒﾃﾞｨｶﾙ!O178,"")</f>
        <v/>
      </c>
      <c r="U179" s="873"/>
      <c r="V179" s="873"/>
      <c r="W179" s="873"/>
      <c r="X179" s="875">
        <f t="shared" si="66"/>
        <v>0</v>
      </c>
      <c r="Y179" s="875">
        <f t="shared" si="67"/>
        <v>0</v>
      </c>
      <c r="Z179" s="875">
        <f t="shared" si="68"/>
        <v>0</v>
      </c>
      <c r="AA179" s="875">
        <f t="shared" si="69"/>
        <v>0</v>
      </c>
      <c r="AB179" s="875">
        <f t="shared" si="70"/>
        <v>0</v>
      </c>
      <c r="AC179" s="875">
        <f t="shared" si="71"/>
        <v>0</v>
      </c>
      <c r="AD179" s="875">
        <f t="shared" si="72"/>
        <v>0</v>
      </c>
      <c r="AE179" s="875">
        <f t="shared" si="73"/>
        <v>0</v>
      </c>
      <c r="AF179" s="875">
        <f t="shared" si="74"/>
        <v>0</v>
      </c>
      <c r="AG179" s="875">
        <f t="shared" si="75"/>
        <v>0</v>
      </c>
      <c r="AH179" s="875">
        <f t="shared" si="76"/>
        <v>0</v>
      </c>
      <c r="AI179" s="875">
        <f t="shared" si="77"/>
        <v>0</v>
      </c>
      <c r="AJ179" s="875">
        <f t="shared" si="78"/>
        <v>0</v>
      </c>
      <c r="AK179" s="875">
        <f t="shared" si="79"/>
        <v>0</v>
      </c>
      <c r="AL179" s="875">
        <f t="shared" si="80"/>
        <v>0</v>
      </c>
      <c r="AM179" s="875">
        <f t="shared" si="81"/>
        <v>0</v>
      </c>
      <c r="AN179" s="875">
        <f t="shared" si="82"/>
        <v>0</v>
      </c>
      <c r="AO179" s="875">
        <f t="shared" si="83"/>
        <v>0</v>
      </c>
      <c r="AP179" s="875">
        <f t="shared" si="84"/>
        <v>0</v>
      </c>
      <c r="AQ179" s="875">
        <f t="shared" si="85"/>
        <v>0</v>
      </c>
      <c r="AR179" s="875">
        <f t="shared" si="86"/>
        <v>0</v>
      </c>
      <c r="AS179" s="875">
        <f t="shared" si="87"/>
        <v>0</v>
      </c>
      <c r="AT179" s="875">
        <f t="shared" si="88"/>
        <v>0</v>
      </c>
      <c r="AU179" s="875">
        <f t="shared" si="89"/>
        <v>0</v>
      </c>
      <c r="AV179" s="875">
        <f t="shared" si="90"/>
        <v>0</v>
      </c>
      <c r="AW179" s="875">
        <f t="shared" si="91"/>
        <v>0</v>
      </c>
      <c r="AX179" s="875">
        <f t="shared" si="92"/>
        <v>0</v>
      </c>
      <c r="AY179" s="875">
        <f t="shared" si="93"/>
        <v>0</v>
      </c>
      <c r="AZ179" s="875">
        <f t="shared" si="94"/>
        <v>0</v>
      </c>
      <c r="BA179" s="875">
        <f t="shared" si="95"/>
        <v>0</v>
      </c>
      <c r="BB179" s="875">
        <f t="shared" si="96"/>
        <v>0</v>
      </c>
      <c r="BC179" s="875">
        <f t="shared" si="97"/>
        <v>0</v>
      </c>
      <c r="BD179" s="875">
        <f t="shared" si="98"/>
        <v>0</v>
      </c>
      <c r="BE179" s="875"/>
    </row>
    <row r="180" spans="1:57" ht="13.5" customHeight="1">
      <c r="A180" s="655" t="str">
        <f>IF(COUNTA(ｺﾒﾃﾞｨｶﾙ!A179)&gt;=1,ｺﾒﾃﾞｨｶﾙ!A179,"")</f>
        <v/>
      </c>
      <c r="B180" s="745" t="str">
        <f>IF(COUNTA(ｺﾒﾃﾞｨｶﾙ!B179)&gt;=1,ｺﾒﾃﾞｨｶﾙ!B179,"")</f>
        <v/>
      </c>
      <c r="C180" s="750" t="str">
        <f>IF(COUNTA(ｺﾒﾃﾞｨｶﾙ!C179)&gt;=1,ｺﾒﾃﾞｨｶﾙ!C179,"")</f>
        <v/>
      </c>
      <c r="D180" s="750" t="str">
        <f>IF(COUNTA(ｺﾒﾃﾞｨｶﾙ!D179)&gt;=1,ｺﾒﾃﾞｨｶﾙ!D179,"")</f>
        <v/>
      </c>
      <c r="E180" s="750" t="str">
        <f>IF(COUNTA(ｺﾒﾃﾞｨｶﾙ!E179)&gt;=1,ｺﾒﾃﾞｨｶﾙ!E179,"")</f>
        <v/>
      </c>
      <c r="F180" s="750" t="str">
        <f>IF(COUNTA(ｺﾒﾃﾞｨｶﾙ!F179)&gt;=1,ｺﾒﾃﾞｨｶﾙ!F179,"")</f>
        <v/>
      </c>
      <c r="G180" s="750" t="str">
        <f>IF(COUNTA(ｺﾒﾃﾞｨｶﾙ!G179)&gt;=1,ｺﾒﾃﾞｨｶﾙ!G179,"")</f>
        <v/>
      </c>
      <c r="H180" s="750" t="str">
        <f>IF(COUNTA(ｺﾒﾃﾞｨｶﾙ!H179)&gt;=1,ｺﾒﾃﾞｨｶﾙ!H179,"")</f>
        <v/>
      </c>
      <c r="I180" s="750" t="str">
        <f>IF(COUNTA(ｺﾒﾃﾞｨｶﾙ!I179)&gt;=1,ｺﾒﾃﾞｨｶﾙ!I179,"")</f>
        <v/>
      </c>
      <c r="J180" s="750" t="str">
        <f>IF(COUNTA(ｺﾒﾃﾞｨｶﾙ!J179)&gt;=1,ｺﾒﾃﾞｨｶﾙ!J179,"")</f>
        <v/>
      </c>
      <c r="K180" s="750" t="str">
        <f>IF(COUNTA(ｺﾒﾃﾞｨｶﾙ!K179)&gt;=1,ｺﾒﾃﾞｨｶﾙ!K179,"")</f>
        <v/>
      </c>
      <c r="L180" s="761" t="str">
        <f>IF(COUNTA(ｺﾒﾃﾞｨｶﾙ!L179)&gt;=1,ｺﾒﾃﾞｨｶﾙ!L179,"")</f>
        <v/>
      </c>
      <c r="M180" s="839" t="str">
        <f>IF(COUNTA(ｺﾒﾃﾞｨｶﾙ!M179)&gt;=1,ｺﾒﾃﾞｨｶﾙ!M179,"")</f>
        <v/>
      </c>
      <c r="N180" s="846" t="str">
        <f>IF(COUNTA(ｺﾒﾃﾞｨｶﾙ!N179)&gt;=1,ｺﾒﾃﾞｨｶﾙ!N179,"")</f>
        <v/>
      </c>
      <c r="O180" s="852">
        <f>SUM(ｺﾒﾃﾞｨｶﾙ!P179:V179)</f>
        <v>0</v>
      </c>
      <c r="P180" s="858" t="str">
        <f>IF(O180&lt;基本!$D$9,"非常勤","常勤")</f>
        <v>常勤</v>
      </c>
      <c r="Q180" s="861">
        <f>IF(P180="非常勤",O180/基本!$D$9,1)</f>
        <v>1</v>
      </c>
      <c r="R180" s="858" t="e">
        <f>IF(DAYS360(T180,メイン!$N$3)&lt;500,"新"," ")</f>
        <v>#VALUE!</v>
      </c>
      <c r="S180" s="868"/>
      <c r="T180" s="871" t="str">
        <f>IF(COUNTA(ｺﾒﾃﾞｨｶﾙ!O179)&gt;=1,ｺﾒﾃﾞｨｶﾙ!O179,"")</f>
        <v/>
      </c>
      <c r="U180" s="873"/>
      <c r="V180" s="873"/>
      <c r="W180" s="873"/>
      <c r="X180" s="875">
        <f t="shared" si="66"/>
        <v>0</v>
      </c>
      <c r="Y180" s="875">
        <f t="shared" si="67"/>
        <v>0</v>
      </c>
      <c r="Z180" s="875">
        <f t="shared" si="68"/>
        <v>0</v>
      </c>
      <c r="AA180" s="875">
        <f t="shared" si="69"/>
        <v>0</v>
      </c>
      <c r="AB180" s="875">
        <f t="shared" si="70"/>
        <v>0</v>
      </c>
      <c r="AC180" s="875">
        <f t="shared" si="71"/>
        <v>0</v>
      </c>
      <c r="AD180" s="875">
        <f t="shared" si="72"/>
        <v>0</v>
      </c>
      <c r="AE180" s="875">
        <f t="shared" si="73"/>
        <v>0</v>
      </c>
      <c r="AF180" s="875">
        <f t="shared" si="74"/>
        <v>0</v>
      </c>
      <c r="AG180" s="875">
        <f t="shared" si="75"/>
        <v>0</v>
      </c>
      <c r="AH180" s="875">
        <f t="shared" si="76"/>
        <v>0</v>
      </c>
      <c r="AI180" s="875">
        <f t="shared" si="77"/>
        <v>0</v>
      </c>
      <c r="AJ180" s="875">
        <f t="shared" si="78"/>
        <v>0</v>
      </c>
      <c r="AK180" s="875">
        <f t="shared" si="79"/>
        <v>0</v>
      </c>
      <c r="AL180" s="875">
        <f t="shared" si="80"/>
        <v>0</v>
      </c>
      <c r="AM180" s="875">
        <f t="shared" si="81"/>
        <v>0</v>
      </c>
      <c r="AN180" s="875">
        <f t="shared" si="82"/>
        <v>0</v>
      </c>
      <c r="AO180" s="875">
        <f t="shared" si="83"/>
        <v>0</v>
      </c>
      <c r="AP180" s="875">
        <f t="shared" si="84"/>
        <v>0</v>
      </c>
      <c r="AQ180" s="875">
        <f t="shared" si="85"/>
        <v>0</v>
      </c>
      <c r="AR180" s="875">
        <f t="shared" si="86"/>
        <v>0</v>
      </c>
      <c r="AS180" s="875">
        <f t="shared" si="87"/>
        <v>0</v>
      </c>
      <c r="AT180" s="875">
        <f t="shared" si="88"/>
        <v>0</v>
      </c>
      <c r="AU180" s="875">
        <f t="shared" si="89"/>
        <v>0</v>
      </c>
      <c r="AV180" s="875">
        <f t="shared" si="90"/>
        <v>0</v>
      </c>
      <c r="AW180" s="875">
        <f t="shared" si="91"/>
        <v>0</v>
      </c>
      <c r="AX180" s="875">
        <f t="shared" si="92"/>
        <v>0</v>
      </c>
      <c r="AY180" s="875">
        <f t="shared" si="93"/>
        <v>0</v>
      </c>
      <c r="AZ180" s="875">
        <f t="shared" si="94"/>
        <v>0</v>
      </c>
      <c r="BA180" s="875">
        <f t="shared" si="95"/>
        <v>0</v>
      </c>
      <c r="BB180" s="875">
        <f t="shared" si="96"/>
        <v>0</v>
      </c>
      <c r="BC180" s="875">
        <f t="shared" si="97"/>
        <v>0</v>
      </c>
      <c r="BD180" s="875">
        <f t="shared" si="98"/>
        <v>0</v>
      </c>
      <c r="BE180" s="875"/>
    </row>
    <row r="181" spans="1:57" ht="13.5" customHeight="1">
      <c r="A181" s="655" t="str">
        <f>IF(COUNTA(ｺﾒﾃﾞｨｶﾙ!A180)&gt;=1,ｺﾒﾃﾞｨｶﾙ!A180,"")</f>
        <v/>
      </c>
      <c r="B181" s="745" t="str">
        <f>IF(COUNTA(ｺﾒﾃﾞｨｶﾙ!B180)&gt;=1,ｺﾒﾃﾞｨｶﾙ!B180,"")</f>
        <v/>
      </c>
      <c r="C181" s="750" t="str">
        <f>IF(COUNTA(ｺﾒﾃﾞｨｶﾙ!C180)&gt;=1,ｺﾒﾃﾞｨｶﾙ!C180,"")</f>
        <v/>
      </c>
      <c r="D181" s="750" t="str">
        <f>IF(COUNTA(ｺﾒﾃﾞｨｶﾙ!D180)&gt;=1,ｺﾒﾃﾞｨｶﾙ!D180,"")</f>
        <v/>
      </c>
      <c r="E181" s="750" t="str">
        <f>IF(COUNTA(ｺﾒﾃﾞｨｶﾙ!E180)&gt;=1,ｺﾒﾃﾞｨｶﾙ!E180,"")</f>
        <v/>
      </c>
      <c r="F181" s="750" t="str">
        <f>IF(COUNTA(ｺﾒﾃﾞｨｶﾙ!F180)&gt;=1,ｺﾒﾃﾞｨｶﾙ!F180,"")</f>
        <v/>
      </c>
      <c r="G181" s="750" t="str">
        <f>IF(COUNTA(ｺﾒﾃﾞｨｶﾙ!G180)&gt;=1,ｺﾒﾃﾞｨｶﾙ!G180,"")</f>
        <v/>
      </c>
      <c r="H181" s="750" t="str">
        <f>IF(COUNTA(ｺﾒﾃﾞｨｶﾙ!H180)&gt;=1,ｺﾒﾃﾞｨｶﾙ!H180,"")</f>
        <v/>
      </c>
      <c r="I181" s="750" t="str">
        <f>IF(COUNTA(ｺﾒﾃﾞｨｶﾙ!I180)&gt;=1,ｺﾒﾃﾞｨｶﾙ!I180,"")</f>
        <v/>
      </c>
      <c r="J181" s="750" t="str">
        <f>IF(COUNTA(ｺﾒﾃﾞｨｶﾙ!J180)&gt;=1,ｺﾒﾃﾞｨｶﾙ!J180,"")</f>
        <v/>
      </c>
      <c r="K181" s="750" t="str">
        <f>IF(COUNTA(ｺﾒﾃﾞｨｶﾙ!K180)&gt;=1,ｺﾒﾃﾞｨｶﾙ!K180,"")</f>
        <v/>
      </c>
      <c r="L181" s="761" t="str">
        <f>IF(COUNTA(ｺﾒﾃﾞｨｶﾙ!L180)&gt;=1,ｺﾒﾃﾞｨｶﾙ!L180,"")</f>
        <v/>
      </c>
      <c r="M181" s="839" t="str">
        <f>IF(COUNTA(ｺﾒﾃﾞｨｶﾙ!M180)&gt;=1,ｺﾒﾃﾞｨｶﾙ!M180,"")</f>
        <v/>
      </c>
      <c r="N181" s="846" t="str">
        <f>IF(COUNTA(ｺﾒﾃﾞｨｶﾙ!N180)&gt;=1,ｺﾒﾃﾞｨｶﾙ!N180,"")</f>
        <v/>
      </c>
      <c r="O181" s="852">
        <f>SUM(ｺﾒﾃﾞｨｶﾙ!P180:V180)</f>
        <v>0</v>
      </c>
      <c r="P181" s="858" t="str">
        <f>IF(O181&lt;基本!$D$9,"非常勤","常勤")</f>
        <v>常勤</v>
      </c>
      <c r="Q181" s="861">
        <f>IF(P181="非常勤",O181/基本!$D$9,1)</f>
        <v>1</v>
      </c>
      <c r="R181" s="858" t="e">
        <f>IF(DAYS360(T181,メイン!$N$3)&lt;500,"新"," ")</f>
        <v>#VALUE!</v>
      </c>
      <c r="S181" s="868"/>
      <c r="T181" s="871" t="str">
        <f>IF(COUNTA(ｺﾒﾃﾞｨｶﾙ!O180)&gt;=1,ｺﾒﾃﾞｨｶﾙ!O180,"")</f>
        <v/>
      </c>
      <c r="U181" s="873"/>
      <c r="V181" s="873"/>
      <c r="W181" s="873"/>
      <c r="X181" s="875">
        <f t="shared" si="66"/>
        <v>0</v>
      </c>
      <c r="Y181" s="875">
        <f t="shared" si="67"/>
        <v>0</v>
      </c>
      <c r="Z181" s="875">
        <f t="shared" si="68"/>
        <v>0</v>
      </c>
      <c r="AA181" s="875">
        <f t="shared" si="69"/>
        <v>0</v>
      </c>
      <c r="AB181" s="875">
        <f t="shared" si="70"/>
        <v>0</v>
      </c>
      <c r="AC181" s="875">
        <f t="shared" si="71"/>
        <v>0</v>
      </c>
      <c r="AD181" s="875">
        <f t="shared" si="72"/>
        <v>0</v>
      </c>
      <c r="AE181" s="875">
        <f t="shared" si="73"/>
        <v>0</v>
      </c>
      <c r="AF181" s="875">
        <f t="shared" si="74"/>
        <v>0</v>
      </c>
      <c r="AG181" s="875">
        <f t="shared" si="75"/>
        <v>0</v>
      </c>
      <c r="AH181" s="875">
        <f t="shared" si="76"/>
        <v>0</v>
      </c>
      <c r="AI181" s="875">
        <f t="shared" si="77"/>
        <v>0</v>
      </c>
      <c r="AJ181" s="875">
        <f t="shared" si="78"/>
        <v>0</v>
      </c>
      <c r="AK181" s="875">
        <f t="shared" si="79"/>
        <v>0</v>
      </c>
      <c r="AL181" s="875">
        <f t="shared" si="80"/>
        <v>0</v>
      </c>
      <c r="AM181" s="875">
        <f t="shared" si="81"/>
        <v>0</v>
      </c>
      <c r="AN181" s="875">
        <f t="shared" si="82"/>
        <v>0</v>
      </c>
      <c r="AO181" s="875">
        <f t="shared" si="83"/>
        <v>0</v>
      </c>
      <c r="AP181" s="875">
        <f t="shared" si="84"/>
        <v>0</v>
      </c>
      <c r="AQ181" s="875">
        <f t="shared" si="85"/>
        <v>0</v>
      </c>
      <c r="AR181" s="875">
        <f t="shared" si="86"/>
        <v>0</v>
      </c>
      <c r="AS181" s="875">
        <f t="shared" si="87"/>
        <v>0</v>
      </c>
      <c r="AT181" s="875">
        <f t="shared" si="88"/>
        <v>0</v>
      </c>
      <c r="AU181" s="875">
        <f t="shared" si="89"/>
        <v>0</v>
      </c>
      <c r="AV181" s="875">
        <f t="shared" si="90"/>
        <v>0</v>
      </c>
      <c r="AW181" s="875">
        <f t="shared" si="91"/>
        <v>0</v>
      </c>
      <c r="AX181" s="875">
        <f t="shared" si="92"/>
        <v>0</v>
      </c>
      <c r="AY181" s="875">
        <f t="shared" si="93"/>
        <v>0</v>
      </c>
      <c r="AZ181" s="875">
        <f t="shared" si="94"/>
        <v>0</v>
      </c>
      <c r="BA181" s="875">
        <f t="shared" si="95"/>
        <v>0</v>
      </c>
      <c r="BB181" s="875">
        <f t="shared" si="96"/>
        <v>0</v>
      </c>
      <c r="BC181" s="875">
        <f t="shared" si="97"/>
        <v>0</v>
      </c>
      <c r="BD181" s="875">
        <f t="shared" si="98"/>
        <v>0</v>
      </c>
      <c r="BE181" s="875"/>
    </row>
    <row r="182" spans="1:57" ht="13.5" customHeight="1">
      <c r="A182" s="655" t="str">
        <f>IF(COUNTA(ｺﾒﾃﾞｨｶﾙ!A181)&gt;=1,ｺﾒﾃﾞｨｶﾙ!A181,"")</f>
        <v/>
      </c>
      <c r="B182" s="745" t="str">
        <f>IF(COUNTA(ｺﾒﾃﾞｨｶﾙ!B181)&gt;=1,ｺﾒﾃﾞｨｶﾙ!B181,"")</f>
        <v/>
      </c>
      <c r="C182" s="750" t="str">
        <f>IF(COUNTA(ｺﾒﾃﾞｨｶﾙ!C181)&gt;=1,ｺﾒﾃﾞｨｶﾙ!C181,"")</f>
        <v/>
      </c>
      <c r="D182" s="750" t="str">
        <f>IF(COUNTA(ｺﾒﾃﾞｨｶﾙ!D181)&gt;=1,ｺﾒﾃﾞｨｶﾙ!D181,"")</f>
        <v/>
      </c>
      <c r="E182" s="750" t="str">
        <f>IF(COUNTA(ｺﾒﾃﾞｨｶﾙ!E181)&gt;=1,ｺﾒﾃﾞｨｶﾙ!E181,"")</f>
        <v/>
      </c>
      <c r="F182" s="750" t="str">
        <f>IF(COUNTA(ｺﾒﾃﾞｨｶﾙ!F181)&gt;=1,ｺﾒﾃﾞｨｶﾙ!F181,"")</f>
        <v/>
      </c>
      <c r="G182" s="750" t="str">
        <f>IF(COUNTA(ｺﾒﾃﾞｨｶﾙ!G181)&gt;=1,ｺﾒﾃﾞｨｶﾙ!G181,"")</f>
        <v/>
      </c>
      <c r="H182" s="750" t="str">
        <f>IF(COUNTA(ｺﾒﾃﾞｨｶﾙ!H181)&gt;=1,ｺﾒﾃﾞｨｶﾙ!H181,"")</f>
        <v/>
      </c>
      <c r="I182" s="750" t="str">
        <f>IF(COUNTA(ｺﾒﾃﾞｨｶﾙ!I181)&gt;=1,ｺﾒﾃﾞｨｶﾙ!I181,"")</f>
        <v/>
      </c>
      <c r="J182" s="750" t="str">
        <f>IF(COUNTA(ｺﾒﾃﾞｨｶﾙ!J181)&gt;=1,ｺﾒﾃﾞｨｶﾙ!J181,"")</f>
        <v/>
      </c>
      <c r="K182" s="750" t="str">
        <f>IF(COUNTA(ｺﾒﾃﾞｨｶﾙ!K181)&gt;=1,ｺﾒﾃﾞｨｶﾙ!K181,"")</f>
        <v/>
      </c>
      <c r="L182" s="761" t="str">
        <f>IF(COUNTA(ｺﾒﾃﾞｨｶﾙ!L181)&gt;=1,ｺﾒﾃﾞｨｶﾙ!L181,"")</f>
        <v/>
      </c>
      <c r="M182" s="839" t="str">
        <f>IF(COUNTA(ｺﾒﾃﾞｨｶﾙ!M181)&gt;=1,ｺﾒﾃﾞｨｶﾙ!M181,"")</f>
        <v/>
      </c>
      <c r="N182" s="846" t="str">
        <f>IF(COUNTA(ｺﾒﾃﾞｨｶﾙ!N181)&gt;=1,ｺﾒﾃﾞｨｶﾙ!N181,"")</f>
        <v/>
      </c>
      <c r="O182" s="852">
        <f>SUM(ｺﾒﾃﾞｨｶﾙ!P181:V181)</f>
        <v>0</v>
      </c>
      <c r="P182" s="858" t="str">
        <f>IF(O182&lt;基本!$D$9,"非常勤","常勤")</f>
        <v>常勤</v>
      </c>
      <c r="Q182" s="861">
        <f>IF(P182="非常勤",O182/基本!$D$9,1)</f>
        <v>1</v>
      </c>
      <c r="R182" s="858" t="e">
        <f>IF(DAYS360(T182,メイン!$N$3)&lt;500,"新"," ")</f>
        <v>#VALUE!</v>
      </c>
      <c r="S182" s="868"/>
      <c r="T182" s="871" t="str">
        <f>IF(COUNTA(ｺﾒﾃﾞｨｶﾙ!O181)&gt;=1,ｺﾒﾃﾞｨｶﾙ!O181,"")</f>
        <v/>
      </c>
      <c r="U182" s="873"/>
      <c r="V182" s="873"/>
      <c r="W182" s="873"/>
      <c r="X182" s="875">
        <f t="shared" si="66"/>
        <v>0</v>
      </c>
      <c r="Y182" s="875">
        <f t="shared" si="67"/>
        <v>0</v>
      </c>
      <c r="Z182" s="875">
        <f t="shared" si="68"/>
        <v>0</v>
      </c>
      <c r="AA182" s="875">
        <f t="shared" si="69"/>
        <v>0</v>
      </c>
      <c r="AB182" s="875">
        <f t="shared" si="70"/>
        <v>0</v>
      </c>
      <c r="AC182" s="875">
        <f t="shared" si="71"/>
        <v>0</v>
      </c>
      <c r="AD182" s="875">
        <f t="shared" si="72"/>
        <v>0</v>
      </c>
      <c r="AE182" s="875">
        <f t="shared" si="73"/>
        <v>0</v>
      </c>
      <c r="AF182" s="875">
        <f t="shared" si="74"/>
        <v>0</v>
      </c>
      <c r="AG182" s="875">
        <f t="shared" si="75"/>
        <v>0</v>
      </c>
      <c r="AH182" s="875">
        <f t="shared" si="76"/>
        <v>0</v>
      </c>
      <c r="AI182" s="875">
        <f t="shared" si="77"/>
        <v>0</v>
      </c>
      <c r="AJ182" s="875">
        <f t="shared" si="78"/>
        <v>0</v>
      </c>
      <c r="AK182" s="875">
        <f t="shared" si="79"/>
        <v>0</v>
      </c>
      <c r="AL182" s="875">
        <f t="shared" si="80"/>
        <v>0</v>
      </c>
      <c r="AM182" s="875">
        <f t="shared" si="81"/>
        <v>0</v>
      </c>
      <c r="AN182" s="875">
        <f t="shared" si="82"/>
        <v>0</v>
      </c>
      <c r="AO182" s="875">
        <f t="shared" si="83"/>
        <v>0</v>
      </c>
      <c r="AP182" s="875">
        <f t="shared" si="84"/>
        <v>0</v>
      </c>
      <c r="AQ182" s="875">
        <f t="shared" si="85"/>
        <v>0</v>
      </c>
      <c r="AR182" s="875">
        <f t="shared" si="86"/>
        <v>0</v>
      </c>
      <c r="AS182" s="875">
        <f t="shared" si="87"/>
        <v>0</v>
      </c>
      <c r="AT182" s="875">
        <f t="shared" si="88"/>
        <v>0</v>
      </c>
      <c r="AU182" s="875">
        <f t="shared" si="89"/>
        <v>0</v>
      </c>
      <c r="AV182" s="875">
        <f t="shared" si="90"/>
        <v>0</v>
      </c>
      <c r="AW182" s="875">
        <f t="shared" si="91"/>
        <v>0</v>
      </c>
      <c r="AX182" s="875">
        <f t="shared" si="92"/>
        <v>0</v>
      </c>
      <c r="AY182" s="875">
        <f t="shared" si="93"/>
        <v>0</v>
      </c>
      <c r="AZ182" s="875">
        <f t="shared" si="94"/>
        <v>0</v>
      </c>
      <c r="BA182" s="875">
        <f t="shared" si="95"/>
        <v>0</v>
      </c>
      <c r="BB182" s="875">
        <f t="shared" si="96"/>
        <v>0</v>
      </c>
      <c r="BC182" s="875">
        <f t="shared" si="97"/>
        <v>0</v>
      </c>
      <c r="BD182" s="875">
        <f t="shared" si="98"/>
        <v>0</v>
      </c>
      <c r="BE182" s="875"/>
    </row>
    <row r="183" spans="1:57" ht="13.5" customHeight="1">
      <c r="A183" s="655" t="str">
        <f>IF(COUNTA(ｺﾒﾃﾞｨｶﾙ!A182)&gt;=1,ｺﾒﾃﾞｨｶﾙ!A182,"")</f>
        <v/>
      </c>
      <c r="B183" s="745" t="str">
        <f>IF(COUNTA(ｺﾒﾃﾞｨｶﾙ!B182)&gt;=1,ｺﾒﾃﾞｨｶﾙ!B182,"")</f>
        <v/>
      </c>
      <c r="C183" s="750" t="str">
        <f>IF(COUNTA(ｺﾒﾃﾞｨｶﾙ!C182)&gt;=1,ｺﾒﾃﾞｨｶﾙ!C182,"")</f>
        <v/>
      </c>
      <c r="D183" s="750" t="str">
        <f>IF(COUNTA(ｺﾒﾃﾞｨｶﾙ!D182)&gt;=1,ｺﾒﾃﾞｨｶﾙ!D182,"")</f>
        <v/>
      </c>
      <c r="E183" s="750" t="str">
        <f>IF(COUNTA(ｺﾒﾃﾞｨｶﾙ!E182)&gt;=1,ｺﾒﾃﾞｨｶﾙ!E182,"")</f>
        <v/>
      </c>
      <c r="F183" s="750" t="str">
        <f>IF(COUNTA(ｺﾒﾃﾞｨｶﾙ!F182)&gt;=1,ｺﾒﾃﾞｨｶﾙ!F182,"")</f>
        <v/>
      </c>
      <c r="G183" s="750" t="str">
        <f>IF(COUNTA(ｺﾒﾃﾞｨｶﾙ!G182)&gt;=1,ｺﾒﾃﾞｨｶﾙ!G182,"")</f>
        <v/>
      </c>
      <c r="H183" s="750" t="str">
        <f>IF(COUNTA(ｺﾒﾃﾞｨｶﾙ!H182)&gt;=1,ｺﾒﾃﾞｨｶﾙ!H182,"")</f>
        <v/>
      </c>
      <c r="I183" s="750" t="str">
        <f>IF(COUNTA(ｺﾒﾃﾞｨｶﾙ!I182)&gt;=1,ｺﾒﾃﾞｨｶﾙ!I182,"")</f>
        <v/>
      </c>
      <c r="J183" s="750" t="str">
        <f>IF(COUNTA(ｺﾒﾃﾞｨｶﾙ!J182)&gt;=1,ｺﾒﾃﾞｨｶﾙ!J182,"")</f>
        <v/>
      </c>
      <c r="K183" s="750" t="str">
        <f>IF(COUNTA(ｺﾒﾃﾞｨｶﾙ!K182)&gt;=1,ｺﾒﾃﾞｨｶﾙ!K182,"")</f>
        <v/>
      </c>
      <c r="L183" s="761" t="str">
        <f>IF(COUNTA(ｺﾒﾃﾞｨｶﾙ!L182)&gt;=1,ｺﾒﾃﾞｨｶﾙ!L182,"")</f>
        <v/>
      </c>
      <c r="M183" s="839" t="str">
        <f>IF(COUNTA(ｺﾒﾃﾞｨｶﾙ!M182)&gt;=1,ｺﾒﾃﾞｨｶﾙ!M182,"")</f>
        <v/>
      </c>
      <c r="N183" s="846" t="str">
        <f>IF(COUNTA(ｺﾒﾃﾞｨｶﾙ!N182)&gt;=1,ｺﾒﾃﾞｨｶﾙ!N182,"")</f>
        <v/>
      </c>
      <c r="O183" s="852">
        <f>SUM(ｺﾒﾃﾞｨｶﾙ!P182:V182)</f>
        <v>0</v>
      </c>
      <c r="P183" s="858" t="str">
        <f>IF(O183&lt;基本!$D$9,"非常勤","常勤")</f>
        <v>常勤</v>
      </c>
      <c r="Q183" s="861">
        <f>IF(P183="非常勤",O183/基本!$D$9,1)</f>
        <v>1</v>
      </c>
      <c r="R183" s="858" t="e">
        <f>IF(DAYS360(T183,メイン!$N$3)&lt;500,"新"," ")</f>
        <v>#VALUE!</v>
      </c>
      <c r="S183" s="868"/>
      <c r="T183" s="871" t="str">
        <f>IF(COUNTA(ｺﾒﾃﾞｨｶﾙ!O182)&gt;=1,ｺﾒﾃﾞｨｶﾙ!O182,"")</f>
        <v/>
      </c>
      <c r="U183" s="873"/>
      <c r="V183" s="873"/>
      <c r="W183" s="873"/>
      <c r="X183" s="875">
        <f t="shared" si="66"/>
        <v>0</v>
      </c>
      <c r="Y183" s="875">
        <f t="shared" si="67"/>
        <v>0</v>
      </c>
      <c r="Z183" s="875">
        <f t="shared" si="68"/>
        <v>0</v>
      </c>
      <c r="AA183" s="875">
        <f t="shared" si="69"/>
        <v>0</v>
      </c>
      <c r="AB183" s="875">
        <f t="shared" si="70"/>
        <v>0</v>
      </c>
      <c r="AC183" s="875">
        <f t="shared" si="71"/>
        <v>0</v>
      </c>
      <c r="AD183" s="875">
        <f t="shared" si="72"/>
        <v>0</v>
      </c>
      <c r="AE183" s="875">
        <f t="shared" si="73"/>
        <v>0</v>
      </c>
      <c r="AF183" s="875">
        <f t="shared" si="74"/>
        <v>0</v>
      </c>
      <c r="AG183" s="875">
        <f t="shared" si="75"/>
        <v>0</v>
      </c>
      <c r="AH183" s="875">
        <f t="shared" si="76"/>
        <v>0</v>
      </c>
      <c r="AI183" s="875">
        <f t="shared" si="77"/>
        <v>0</v>
      </c>
      <c r="AJ183" s="875">
        <f t="shared" si="78"/>
        <v>0</v>
      </c>
      <c r="AK183" s="875">
        <f t="shared" si="79"/>
        <v>0</v>
      </c>
      <c r="AL183" s="875">
        <f t="shared" si="80"/>
        <v>0</v>
      </c>
      <c r="AM183" s="875">
        <f t="shared" si="81"/>
        <v>0</v>
      </c>
      <c r="AN183" s="875">
        <f t="shared" si="82"/>
        <v>0</v>
      </c>
      <c r="AO183" s="875">
        <f t="shared" si="83"/>
        <v>0</v>
      </c>
      <c r="AP183" s="875">
        <f t="shared" si="84"/>
        <v>0</v>
      </c>
      <c r="AQ183" s="875">
        <f t="shared" si="85"/>
        <v>0</v>
      </c>
      <c r="AR183" s="875">
        <f t="shared" si="86"/>
        <v>0</v>
      </c>
      <c r="AS183" s="875">
        <f t="shared" si="87"/>
        <v>0</v>
      </c>
      <c r="AT183" s="875">
        <f t="shared" si="88"/>
        <v>0</v>
      </c>
      <c r="AU183" s="875">
        <f t="shared" si="89"/>
        <v>0</v>
      </c>
      <c r="AV183" s="875">
        <f t="shared" si="90"/>
        <v>0</v>
      </c>
      <c r="AW183" s="875">
        <f t="shared" si="91"/>
        <v>0</v>
      </c>
      <c r="AX183" s="875">
        <f t="shared" si="92"/>
        <v>0</v>
      </c>
      <c r="AY183" s="875">
        <f t="shared" si="93"/>
        <v>0</v>
      </c>
      <c r="AZ183" s="875">
        <f t="shared" si="94"/>
        <v>0</v>
      </c>
      <c r="BA183" s="875">
        <f t="shared" si="95"/>
        <v>0</v>
      </c>
      <c r="BB183" s="875">
        <f t="shared" si="96"/>
        <v>0</v>
      </c>
      <c r="BC183" s="875">
        <f t="shared" si="97"/>
        <v>0</v>
      </c>
      <c r="BD183" s="875">
        <f t="shared" si="98"/>
        <v>0</v>
      </c>
      <c r="BE183" s="875"/>
    </row>
    <row r="184" spans="1:57" ht="13.5" customHeight="1">
      <c r="A184" s="655" t="str">
        <f>IF(COUNTA(ｺﾒﾃﾞｨｶﾙ!A183)&gt;=1,ｺﾒﾃﾞｨｶﾙ!A183,"")</f>
        <v/>
      </c>
      <c r="B184" s="745" t="str">
        <f>IF(COUNTA(ｺﾒﾃﾞｨｶﾙ!B183)&gt;=1,ｺﾒﾃﾞｨｶﾙ!B183,"")</f>
        <v/>
      </c>
      <c r="C184" s="750" t="str">
        <f>IF(COUNTA(ｺﾒﾃﾞｨｶﾙ!C183)&gt;=1,ｺﾒﾃﾞｨｶﾙ!C183,"")</f>
        <v/>
      </c>
      <c r="D184" s="750" t="str">
        <f>IF(COUNTA(ｺﾒﾃﾞｨｶﾙ!D183)&gt;=1,ｺﾒﾃﾞｨｶﾙ!D183,"")</f>
        <v/>
      </c>
      <c r="E184" s="750" t="str">
        <f>IF(COUNTA(ｺﾒﾃﾞｨｶﾙ!E183)&gt;=1,ｺﾒﾃﾞｨｶﾙ!E183,"")</f>
        <v/>
      </c>
      <c r="F184" s="750" t="str">
        <f>IF(COUNTA(ｺﾒﾃﾞｨｶﾙ!F183)&gt;=1,ｺﾒﾃﾞｨｶﾙ!F183,"")</f>
        <v/>
      </c>
      <c r="G184" s="750" t="str">
        <f>IF(COUNTA(ｺﾒﾃﾞｨｶﾙ!G183)&gt;=1,ｺﾒﾃﾞｨｶﾙ!G183,"")</f>
        <v/>
      </c>
      <c r="H184" s="750" t="str">
        <f>IF(COUNTA(ｺﾒﾃﾞｨｶﾙ!H183)&gt;=1,ｺﾒﾃﾞｨｶﾙ!H183,"")</f>
        <v/>
      </c>
      <c r="I184" s="750" t="str">
        <f>IF(COUNTA(ｺﾒﾃﾞｨｶﾙ!I183)&gt;=1,ｺﾒﾃﾞｨｶﾙ!I183,"")</f>
        <v/>
      </c>
      <c r="J184" s="750" t="str">
        <f>IF(COUNTA(ｺﾒﾃﾞｨｶﾙ!J183)&gt;=1,ｺﾒﾃﾞｨｶﾙ!J183,"")</f>
        <v/>
      </c>
      <c r="K184" s="750" t="str">
        <f>IF(COUNTA(ｺﾒﾃﾞｨｶﾙ!K183)&gt;=1,ｺﾒﾃﾞｨｶﾙ!K183,"")</f>
        <v/>
      </c>
      <c r="L184" s="761" t="str">
        <f>IF(COUNTA(ｺﾒﾃﾞｨｶﾙ!L183)&gt;=1,ｺﾒﾃﾞｨｶﾙ!L183,"")</f>
        <v/>
      </c>
      <c r="M184" s="839" t="str">
        <f>IF(COUNTA(ｺﾒﾃﾞｨｶﾙ!M183)&gt;=1,ｺﾒﾃﾞｨｶﾙ!M183,"")</f>
        <v/>
      </c>
      <c r="N184" s="846" t="str">
        <f>IF(COUNTA(ｺﾒﾃﾞｨｶﾙ!N183)&gt;=1,ｺﾒﾃﾞｨｶﾙ!N183,"")</f>
        <v/>
      </c>
      <c r="O184" s="852">
        <f>SUM(ｺﾒﾃﾞｨｶﾙ!P183:V183)</f>
        <v>0</v>
      </c>
      <c r="P184" s="858" t="str">
        <f>IF(O184&lt;基本!$D$9,"非常勤","常勤")</f>
        <v>常勤</v>
      </c>
      <c r="Q184" s="861">
        <f>IF(P184="非常勤",O184/基本!$D$9,1)</f>
        <v>1</v>
      </c>
      <c r="R184" s="858" t="e">
        <f>IF(DAYS360(T184,メイン!$N$3)&lt;500,"新"," ")</f>
        <v>#VALUE!</v>
      </c>
      <c r="S184" s="868"/>
      <c r="T184" s="871" t="str">
        <f>IF(COUNTA(ｺﾒﾃﾞｨｶﾙ!O183)&gt;=1,ｺﾒﾃﾞｨｶﾙ!O183,"")</f>
        <v/>
      </c>
      <c r="U184" s="873"/>
      <c r="V184" s="873"/>
      <c r="W184" s="873"/>
      <c r="X184" s="875">
        <f t="shared" si="66"/>
        <v>0</v>
      </c>
      <c r="Y184" s="875">
        <f t="shared" si="67"/>
        <v>0</v>
      </c>
      <c r="Z184" s="875">
        <f t="shared" si="68"/>
        <v>0</v>
      </c>
      <c r="AA184" s="875">
        <f t="shared" si="69"/>
        <v>0</v>
      </c>
      <c r="AB184" s="875">
        <f t="shared" si="70"/>
        <v>0</v>
      </c>
      <c r="AC184" s="875">
        <f t="shared" si="71"/>
        <v>0</v>
      </c>
      <c r="AD184" s="875">
        <f t="shared" si="72"/>
        <v>0</v>
      </c>
      <c r="AE184" s="875">
        <f t="shared" si="73"/>
        <v>0</v>
      </c>
      <c r="AF184" s="875">
        <f t="shared" si="74"/>
        <v>0</v>
      </c>
      <c r="AG184" s="875">
        <f t="shared" si="75"/>
        <v>0</v>
      </c>
      <c r="AH184" s="875">
        <f t="shared" si="76"/>
        <v>0</v>
      </c>
      <c r="AI184" s="875">
        <f t="shared" si="77"/>
        <v>0</v>
      </c>
      <c r="AJ184" s="875">
        <f t="shared" si="78"/>
        <v>0</v>
      </c>
      <c r="AK184" s="875">
        <f t="shared" si="79"/>
        <v>0</v>
      </c>
      <c r="AL184" s="875">
        <f t="shared" si="80"/>
        <v>0</v>
      </c>
      <c r="AM184" s="875">
        <f t="shared" si="81"/>
        <v>0</v>
      </c>
      <c r="AN184" s="875">
        <f t="shared" si="82"/>
        <v>0</v>
      </c>
      <c r="AO184" s="875">
        <f t="shared" si="83"/>
        <v>0</v>
      </c>
      <c r="AP184" s="875">
        <f t="shared" si="84"/>
        <v>0</v>
      </c>
      <c r="AQ184" s="875">
        <f t="shared" si="85"/>
        <v>0</v>
      </c>
      <c r="AR184" s="875">
        <f t="shared" si="86"/>
        <v>0</v>
      </c>
      <c r="AS184" s="875">
        <f t="shared" si="87"/>
        <v>0</v>
      </c>
      <c r="AT184" s="875">
        <f t="shared" si="88"/>
        <v>0</v>
      </c>
      <c r="AU184" s="875">
        <f t="shared" si="89"/>
        <v>0</v>
      </c>
      <c r="AV184" s="875">
        <f t="shared" si="90"/>
        <v>0</v>
      </c>
      <c r="AW184" s="875">
        <f t="shared" si="91"/>
        <v>0</v>
      </c>
      <c r="AX184" s="875">
        <f t="shared" si="92"/>
        <v>0</v>
      </c>
      <c r="AY184" s="875">
        <f t="shared" si="93"/>
        <v>0</v>
      </c>
      <c r="AZ184" s="875">
        <f t="shared" si="94"/>
        <v>0</v>
      </c>
      <c r="BA184" s="875">
        <f t="shared" si="95"/>
        <v>0</v>
      </c>
      <c r="BB184" s="875">
        <f t="shared" si="96"/>
        <v>0</v>
      </c>
      <c r="BC184" s="875">
        <f t="shared" si="97"/>
        <v>0</v>
      </c>
      <c r="BD184" s="875">
        <f t="shared" si="98"/>
        <v>0</v>
      </c>
      <c r="BE184" s="875"/>
    </row>
    <row r="185" spans="1:57" ht="13.5" customHeight="1">
      <c r="A185" s="655" t="str">
        <f>IF(COUNTA(ｺﾒﾃﾞｨｶﾙ!A184)&gt;=1,ｺﾒﾃﾞｨｶﾙ!A184,"")</f>
        <v/>
      </c>
      <c r="B185" s="745" t="str">
        <f>IF(COUNTA(ｺﾒﾃﾞｨｶﾙ!B184)&gt;=1,ｺﾒﾃﾞｨｶﾙ!B184,"")</f>
        <v/>
      </c>
      <c r="C185" s="750" t="str">
        <f>IF(COUNTA(ｺﾒﾃﾞｨｶﾙ!C184)&gt;=1,ｺﾒﾃﾞｨｶﾙ!C184,"")</f>
        <v/>
      </c>
      <c r="D185" s="750" t="str">
        <f>IF(COUNTA(ｺﾒﾃﾞｨｶﾙ!D184)&gt;=1,ｺﾒﾃﾞｨｶﾙ!D184,"")</f>
        <v/>
      </c>
      <c r="E185" s="750" t="str">
        <f>IF(COUNTA(ｺﾒﾃﾞｨｶﾙ!E184)&gt;=1,ｺﾒﾃﾞｨｶﾙ!E184,"")</f>
        <v/>
      </c>
      <c r="F185" s="750" t="str">
        <f>IF(COUNTA(ｺﾒﾃﾞｨｶﾙ!F184)&gt;=1,ｺﾒﾃﾞｨｶﾙ!F184,"")</f>
        <v/>
      </c>
      <c r="G185" s="750" t="str">
        <f>IF(COUNTA(ｺﾒﾃﾞｨｶﾙ!G184)&gt;=1,ｺﾒﾃﾞｨｶﾙ!G184,"")</f>
        <v/>
      </c>
      <c r="H185" s="750" t="str">
        <f>IF(COUNTA(ｺﾒﾃﾞｨｶﾙ!H184)&gt;=1,ｺﾒﾃﾞｨｶﾙ!H184,"")</f>
        <v/>
      </c>
      <c r="I185" s="750" t="str">
        <f>IF(COUNTA(ｺﾒﾃﾞｨｶﾙ!I184)&gt;=1,ｺﾒﾃﾞｨｶﾙ!I184,"")</f>
        <v/>
      </c>
      <c r="J185" s="750" t="str">
        <f>IF(COUNTA(ｺﾒﾃﾞｨｶﾙ!J184)&gt;=1,ｺﾒﾃﾞｨｶﾙ!J184,"")</f>
        <v/>
      </c>
      <c r="K185" s="750" t="str">
        <f>IF(COUNTA(ｺﾒﾃﾞｨｶﾙ!K184)&gt;=1,ｺﾒﾃﾞｨｶﾙ!K184,"")</f>
        <v/>
      </c>
      <c r="L185" s="761" t="str">
        <f>IF(COUNTA(ｺﾒﾃﾞｨｶﾙ!L184)&gt;=1,ｺﾒﾃﾞｨｶﾙ!L184,"")</f>
        <v/>
      </c>
      <c r="M185" s="839" t="str">
        <f>IF(COUNTA(ｺﾒﾃﾞｨｶﾙ!M184)&gt;=1,ｺﾒﾃﾞｨｶﾙ!M184,"")</f>
        <v/>
      </c>
      <c r="N185" s="846" t="str">
        <f>IF(COUNTA(ｺﾒﾃﾞｨｶﾙ!N184)&gt;=1,ｺﾒﾃﾞｨｶﾙ!N184,"")</f>
        <v/>
      </c>
      <c r="O185" s="852">
        <f>SUM(ｺﾒﾃﾞｨｶﾙ!P184:V184)</f>
        <v>0</v>
      </c>
      <c r="P185" s="858" t="str">
        <f>IF(O185&lt;基本!$D$9,"非常勤","常勤")</f>
        <v>常勤</v>
      </c>
      <c r="Q185" s="861">
        <f>IF(P185="非常勤",O185/基本!$D$9,1)</f>
        <v>1</v>
      </c>
      <c r="R185" s="858" t="e">
        <f>IF(DAYS360(T185,メイン!$N$3)&lt;500,"新"," ")</f>
        <v>#VALUE!</v>
      </c>
      <c r="S185" s="868"/>
      <c r="T185" s="871" t="str">
        <f>IF(COUNTA(ｺﾒﾃﾞｨｶﾙ!O184)&gt;=1,ｺﾒﾃﾞｨｶﾙ!O184,"")</f>
        <v/>
      </c>
      <c r="U185" s="873"/>
      <c r="V185" s="873"/>
      <c r="W185" s="873"/>
      <c r="X185" s="875">
        <f t="shared" si="66"/>
        <v>0</v>
      </c>
      <c r="Y185" s="875">
        <f t="shared" si="67"/>
        <v>0</v>
      </c>
      <c r="Z185" s="875">
        <f t="shared" si="68"/>
        <v>0</v>
      </c>
      <c r="AA185" s="875">
        <f t="shared" si="69"/>
        <v>0</v>
      </c>
      <c r="AB185" s="875">
        <f t="shared" si="70"/>
        <v>0</v>
      </c>
      <c r="AC185" s="875">
        <f t="shared" si="71"/>
        <v>0</v>
      </c>
      <c r="AD185" s="875">
        <f t="shared" si="72"/>
        <v>0</v>
      </c>
      <c r="AE185" s="875">
        <f t="shared" si="73"/>
        <v>0</v>
      </c>
      <c r="AF185" s="875">
        <f t="shared" si="74"/>
        <v>0</v>
      </c>
      <c r="AG185" s="875">
        <f t="shared" si="75"/>
        <v>0</v>
      </c>
      <c r="AH185" s="875">
        <f t="shared" si="76"/>
        <v>0</v>
      </c>
      <c r="AI185" s="875">
        <f t="shared" si="77"/>
        <v>0</v>
      </c>
      <c r="AJ185" s="875">
        <f t="shared" si="78"/>
        <v>0</v>
      </c>
      <c r="AK185" s="875">
        <f t="shared" si="79"/>
        <v>0</v>
      </c>
      <c r="AL185" s="875">
        <f t="shared" si="80"/>
        <v>0</v>
      </c>
      <c r="AM185" s="875">
        <f t="shared" si="81"/>
        <v>0</v>
      </c>
      <c r="AN185" s="875">
        <f t="shared" si="82"/>
        <v>0</v>
      </c>
      <c r="AO185" s="875">
        <f t="shared" si="83"/>
        <v>0</v>
      </c>
      <c r="AP185" s="875">
        <f t="shared" si="84"/>
        <v>0</v>
      </c>
      <c r="AQ185" s="875">
        <f t="shared" si="85"/>
        <v>0</v>
      </c>
      <c r="AR185" s="875">
        <f t="shared" si="86"/>
        <v>0</v>
      </c>
      <c r="AS185" s="875">
        <f t="shared" si="87"/>
        <v>0</v>
      </c>
      <c r="AT185" s="875">
        <f t="shared" si="88"/>
        <v>0</v>
      </c>
      <c r="AU185" s="875">
        <f t="shared" si="89"/>
        <v>0</v>
      </c>
      <c r="AV185" s="875">
        <f t="shared" si="90"/>
        <v>0</v>
      </c>
      <c r="AW185" s="875">
        <f t="shared" si="91"/>
        <v>0</v>
      </c>
      <c r="AX185" s="875">
        <f t="shared" si="92"/>
        <v>0</v>
      </c>
      <c r="AY185" s="875">
        <f t="shared" si="93"/>
        <v>0</v>
      </c>
      <c r="AZ185" s="875">
        <f t="shared" si="94"/>
        <v>0</v>
      </c>
      <c r="BA185" s="875">
        <f t="shared" si="95"/>
        <v>0</v>
      </c>
      <c r="BB185" s="875">
        <f t="shared" si="96"/>
        <v>0</v>
      </c>
      <c r="BC185" s="875">
        <f t="shared" si="97"/>
        <v>0</v>
      </c>
      <c r="BD185" s="875">
        <f t="shared" si="98"/>
        <v>0</v>
      </c>
      <c r="BE185" s="875"/>
    </row>
    <row r="186" spans="1:57" ht="13.5" customHeight="1">
      <c r="A186" s="655" t="str">
        <f>IF(COUNTA(ｺﾒﾃﾞｨｶﾙ!A185)&gt;=1,ｺﾒﾃﾞｨｶﾙ!A185,"")</f>
        <v/>
      </c>
      <c r="B186" s="745" t="str">
        <f>IF(COUNTA(ｺﾒﾃﾞｨｶﾙ!B185)&gt;=1,ｺﾒﾃﾞｨｶﾙ!B185,"")</f>
        <v/>
      </c>
      <c r="C186" s="750" t="str">
        <f>IF(COUNTA(ｺﾒﾃﾞｨｶﾙ!C185)&gt;=1,ｺﾒﾃﾞｨｶﾙ!C185,"")</f>
        <v/>
      </c>
      <c r="D186" s="750" t="str">
        <f>IF(COUNTA(ｺﾒﾃﾞｨｶﾙ!D185)&gt;=1,ｺﾒﾃﾞｨｶﾙ!D185,"")</f>
        <v/>
      </c>
      <c r="E186" s="750" t="str">
        <f>IF(COUNTA(ｺﾒﾃﾞｨｶﾙ!E185)&gt;=1,ｺﾒﾃﾞｨｶﾙ!E185,"")</f>
        <v/>
      </c>
      <c r="F186" s="750" t="str">
        <f>IF(COUNTA(ｺﾒﾃﾞｨｶﾙ!F185)&gt;=1,ｺﾒﾃﾞｨｶﾙ!F185,"")</f>
        <v/>
      </c>
      <c r="G186" s="750" t="str">
        <f>IF(COUNTA(ｺﾒﾃﾞｨｶﾙ!G185)&gt;=1,ｺﾒﾃﾞｨｶﾙ!G185,"")</f>
        <v/>
      </c>
      <c r="H186" s="750" t="str">
        <f>IF(COUNTA(ｺﾒﾃﾞｨｶﾙ!H185)&gt;=1,ｺﾒﾃﾞｨｶﾙ!H185,"")</f>
        <v/>
      </c>
      <c r="I186" s="750" t="str">
        <f>IF(COUNTA(ｺﾒﾃﾞｨｶﾙ!I185)&gt;=1,ｺﾒﾃﾞｨｶﾙ!I185,"")</f>
        <v/>
      </c>
      <c r="J186" s="750" t="str">
        <f>IF(COUNTA(ｺﾒﾃﾞｨｶﾙ!J185)&gt;=1,ｺﾒﾃﾞｨｶﾙ!J185,"")</f>
        <v/>
      </c>
      <c r="K186" s="750" t="str">
        <f>IF(COUNTA(ｺﾒﾃﾞｨｶﾙ!K185)&gt;=1,ｺﾒﾃﾞｨｶﾙ!K185,"")</f>
        <v/>
      </c>
      <c r="L186" s="761" t="str">
        <f>IF(COUNTA(ｺﾒﾃﾞｨｶﾙ!L185)&gt;=1,ｺﾒﾃﾞｨｶﾙ!L185,"")</f>
        <v/>
      </c>
      <c r="M186" s="839" t="str">
        <f>IF(COUNTA(ｺﾒﾃﾞｨｶﾙ!M185)&gt;=1,ｺﾒﾃﾞｨｶﾙ!M185,"")</f>
        <v/>
      </c>
      <c r="N186" s="846" t="str">
        <f>IF(COUNTA(ｺﾒﾃﾞｨｶﾙ!N185)&gt;=1,ｺﾒﾃﾞｨｶﾙ!N185,"")</f>
        <v/>
      </c>
      <c r="O186" s="852">
        <f>SUM(ｺﾒﾃﾞｨｶﾙ!P185:V185)</f>
        <v>0</v>
      </c>
      <c r="P186" s="858" t="str">
        <f>IF(O186&lt;基本!$D$9,"非常勤","常勤")</f>
        <v>常勤</v>
      </c>
      <c r="Q186" s="861">
        <f>IF(P186="非常勤",O186/基本!$D$9,1)</f>
        <v>1</v>
      </c>
      <c r="R186" s="858" t="e">
        <f>IF(DAYS360(T186,メイン!$N$3)&lt;500,"新"," ")</f>
        <v>#VALUE!</v>
      </c>
      <c r="S186" s="868"/>
      <c r="T186" s="871" t="str">
        <f>IF(COUNTA(ｺﾒﾃﾞｨｶﾙ!O185)&gt;=1,ｺﾒﾃﾞｨｶﾙ!O185,"")</f>
        <v/>
      </c>
      <c r="U186" s="873"/>
      <c r="V186" s="873"/>
      <c r="W186" s="873"/>
      <c r="X186" s="875">
        <f t="shared" si="66"/>
        <v>0</v>
      </c>
      <c r="Y186" s="875">
        <f t="shared" si="67"/>
        <v>0</v>
      </c>
      <c r="Z186" s="875">
        <f t="shared" si="68"/>
        <v>0</v>
      </c>
      <c r="AA186" s="875">
        <f t="shared" si="69"/>
        <v>0</v>
      </c>
      <c r="AB186" s="875">
        <f t="shared" si="70"/>
        <v>0</v>
      </c>
      <c r="AC186" s="875">
        <f t="shared" si="71"/>
        <v>0</v>
      </c>
      <c r="AD186" s="875">
        <f t="shared" si="72"/>
        <v>0</v>
      </c>
      <c r="AE186" s="875">
        <f t="shared" si="73"/>
        <v>0</v>
      </c>
      <c r="AF186" s="875">
        <f t="shared" si="74"/>
        <v>0</v>
      </c>
      <c r="AG186" s="875">
        <f t="shared" si="75"/>
        <v>0</v>
      </c>
      <c r="AH186" s="875">
        <f t="shared" si="76"/>
        <v>0</v>
      </c>
      <c r="AI186" s="875">
        <f t="shared" si="77"/>
        <v>0</v>
      </c>
      <c r="AJ186" s="875">
        <f t="shared" si="78"/>
        <v>0</v>
      </c>
      <c r="AK186" s="875">
        <f t="shared" si="79"/>
        <v>0</v>
      </c>
      <c r="AL186" s="875">
        <f t="shared" si="80"/>
        <v>0</v>
      </c>
      <c r="AM186" s="875">
        <f t="shared" si="81"/>
        <v>0</v>
      </c>
      <c r="AN186" s="875">
        <f t="shared" si="82"/>
        <v>0</v>
      </c>
      <c r="AO186" s="875">
        <f t="shared" si="83"/>
        <v>0</v>
      </c>
      <c r="AP186" s="875">
        <f t="shared" si="84"/>
        <v>0</v>
      </c>
      <c r="AQ186" s="875">
        <f t="shared" si="85"/>
        <v>0</v>
      </c>
      <c r="AR186" s="875">
        <f t="shared" si="86"/>
        <v>0</v>
      </c>
      <c r="AS186" s="875">
        <f t="shared" si="87"/>
        <v>0</v>
      </c>
      <c r="AT186" s="875">
        <f t="shared" si="88"/>
        <v>0</v>
      </c>
      <c r="AU186" s="875">
        <f t="shared" si="89"/>
        <v>0</v>
      </c>
      <c r="AV186" s="875">
        <f t="shared" si="90"/>
        <v>0</v>
      </c>
      <c r="AW186" s="875">
        <f t="shared" si="91"/>
        <v>0</v>
      </c>
      <c r="AX186" s="875">
        <f t="shared" si="92"/>
        <v>0</v>
      </c>
      <c r="AY186" s="875">
        <f t="shared" si="93"/>
        <v>0</v>
      </c>
      <c r="AZ186" s="875">
        <f t="shared" si="94"/>
        <v>0</v>
      </c>
      <c r="BA186" s="875">
        <f t="shared" si="95"/>
        <v>0</v>
      </c>
      <c r="BB186" s="875">
        <f t="shared" si="96"/>
        <v>0</v>
      </c>
      <c r="BC186" s="875">
        <f t="shared" si="97"/>
        <v>0</v>
      </c>
      <c r="BD186" s="875">
        <f t="shared" si="98"/>
        <v>0</v>
      </c>
      <c r="BE186" s="875"/>
    </row>
    <row r="187" spans="1:57" ht="13.5" customHeight="1">
      <c r="A187" s="655" t="str">
        <f>IF(COUNTA(ｺﾒﾃﾞｨｶﾙ!A186)&gt;=1,ｺﾒﾃﾞｨｶﾙ!A186,"")</f>
        <v/>
      </c>
      <c r="B187" s="745" t="str">
        <f>IF(COUNTA(ｺﾒﾃﾞｨｶﾙ!B186)&gt;=1,ｺﾒﾃﾞｨｶﾙ!B186,"")</f>
        <v/>
      </c>
      <c r="C187" s="750" t="str">
        <f>IF(COUNTA(ｺﾒﾃﾞｨｶﾙ!C186)&gt;=1,ｺﾒﾃﾞｨｶﾙ!C186,"")</f>
        <v/>
      </c>
      <c r="D187" s="750" t="str">
        <f>IF(COUNTA(ｺﾒﾃﾞｨｶﾙ!D186)&gt;=1,ｺﾒﾃﾞｨｶﾙ!D186,"")</f>
        <v/>
      </c>
      <c r="E187" s="750" t="str">
        <f>IF(COUNTA(ｺﾒﾃﾞｨｶﾙ!E186)&gt;=1,ｺﾒﾃﾞｨｶﾙ!E186,"")</f>
        <v/>
      </c>
      <c r="F187" s="750" t="str">
        <f>IF(COUNTA(ｺﾒﾃﾞｨｶﾙ!F186)&gt;=1,ｺﾒﾃﾞｨｶﾙ!F186,"")</f>
        <v/>
      </c>
      <c r="G187" s="750" t="str">
        <f>IF(COUNTA(ｺﾒﾃﾞｨｶﾙ!G186)&gt;=1,ｺﾒﾃﾞｨｶﾙ!G186,"")</f>
        <v/>
      </c>
      <c r="H187" s="750" t="str">
        <f>IF(COUNTA(ｺﾒﾃﾞｨｶﾙ!H186)&gt;=1,ｺﾒﾃﾞｨｶﾙ!H186,"")</f>
        <v/>
      </c>
      <c r="I187" s="750" t="str">
        <f>IF(COUNTA(ｺﾒﾃﾞｨｶﾙ!I186)&gt;=1,ｺﾒﾃﾞｨｶﾙ!I186,"")</f>
        <v/>
      </c>
      <c r="J187" s="750" t="str">
        <f>IF(COUNTA(ｺﾒﾃﾞｨｶﾙ!J186)&gt;=1,ｺﾒﾃﾞｨｶﾙ!J186,"")</f>
        <v/>
      </c>
      <c r="K187" s="750" t="str">
        <f>IF(COUNTA(ｺﾒﾃﾞｨｶﾙ!K186)&gt;=1,ｺﾒﾃﾞｨｶﾙ!K186,"")</f>
        <v/>
      </c>
      <c r="L187" s="761" t="str">
        <f>IF(COUNTA(ｺﾒﾃﾞｨｶﾙ!L186)&gt;=1,ｺﾒﾃﾞｨｶﾙ!L186,"")</f>
        <v/>
      </c>
      <c r="M187" s="839" t="str">
        <f>IF(COUNTA(ｺﾒﾃﾞｨｶﾙ!M186)&gt;=1,ｺﾒﾃﾞｨｶﾙ!M186,"")</f>
        <v/>
      </c>
      <c r="N187" s="846" t="str">
        <f>IF(COUNTA(ｺﾒﾃﾞｨｶﾙ!N186)&gt;=1,ｺﾒﾃﾞｨｶﾙ!N186,"")</f>
        <v/>
      </c>
      <c r="O187" s="852">
        <f>SUM(ｺﾒﾃﾞｨｶﾙ!P186:V186)</f>
        <v>0</v>
      </c>
      <c r="P187" s="858" t="str">
        <f>IF(O187&lt;基本!$D$9,"非常勤","常勤")</f>
        <v>常勤</v>
      </c>
      <c r="Q187" s="861">
        <f>IF(P187="非常勤",O187/基本!$D$9,1)</f>
        <v>1</v>
      </c>
      <c r="R187" s="858" t="e">
        <f>IF(DAYS360(T187,メイン!$N$3)&lt;500,"新"," ")</f>
        <v>#VALUE!</v>
      </c>
      <c r="S187" s="868"/>
      <c r="T187" s="871" t="str">
        <f>IF(COUNTA(ｺﾒﾃﾞｨｶﾙ!O186)&gt;=1,ｺﾒﾃﾞｨｶﾙ!O186,"")</f>
        <v/>
      </c>
      <c r="U187" s="873"/>
      <c r="V187" s="873"/>
      <c r="W187" s="873"/>
      <c r="X187" s="875">
        <f t="shared" si="66"/>
        <v>0</v>
      </c>
      <c r="Y187" s="875">
        <f t="shared" si="67"/>
        <v>0</v>
      </c>
      <c r="Z187" s="875">
        <f t="shared" si="68"/>
        <v>0</v>
      </c>
      <c r="AA187" s="875">
        <f t="shared" si="69"/>
        <v>0</v>
      </c>
      <c r="AB187" s="875">
        <f t="shared" si="70"/>
        <v>0</v>
      </c>
      <c r="AC187" s="875">
        <f t="shared" si="71"/>
        <v>0</v>
      </c>
      <c r="AD187" s="875">
        <f t="shared" si="72"/>
        <v>0</v>
      </c>
      <c r="AE187" s="875">
        <f t="shared" si="73"/>
        <v>0</v>
      </c>
      <c r="AF187" s="875">
        <f t="shared" si="74"/>
        <v>0</v>
      </c>
      <c r="AG187" s="875">
        <f t="shared" si="75"/>
        <v>0</v>
      </c>
      <c r="AH187" s="875">
        <f t="shared" si="76"/>
        <v>0</v>
      </c>
      <c r="AI187" s="875">
        <f t="shared" si="77"/>
        <v>0</v>
      </c>
      <c r="AJ187" s="875">
        <f t="shared" si="78"/>
        <v>0</v>
      </c>
      <c r="AK187" s="875">
        <f t="shared" si="79"/>
        <v>0</v>
      </c>
      <c r="AL187" s="875">
        <f t="shared" si="80"/>
        <v>0</v>
      </c>
      <c r="AM187" s="875">
        <f t="shared" si="81"/>
        <v>0</v>
      </c>
      <c r="AN187" s="875">
        <f t="shared" si="82"/>
        <v>0</v>
      </c>
      <c r="AO187" s="875">
        <f t="shared" si="83"/>
        <v>0</v>
      </c>
      <c r="AP187" s="875">
        <f t="shared" si="84"/>
        <v>0</v>
      </c>
      <c r="AQ187" s="875">
        <f t="shared" si="85"/>
        <v>0</v>
      </c>
      <c r="AR187" s="875">
        <f t="shared" si="86"/>
        <v>0</v>
      </c>
      <c r="AS187" s="875">
        <f t="shared" si="87"/>
        <v>0</v>
      </c>
      <c r="AT187" s="875">
        <f t="shared" si="88"/>
        <v>0</v>
      </c>
      <c r="AU187" s="875">
        <f t="shared" si="89"/>
        <v>0</v>
      </c>
      <c r="AV187" s="875">
        <f t="shared" si="90"/>
        <v>0</v>
      </c>
      <c r="AW187" s="875">
        <f t="shared" si="91"/>
        <v>0</v>
      </c>
      <c r="AX187" s="875">
        <f t="shared" si="92"/>
        <v>0</v>
      </c>
      <c r="AY187" s="875">
        <f t="shared" si="93"/>
        <v>0</v>
      </c>
      <c r="AZ187" s="875">
        <f t="shared" si="94"/>
        <v>0</v>
      </c>
      <c r="BA187" s="875">
        <f t="shared" si="95"/>
        <v>0</v>
      </c>
      <c r="BB187" s="875">
        <f t="shared" si="96"/>
        <v>0</v>
      </c>
      <c r="BC187" s="875">
        <f t="shared" si="97"/>
        <v>0</v>
      </c>
      <c r="BD187" s="875">
        <f t="shared" si="98"/>
        <v>0</v>
      </c>
      <c r="BE187" s="875"/>
    </row>
    <row r="188" spans="1:57" ht="13.5" customHeight="1">
      <c r="A188" s="655" t="str">
        <f>IF(COUNTA(ｺﾒﾃﾞｨｶﾙ!A187)&gt;=1,ｺﾒﾃﾞｨｶﾙ!A187,"")</f>
        <v/>
      </c>
      <c r="B188" s="745" t="str">
        <f>IF(COUNTA(ｺﾒﾃﾞｨｶﾙ!B187)&gt;=1,ｺﾒﾃﾞｨｶﾙ!B187,"")</f>
        <v/>
      </c>
      <c r="C188" s="750" t="str">
        <f>IF(COUNTA(ｺﾒﾃﾞｨｶﾙ!C187)&gt;=1,ｺﾒﾃﾞｨｶﾙ!C187,"")</f>
        <v/>
      </c>
      <c r="D188" s="750" t="str">
        <f>IF(COUNTA(ｺﾒﾃﾞｨｶﾙ!D187)&gt;=1,ｺﾒﾃﾞｨｶﾙ!D187,"")</f>
        <v/>
      </c>
      <c r="E188" s="750" t="str">
        <f>IF(COUNTA(ｺﾒﾃﾞｨｶﾙ!E187)&gt;=1,ｺﾒﾃﾞｨｶﾙ!E187,"")</f>
        <v/>
      </c>
      <c r="F188" s="750" t="str">
        <f>IF(COUNTA(ｺﾒﾃﾞｨｶﾙ!F187)&gt;=1,ｺﾒﾃﾞｨｶﾙ!F187,"")</f>
        <v/>
      </c>
      <c r="G188" s="750" t="str">
        <f>IF(COUNTA(ｺﾒﾃﾞｨｶﾙ!G187)&gt;=1,ｺﾒﾃﾞｨｶﾙ!G187,"")</f>
        <v/>
      </c>
      <c r="H188" s="750" t="str">
        <f>IF(COUNTA(ｺﾒﾃﾞｨｶﾙ!H187)&gt;=1,ｺﾒﾃﾞｨｶﾙ!H187,"")</f>
        <v/>
      </c>
      <c r="I188" s="750" t="str">
        <f>IF(COUNTA(ｺﾒﾃﾞｨｶﾙ!I187)&gt;=1,ｺﾒﾃﾞｨｶﾙ!I187,"")</f>
        <v/>
      </c>
      <c r="J188" s="750" t="str">
        <f>IF(COUNTA(ｺﾒﾃﾞｨｶﾙ!J187)&gt;=1,ｺﾒﾃﾞｨｶﾙ!J187,"")</f>
        <v/>
      </c>
      <c r="K188" s="750" t="str">
        <f>IF(COUNTA(ｺﾒﾃﾞｨｶﾙ!K187)&gt;=1,ｺﾒﾃﾞｨｶﾙ!K187,"")</f>
        <v/>
      </c>
      <c r="L188" s="761" t="str">
        <f>IF(COUNTA(ｺﾒﾃﾞｨｶﾙ!L187)&gt;=1,ｺﾒﾃﾞｨｶﾙ!L187,"")</f>
        <v/>
      </c>
      <c r="M188" s="839" t="str">
        <f>IF(COUNTA(ｺﾒﾃﾞｨｶﾙ!M187)&gt;=1,ｺﾒﾃﾞｨｶﾙ!M187,"")</f>
        <v/>
      </c>
      <c r="N188" s="846" t="str">
        <f>IF(COUNTA(ｺﾒﾃﾞｨｶﾙ!N187)&gt;=1,ｺﾒﾃﾞｨｶﾙ!N187,"")</f>
        <v/>
      </c>
      <c r="O188" s="852">
        <f>SUM(ｺﾒﾃﾞｨｶﾙ!P187:V187)</f>
        <v>0</v>
      </c>
      <c r="P188" s="858" t="str">
        <f>IF(O188&lt;基本!$D$9,"非常勤","常勤")</f>
        <v>常勤</v>
      </c>
      <c r="Q188" s="861">
        <f>IF(P188="非常勤",O188/基本!$D$9,1)</f>
        <v>1</v>
      </c>
      <c r="R188" s="858" t="e">
        <f>IF(DAYS360(T188,メイン!$N$3)&lt;500,"新"," ")</f>
        <v>#VALUE!</v>
      </c>
      <c r="S188" s="868"/>
      <c r="T188" s="871" t="str">
        <f>IF(COUNTA(ｺﾒﾃﾞｨｶﾙ!O187)&gt;=1,ｺﾒﾃﾞｨｶﾙ!O187,"")</f>
        <v/>
      </c>
      <c r="U188" s="873"/>
      <c r="V188" s="873"/>
      <c r="W188" s="873"/>
      <c r="X188" s="875">
        <f t="shared" si="66"/>
        <v>0</v>
      </c>
      <c r="Y188" s="875">
        <f t="shared" si="67"/>
        <v>0</v>
      </c>
      <c r="Z188" s="875">
        <f t="shared" si="68"/>
        <v>0</v>
      </c>
      <c r="AA188" s="875">
        <f t="shared" si="69"/>
        <v>0</v>
      </c>
      <c r="AB188" s="875">
        <f t="shared" si="70"/>
        <v>0</v>
      </c>
      <c r="AC188" s="875">
        <f t="shared" si="71"/>
        <v>0</v>
      </c>
      <c r="AD188" s="875">
        <f t="shared" si="72"/>
        <v>0</v>
      </c>
      <c r="AE188" s="875">
        <f t="shared" si="73"/>
        <v>0</v>
      </c>
      <c r="AF188" s="875">
        <f t="shared" si="74"/>
        <v>0</v>
      </c>
      <c r="AG188" s="875">
        <f t="shared" si="75"/>
        <v>0</v>
      </c>
      <c r="AH188" s="875">
        <f t="shared" si="76"/>
        <v>0</v>
      </c>
      <c r="AI188" s="875">
        <f t="shared" si="77"/>
        <v>0</v>
      </c>
      <c r="AJ188" s="875">
        <f t="shared" si="78"/>
        <v>0</v>
      </c>
      <c r="AK188" s="875">
        <f t="shared" si="79"/>
        <v>0</v>
      </c>
      <c r="AL188" s="875">
        <f t="shared" si="80"/>
        <v>0</v>
      </c>
      <c r="AM188" s="875">
        <f t="shared" si="81"/>
        <v>0</v>
      </c>
      <c r="AN188" s="875">
        <f t="shared" si="82"/>
        <v>0</v>
      </c>
      <c r="AO188" s="875">
        <f t="shared" si="83"/>
        <v>0</v>
      </c>
      <c r="AP188" s="875">
        <f t="shared" si="84"/>
        <v>0</v>
      </c>
      <c r="AQ188" s="875">
        <f t="shared" si="85"/>
        <v>0</v>
      </c>
      <c r="AR188" s="875">
        <f t="shared" si="86"/>
        <v>0</v>
      </c>
      <c r="AS188" s="875">
        <f t="shared" si="87"/>
        <v>0</v>
      </c>
      <c r="AT188" s="875">
        <f t="shared" si="88"/>
        <v>0</v>
      </c>
      <c r="AU188" s="875">
        <f t="shared" si="89"/>
        <v>0</v>
      </c>
      <c r="AV188" s="875">
        <f t="shared" si="90"/>
        <v>0</v>
      </c>
      <c r="AW188" s="875">
        <f t="shared" si="91"/>
        <v>0</v>
      </c>
      <c r="AX188" s="875">
        <f t="shared" si="92"/>
        <v>0</v>
      </c>
      <c r="AY188" s="875">
        <f t="shared" si="93"/>
        <v>0</v>
      </c>
      <c r="AZ188" s="875">
        <f t="shared" si="94"/>
        <v>0</v>
      </c>
      <c r="BA188" s="875">
        <f t="shared" si="95"/>
        <v>0</v>
      </c>
      <c r="BB188" s="875">
        <f t="shared" si="96"/>
        <v>0</v>
      </c>
      <c r="BC188" s="875">
        <f t="shared" si="97"/>
        <v>0</v>
      </c>
      <c r="BD188" s="875">
        <f t="shared" si="98"/>
        <v>0</v>
      </c>
      <c r="BE188" s="875"/>
    </row>
    <row r="189" spans="1:57" ht="13.5" customHeight="1">
      <c r="A189" s="655" t="str">
        <f>IF(COUNTA(ｺﾒﾃﾞｨｶﾙ!A188)&gt;=1,ｺﾒﾃﾞｨｶﾙ!A188,"")</f>
        <v/>
      </c>
      <c r="B189" s="745" t="str">
        <f>IF(COUNTA(ｺﾒﾃﾞｨｶﾙ!B188)&gt;=1,ｺﾒﾃﾞｨｶﾙ!B188,"")</f>
        <v/>
      </c>
      <c r="C189" s="750" t="str">
        <f>IF(COUNTA(ｺﾒﾃﾞｨｶﾙ!C188)&gt;=1,ｺﾒﾃﾞｨｶﾙ!C188,"")</f>
        <v/>
      </c>
      <c r="D189" s="750" t="str">
        <f>IF(COUNTA(ｺﾒﾃﾞｨｶﾙ!D188)&gt;=1,ｺﾒﾃﾞｨｶﾙ!D188,"")</f>
        <v/>
      </c>
      <c r="E189" s="750" t="str">
        <f>IF(COUNTA(ｺﾒﾃﾞｨｶﾙ!E188)&gt;=1,ｺﾒﾃﾞｨｶﾙ!E188,"")</f>
        <v/>
      </c>
      <c r="F189" s="750" t="str">
        <f>IF(COUNTA(ｺﾒﾃﾞｨｶﾙ!F188)&gt;=1,ｺﾒﾃﾞｨｶﾙ!F188,"")</f>
        <v/>
      </c>
      <c r="G189" s="750" t="str">
        <f>IF(COUNTA(ｺﾒﾃﾞｨｶﾙ!G188)&gt;=1,ｺﾒﾃﾞｨｶﾙ!G188,"")</f>
        <v/>
      </c>
      <c r="H189" s="750" t="str">
        <f>IF(COUNTA(ｺﾒﾃﾞｨｶﾙ!H188)&gt;=1,ｺﾒﾃﾞｨｶﾙ!H188,"")</f>
        <v/>
      </c>
      <c r="I189" s="750" t="str">
        <f>IF(COUNTA(ｺﾒﾃﾞｨｶﾙ!I188)&gt;=1,ｺﾒﾃﾞｨｶﾙ!I188,"")</f>
        <v/>
      </c>
      <c r="J189" s="750" t="str">
        <f>IF(COUNTA(ｺﾒﾃﾞｨｶﾙ!J188)&gt;=1,ｺﾒﾃﾞｨｶﾙ!J188,"")</f>
        <v/>
      </c>
      <c r="K189" s="750" t="str">
        <f>IF(COUNTA(ｺﾒﾃﾞｨｶﾙ!K188)&gt;=1,ｺﾒﾃﾞｨｶﾙ!K188,"")</f>
        <v/>
      </c>
      <c r="L189" s="761" t="str">
        <f>IF(COUNTA(ｺﾒﾃﾞｨｶﾙ!L188)&gt;=1,ｺﾒﾃﾞｨｶﾙ!L188,"")</f>
        <v/>
      </c>
      <c r="M189" s="839" t="str">
        <f>IF(COUNTA(ｺﾒﾃﾞｨｶﾙ!M188)&gt;=1,ｺﾒﾃﾞｨｶﾙ!M188,"")</f>
        <v/>
      </c>
      <c r="N189" s="846" t="str">
        <f>IF(COUNTA(ｺﾒﾃﾞｨｶﾙ!N188)&gt;=1,ｺﾒﾃﾞｨｶﾙ!N188,"")</f>
        <v/>
      </c>
      <c r="O189" s="852">
        <f>SUM(ｺﾒﾃﾞｨｶﾙ!P188:V188)</f>
        <v>0</v>
      </c>
      <c r="P189" s="858" t="str">
        <f>IF(O189&lt;基本!$D$9,"非常勤","常勤")</f>
        <v>常勤</v>
      </c>
      <c r="Q189" s="861">
        <f>IF(P189="非常勤",O189/基本!$D$9,1)</f>
        <v>1</v>
      </c>
      <c r="R189" s="858" t="e">
        <f>IF(DAYS360(T189,メイン!$N$3)&lt;500,"新"," ")</f>
        <v>#VALUE!</v>
      </c>
      <c r="S189" s="868"/>
      <c r="T189" s="871" t="str">
        <f>IF(COUNTA(ｺﾒﾃﾞｨｶﾙ!O188)&gt;=1,ｺﾒﾃﾞｨｶﾙ!O188,"")</f>
        <v/>
      </c>
      <c r="U189" s="873"/>
      <c r="V189" s="873"/>
      <c r="W189" s="873"/>
      <c r="X189" s="875">
        <f t="shared" si="66"/>
        <v>0</v>
      </c>
      <c r="Y189" s="875">
        <f t="shared" si="67"/>
        <v>0</v>
      </c>
      <c r="Z189" s="875">
        <f t="shared" si="68"/>
        <v>0</v>
      </c>
      <c r="AA189" s="875">
        <f t="shared" si="69"/>
        <v>0</v>
      </c>
      <c r="AB189" s="875">
        <f t="shared" si="70"/>
        <v>0</v>
      </c>
      <c r="AC189" s="875">
        <f t="shared" si="71"/>
        <v>0</v>
      </c>
      <c r="AD189" s="875">
        <f t="shared" si="72"/>
        <v>0</v>
      </c>
      <c r="AE189" s="875">
        <f t="shared" si="73"/>
        <v>0</v>
      </c>
      <c r="AF189" s="875">
        <f t="shared" si="74"/>
        <v>0</v>
      </c>
      <c r="AG189" s="875">
        <f t="shared" si="75"/>
        <v>0</v>
      </c>
      <c r="AH189" s="875">
        <f t="shared" si="76"/>
        <v>0</v>
      </c>
      <c r="AI189" s="875">
        <f t="shared" si="77"/>
        <v>0</v>
      </c>
      <c r="AJ189" s="875">
        <f t="shared" si="78"/>
        <v>0</v>
      </c>
      <c r="AK189" s="875">
        <f t="shared" si="79"/>
        <v>0</v>
      </c>
      <c r="AL189" s="875">
        <f t="shared" si="80"/>
        <v>0</v>
      </c>
      <c r="AM189" s="875">
        <f t="shared" si="81"/>
        <v>0</v>
      </c>
      <c r="AN189" s="875">
        <f t="shared" si="82"/>
        <v>0</v>
      </c>
      <c r="AO189" s="875">
        <f t="shared" si="83"/>
        <v>0</v>
      </c>
      <c r="AP189" s="875">
        <f t="shared" si="84"/>
        <v>0</v>
      </c>
      <c r="AQ189" s="875">
        <f t="shared" si="85"/>
        <v>0</v>
      </c>
      <c r="AR189" s="875">
        <f t="shared" si="86"/>
        <v>0</v>
      </c>
      <c r="AS189" s="875">
        <f t="shared" si="87"/>
        <v>0</v>
      </c>
      <c r="AT189" s="875">
        <f t="shared" si="88"/>
        <v>0</v>
      </c>
      <c r="AU189" s="875">
        <f t="shared" si="89"/>
        <v>0</v>
      </c>
      <c r="AV189" s="875">
        <f t="shared" si="90"/>
        <v>0</v>
      </c>
      <c r="AW189" s="875">
        <f t="shared" si="91"/>
        <v>0</v>
      </c>
      <c r="AX189" s="875">
        <f t="shared" si="92"/>
        <v>0</v>
      </c>
      <c r="AY189" s="875">
        <f t="shared" si="93"/>
        <v>0</v>
      </c>
      <c r="AZ189" s="875">
        <f t="shared" si="94"/>
        <v>0</v>
      </c>
      <c r="BA189" s="875">
        <f t="shared" si="95"/>
        <v>0</v>
      </c>
      <c r="BB189" s="875">
        <f t="shared" si="96"/>
        <v>0</v>
      </c>
      <c r="BC189" s="875">
        <f t="shared" si="97"/>
        <v>0</v>
      </c>
      <c r="BD189" s="875">
        <f t="shared" si="98"/>
        <v>0</v>
      </c>
      <c r="BE189" s="875"/>
    </row>
    <row r="190" spans="1:57" ht="13.5" customHeight="1">
      <c r="A190" s="655" t="str">
        <f>IF(COUNTA(ｺﾒﾃﾞｨｶﾙ!A189)&gt;=1,ｺﾒﾃﾞｨｶﾙ!A189,"")</f>
        <v/>
      </c>
      <c r="B190" s="745" t="str">
        <f>IF(COUNTA(ｺﾒﾃﾞｨｶﾙ!B189)&gt;=1,ｺﾒﾃﾞｨｶﾙ!B189,"")</f>
        <v/>
      </c>
      <c r="C190" s="750" t="str">
        <f>IF(COUNTA(ｺﾒﾃﾞｨｶﾙ!C189)&gt;=1,ｺﾒﾃﾞｨｶﾙ!C189,"")</f>
        <v/>
      </c>
      <c r="D190" s="750" t="str">
        <f>IF(COUNTA(ｺﾒﾃﾞｨｶﾙ!D189)&gt;=1,ｺﾒﾃﾞｨｶﾙ!D189,"")</f>
        <v/>
      </c>
      <c r="E190" s="750" t="str">
        <f>IF(COUNTA(ｺﾒﾃﾞｨｶﾙ!E189)&gt;=1,ｺﾒﾃﾞｨｶﾙ!E189,"")</f>
        <v/>
      </c>
      <c r="F190" s="750" t="str">
        <f>IF(COUNTA(ｺﾒﾃﾞｨｶﾙ!F189)&gt;=1,ｺﾒﾃﾞｨｶﾙ!F189,"")</f>
        <v/>
      </c>
      <c r="G190" s="750" t="str">
        <f>IF(COUNTA(ｺﾒﾃﾞｨｶﾙ!G189)&gt;=1,ｺﾒﾃﾞｨｶﾙ!G189,"")</f>
        <v/>
      </c>
      <c r="H190" s="750" t="str">
        <f>IF(COUNTA(ｺﾒﾃﾞｨｶﾙ!H189)&gt;=1,ｺﾒﾃﾞｨｶﾙ!H189,"")</f>
        <v/>
      </c>
      <c r="I190" s="750" t="str">
        <f>IF(COUNTA(ｺﾒﾃﾞｨｶﾙ!I189)&gt;=1,ｺﾒﾃﾞｨｶﾙ!I189,"")</f>
        <v/>
      </c>
      <c r="J190" s="750" t="str">
        <f>IF(COUNTA(ｺﾒﾃﾞｨｶﾙ!J189)&gt;=1,ｺﾒﾃﾞｨｶﾙ!J189,"")</f>
        <v/>
      </c>
      <c r="K190" s="750" t="str">
        <f>IF(COUNTA(ｺﾒﾃﾞｨｶﾙ!K189)&gt;=1,ｺﾒﾃﾞｨｶﾙ!K189,"")</f>
        <v/>
      </c>
      <c r="L190" s="761" t="str">
        <f>IF(COUNTA(ｺﾒﾃﾞｨｶﾙ!L189)&gt;=1,ｺﾒﾃﾞｨｶﾙ!L189,"")</f>
        <v/>
      </c>
      <c r="M190" s="839" t="str">
        <f>IF(COUNTA(ｺﾒﾃﾞｨｶﾙ!M189)&gt;=1,ｺﾒﾃﾞｨｶﾙ!M189,"")</f>
        <v/>
      </c>
      <c r="N190" s="846" t="str">
        <f>IF(COUNTA(ｺﾒﾃﾞｨｶﾙ!N189)&gt;=1,ｺﾒﾃﾞｨｶﾙ!N189,"")</f>
        <v/>
      </c>
      <c r="O190" s="852">
        <f>SUM(ｺﾒﾃﾞｨｶﾙ!P189:V189)</f>
        <v>0</v>
      </c>
      <c r="P190" s="858" t="str">
        <f>IF(O190&lt;基本!$D$9,"非常勤","常勤")</f>
        <v>常勤</v>
      </c>
      <c r="Q190" s="861">
        <f>IF(P190="非常勤",O190/基本!$D$9,1)</f>
        <v>1</v>
      </c>
      <c r="R190" s="858" t="e">
        <f>IF(DAYS360(T190,メイン!$N$3)&lt;500,"新"," ")</f>
        <v>#VALUE!</v>
      </c>
      <c r="S190" s="868"/>
      <c r="T190" s="871" t="str">
        <f>IF(COUNTA(ｺﾒﾃﾞｨｶﾙ!O189)&gt;=1,ｺﾒﾃﾞｨｶﾙ!O189,"")</f>
        <v/>
      </c>
      <c r="U190" s="873"/>
      <c r="V190" s="873"/>
      <c r="W190" s="873"/>
      <c r="X190" s="875">
        <f t="shared" si="66"/>
        <v>0</v>
      </c>
      <c r="Y190" s="875">
        <f t="shared" si="67"/>
        <v>0</v>
      </c>
      <c r="Z190" s="875">
        <f t="shared" si="68"/>
        <v>0</v>
      </c>
      <c r="AA190" s="875">
        <f t="shared" si="69"/>
        <v>0</v>
      </c>
      <c r="AB190" s="875">
        <f t="shared" si="70"/>
        <v>0</v>
      </c>
      <c r="AC190" s="875">
        <f t="shared" si="71"/>
        <v>0</v>
      </c>
      <c r="AD190" s="875">
        <f t="shared" si="72"/>
        <v>0</v>
      </c>
      <c r="AE190" s="875">
        <f t="shared" si="73"/>
        <v>0</v>
      </c>
      <c r="AF190" s="875">
        <f t="shared" si="74"/>
        <v>0</v>
      </c>
      <c r="AG190" s="875">
        <f t="shared" si="75"/>
        <v>0</v>
      </c>
      <c r="AH190" s="875">
        <f t="shared" si="76"/>
        <v>0</v>
      </c>
      <c r="AI190" s="875">
        <f t="shared" si="77"/>
        <v>0</v>
      </c>
      <c r="AJ190" s="875">
        <f t="shared" si="78"/>
        <v>0</v>
      </c>
      <c r="AK190" s="875">
        <f t="shared" si="79"/>
        <v>0</v>
      </c>
      <c r="AL190" s="875">
        <f t="shared" si="80"/>
        <v>0</v>
      </c>
      <c r="AM190" s="875">
        <f t="shared" si="81"/>
        <v>0</v>
      </c>
      <c r="AN190" s="875">
        <f t="shared" si="82"/>
        <v>0</v>
      </c>
      <c r="AO190" s="875">
        <f t="shared" si="83"/>
        <v>0</v>
      </c>
      <c r="AP190" s="875">
        <f t="shared" si="84"/>
        <v>0</v>
      </c>
      <c r="AQ190" s="875">
        <f t="shared" si="85"/>
        <v>0</v>
      </c>
      <c r="AR190" s="875">
        <f t="shared" si="86"/>
        <v>0</v>
      </c>
      <c r="AS190" s="875">
        <f t="shared" si="87"/>
        <v>0</v>
      </c>
      <c r="AT190" s="875">
        <f t="shared" si="88"/>
        <v>0</v>
      </c>
      <c r="AU190" s="875">
        <f t="shared" si="89"/>
        <v>0</v>
      </c>
      <c r="AV190" s="875">
        <f t="shared" si="90"/>
        <v>0</v>
      </c>
      <c r="AW190" s="875">
        <f t="shared" si="91"/>
        <v>0</v>
      </c>
      <c r="AX190" s="875">
        <f t="shared" si="92"/>
        <v>0</v>
      </c>
      <c r="AY190" s="875">
        <f t="shared" si="93"/>
        <v>0</v>
      </c>
      <c r="AZ190" s="875">
        <f t="shared" si="94"/>
        <v>0</v>
      </c>
      <c r="BA190" s="875">
        <f t="shared" si="95"/>
        <v>0</v>
      </c>
      <c r="BB190" s="875">
        <f t="shared" si="96"/>
        <v>0</v>
      </c>
      <c r="BC190" s="875">
        <f t="shared" si="97"/>
        <v>0</v>
      </c>
      <c r="BD190" s="875">
        <f t="shared" si="98"/>
        <v>0</v>
      </c>
      <c r="BE190" s="875"/>
    </row>
    <row r="191" spans="1:57" ht="13.5" customHeight="1">
      <c r="A191" s="655" t="str">
        <f>IF(COUNTA(ｺﾒﾃﾞｨｶﾙ!A190)&gt;=1,ｺﾒﾃﾞｨｶﾙ!A190,"")</f>
        <v/>
      </c>
      <c r="B191" s="745" t="str">
        <f>IF(COUNTA(ｺﾒﾃﾞｨｶﾙ!B190)&gt;=1,ｺﾒﾃﾞｨｶﾙ!B190,"")</f>
        <v/>
      </c>
      <c r="C191" s="750" t="str">
        <f>IF(COUNTA(ｺﾒﾃﾞｨｶﾙ!C190)&gt;=1,ｺﾒﾃﾞｨｶﾙ!C190,"")</f>
        <v/>
      </c>
      <c r="D191" s="750" t="str">
        <f>IF(COUNTA(ｺﾒﾃﾞｨｶﾙ!D190)&gt;=1,ｺﾒﾃﾞｨｶﾙ!D190,"")</f>
        <v/>
      </c>
      <c r="E191" s="750" t="str">
        <f>IF(COUNTA(ｺﾒﾃﾞｨｶﾙ!E190)&gt;=1,ｺﾒﾃﾞｨｶﾙ!E190,"")</f>
        <v/>
      </c>
      <c r="F191" s="750" t="str">
        <f>IF(COUNTA(ｺﾒﾃﾞｨｶﾙ!F190)&gt;=1,ｺﾒﾃﾞｨｶﾙ!F190,"")</f>
        <v/>
      </c>
      <c r="G191" s="750" t="str">
        <f>IF(COUNTA(ｺﾒﾃﾞｨｶﾙ!G190)&gt;=1,ｺﾒﾃﾞｨｶﾙ!G190,"")</f>
        <v/>
      </c>
      <c r="H191" s="750" t="str">
        <f>IF(COUNTA(ｺﾒﾃﾞｨｶﾙ!H190)&gt;=1,ｺﾒﾃﾞｨｶﾙ!H190,"")</f>
        <v/>
      </c>
      <c r="I191" s="750" t="str">
        <f>IF(COUNTA(ｺﾒﾃﾞｨｶﾙ!I190)&gt;=1,ｺﾒﾃﾞｨｶﾙ!I190,"")</f>
        <v/>
      </c>
      <c r="J191" s="750" t="str">
        <f>IF(COUNTA(ｺﾒﾃﾞｨｶﾙ!J190)&gt;=1,ｺﾒﾃﾞｨｶﾙ!J190,"")</f>
        <v/>
      </c>
      <c r="K191" s="750" t="str">
        <f>IF(COUNTA(ｺﾒﾃﾞｨｶﾙ!K190)&gt;=1,ｺﾒﾃﾞｨｶﾙ!K190,"")</f>
        <v/>
      </c>
      <c r="L191" s="761" t="str">
        <f>IF(COUNTA(ｺﾒﾃﾞｨｶﾙ!L190)&gt;=1,ｺﾒﾃﾞｨｶﾙ!L190,"")</f>
        <v/>
      </c>
      <c r="M191" s="839" t="str">
        <f>IF(COUNTA(ｺﾒﾃﾞｨｶﾙ!M190)&gt;=1,ｺﾒﾃﾞｨｶﾙ!M190,"")</f>
        <v/>
      </c>
      <c r="N191" s="846" t="str">
        <f>IF(COUNTA(ｺﾒﾃﾞｨｶﾙ!N190)&gt;=1,ｺﾒﾃﾞｨｶﾙ!N190,"")</f>
        <v/>
      </c>
      <c r="O191" s="852">
        <f>SUM(ｺﾒﾃﾞｨｶﾙ!P190:V190)</f>
        <v>0</v>
      </c>
      <c r="P191" s="858" t="str">
        <f>IF(O191&lt;基本!$D$9,"非常勤","常勤")</f>
        <v>常勤</v>
      </c>
      <c r="Q191" s="861">
        <f>IF(P191="非常勤",O191/基本!$D$9,1)</f>
        <v>1</v>
      </c>
      <c r="R191" s="858" t="e">
        <f>IF(DAYS360(T191,メイン!$N$3)&lt;500,"新"," ")</f>
        <v>#VALUE!</v>
      </c>
      <c r="S191" s="868"/>
      <c r="T191" s="871" t="str">
        <f>IF(COUNTA(ｺﾒﾃﾞｨｶﾙ!O190)&gt;=1,ｺﾒﾃﾞｨｶﾙ!O190,"")</f>
        <v/>
      </c>
      <c r="U191" s="873"/>
      <c r="V191" s="873"/>
      <c r="W191" s="873"/>
      <c r="X191" s="875">
        <f t="shared" si="66"/>
        <v>0</v>
      </c>
      <c r="Y191" s="875">
        <f t="shared" si="67"/>
        <v>0</v>
      </c>
      <c r="Z191" s="875">
        <f t="shared" si="68"/>
        <v>0</v>
      </c>
      <c r="AA191" s="875">
        <f t="shared" si="69"/>
        <v>0</v>
      </c>
      <c r="AB191" s="875">
        <f t="shared" si="70"/>
        <v>0</v>
      </c>
      <c r="AC191" s="875">
        <f t="shared" si="71"/>
        <v>0</v>
      </c>
      <c r="AD191" s="875">
        <f t="shared" si="72"/>
        <v>0</v>
      </c>
      <c r="AE191" s="875">
        <f t="shared" si="73"/>
        <v>0</v>
      </c>
      <c r="AF191" s="875">
        <f t="shared" si="74"/>
        <v>0</v>
      </c>
      <c r="AG191" s="875">
        <f t="shared" si="75"/>
        <v>0</v>
      </c>
      <c r="AH191" s="875">
        <f t="shared" si="76"/>
        <v>0</v>
      </c>
      <c r="AI191" s="875">
        <f t="shared" si="77"/>
        <v>0</v>
      </c>
      <c r="AJ191" s="875">
        <f t="shared" si="78"/>
        <v>0</v>
      </c>
      <c r="AK191" s="875">
        <f t="shared" si="79"/>
        <v>0</v>
      </c>
      <c r="AL191" s="875">
        <f t="shared" si="80"/>
        <v>0</v>
      </c>
      <c r="AM191" s="875">
        <f t="shared" si="81"/>
        <v>0</v>
      </c>
      <c r="AN191" s="875">
        <f t="shared" si="82"/>
        <v>0</v>
      </c>
      <c r="AO191" s="875">
        <f t="shared" si="83"/>
        <v>0</v>
      </c>
      <c r="AP191" s="875">
        <f t="shared" si="84"/>
        <v>0</v>
      </c>
      <c r="AQ191" s="875">
        <f t="shared" si="85"/>
        <v>0</v>
      </c>
      <c r="AR191" s="875">
        <f t="shared" si="86"/>
        <v>0</v>
      </c>
      <c r="AS191" s="875">
        <f t="shared" si="87"/>
        <v>0</v>
      </c>
      <c r="AT191" s="875">
        <f t="shared" si="88"/>
        <v>0</v>
      </c>
      <c r="AU191" s="875">
        <f t="shared" si="89"/>
        <v>0</v>
      </c>
      <c r="AV191" s="875">
        <f t="shared" si="90"/>
        <v>0</v>
      </c>
      <c r="AW191" s="875">
        <f t="shared" si="91"/>
        <v>0</v>
      </c>
      <c r="AX191" s="875">
        <f t="shared" si="92"/>
        <v>0</v>
      </c>
      <c r="AY191" s="875">
        <f t="shared" si="93"/>
        <v>0</v>
      </c>
      <c r="AZ191" s="875">
        <f t="shared" si="94"/>
        <v>0</v>
      </c>
      <c r="BA191" s="875">
        <f t="shared" si="95"/>
        <v>0</v>
      </c>
      <c r="BB191" s="875">
        <f t="shared" si="96"/>
        <v>0</v>
      </c>
      <c r="BC191" s="875">
        <f t="shared" si="97"/>
        <v>0</v>
      </c>
      <c r="BD191" s="875">
        <f t="shared" si="98"/>
        <v>0</v>
      </c>
      <c r="BE191" s="875"/>
    </row>
    <row r="192" spans="1:57" ht="13.5" customHeight="1">
      <c r="A192" s="655" t="str">
        <f>IF(COUNTA(ｺﾒﾃﾞｨｶﾙ!A191)&gt;=1,ｺﾒﾃﾞｨｶﾙ!A191,"")</f>
        <v/>
      </c>
      <c r="B192" s="745" t="str">
        <f>IF(COUNTA(ｺﾒﾃﾞｨｶﾙ!B191)&gt;=1,ｺﾒﾃﾞｨｶﾙ!B191,"")</f>
        <v/>
      </c>
      <c r="C192" s="750" t="str">
        <f>IF(COUNTA(ｺﾒﾃﾞｨｶﾙ!C191)&gt;=1,ｺﾒﾃﾞｨｶﾙ!C191,"")</f>
        <v/>
      </c>
      <c r="D192" s="750" t="str">
        <f>IF(COUNTA(ｺﾒﾃﾞｨｶﾙ!D191)&gt;=1,ｺﾒﾃﾞｨｶﾙ!D191,"")</f>
        <v/>
      </c>
      <c r="E192" s="750" t="str">
        <f>IF(COUNTA(ｺﾒﾃﾞｨｶﾙ!E191)&gt;=1,ｺﾒﾃﾞｨｶﾙ!E191,"")</f>
        <v/>
      </c>
      <c r="F192" s="750" t="str">
        <f>IF(COUNTA(ｺﾒﾃﾞｨｶﾙ!F191)&gt;=1,ｺﾒﾃﾞｨｶﾙ!F191,"")</f>
        <v/>
      </c>
      <c r="G192" s="750" t="str">
        <f>IF(COUNTA(ｺﾒﾃﾞｨｶﾙ!G191)&gt;=1,ｺﾒﾃﾞｨｶﾙ!G191,"")</f>
        <v/>
      </c>
      <c r="H192" s="750" t="str">
        <f>IF(COUNTA(ｺﾒﾃﾞｨｶﾙ!H191)&gt;=1,ｺﾒﾃﾞｨｶﾙ!H191,"")</f>
        <v/>
      </c>
      <c r="I192" s="750" t="str">
        <f>IF(COUNTA(ｺﾒﾃﾞｨｶﾙ!I191)&gt;=1,ｺﾒﾃﾞｨｶﾙ!I191,"")</f>
        <v/>
      </c>
      <c r="J192" s="750" t="str">
        <f>IF(COUNTA(ｺﾒﾃﾞｨｶﾙ!J191)&gt;=1,ｺﾒﾃﾞｨｶﾙ!J191,"")</f>
        <v/>
      </c>
      <c r="K192" s="750" t="str">
        <f>IF(COUNTA(ｺﾒﾃﾞｨｶﾙ!K191)&gt;=1,ｺﾒﾃﾞｨｶﾙ!K191,"")</f>
        <v/>
      </c>
      <c r="L192" s="761" t="str">
        <f>IF(COUNTA(ｺﾒﾃﾞｨｶﾙ!L191)&gt;=1,ｺﾒﾃﾞｨｶﾙ!L191,"")</f>
        <v/>
      </c>
      <c r="M192" s="839" t="str">
        <f>IF(COUNTA(ｺﾒﾃﾞｨｶﾙ!M191)&gt;=1,ｺﾒﾃﾞｨｶﾙ!M191,"")</f>
        <v/>
      </c>
      <c r="N192" s="846" t="str">
        <f>IF(COUNTA(ｺﾒﾃﾞｨｶﾙ!N191)&gt;=1,ｺﾒﾃﾞｨｶﾙ!N191,"")</f>
        <v/>
      </c>
      <c r="O192" s="852">
        <f>SUM(ｺﾒﾃﾞｨｶﾙ!P191:V191)</f>
        <v>0</v>
      </c>
      <c r="P192" s="858" t="str">
        <f>IF(O192&lt;基本!$D$9,"非常勤","常勤")</f>
        <v>常勤</v>
      </c>
      <c r="Q192" s="861">
        <f>IF(P192="非常勤",O192/基本!$D$9,1)</f>
        <v>1</v>
      </c>
      <c r="R192" s="858" t="e">
        <f>IF(DAYS360(T192,メイン!$N$3)&lt;500,"新"," ")</f>
        <v>#VALUE!</v>
      </c>
      <c r="S192" s="868"/>
      <c r="T192" s="871" t="str">
        <f>IF(COUNTA(ｺﾒﾃﾞｨｶﾙ!O191)&gt;=1,ｺﾒﾃﾞｨｶﾙ!O191,"")</f>
        <v/>
      </c>
      <c r="U192" s="873"/>
      <c r="V192" s="873"/>
      <c r="W192" s="873"/>
      <c r="X192" s="875">
        <f t="shared" si="66"/>
        <v>0</v>
      </c>
      <c r="Y192" s="875">
        <f t="shared" si="67"/>
        <v>0</v>
      </c>
      <c r="Z192" s="875">
        <f t="shared" si="68"/>
        <v>0</v>
      </c>
      <c r="AA192" s="875">
        <f t="shared" si="69"/>
        <v>0</v>
      </c>
      <c r="AB192" s="875">
        <f t="shared" si="70"/>
        <v>0</v>
      </c>
      <c r="AC192" s="875">
        <f t="shared" si="71"/>
        <v>0</v>
      </c>
      <c r="AD192" s="875">
        <f t="shared" si="72"/>
        <v>0</v>
      </c>
      <c r="AE192" s="875">
        <f t="shared" si="73"/>
        <v>0</v>
      </c>
      <c r="AF192" s="875">
        <f t="shared" si="74"/>
        <v>0</v>
      </c>
      <c r="AG192" s="875">
        <f t="shared" si="75"/>
        <v>0</v>
      </c>
      <c r="AH192" s="875">
        <f t="shared" si="76"/>
        <v>0</v>
      </c>
      <c r="AI192" s="875">
        <f t="shared" si="77"/>
        <v>0</v>
      </c>
      <c r="AJ192" s="875">
        <f t="shared" si="78"/>
        <v>0</v>
      </c>
      <c r="AK192" s="875">
        <f t="shared" si="79"/>
        <v>0</v>
      </c>
      <c r="AL192" s="875">
        <f t="shared" si="80"/>
        <v>0</v>
      </c>
      <c r="AM192" s="875">
        <f t="shared" si="81"/>
        <v>0</v>
      </c>
      <c r="AN192" s="875">
        <f t="shared" si="82"/>
        <v>0</v>
      </c>
      <c r="AO192" s="875">
        <f t="shared" si="83"/>
        <v>0</v>
      </c>
      <c r="AP192" s="875">
        <f t="shared" si="84"/>
        <v>0</v>
      </c>
      <c r="AQ192" s="875">
        <f t="shared" si="85"/>
        <v>0</v>
      </c>
      <c r="AR192" s="875">
        <f t="shared" si="86"/>
        <v>0</v>
      </c>
      <c r="AS192" s="875">
        <f t="shared" si="87"/>
        <v>0</v>
      </c>
      <c r="AT192" s="875">
        <f t="shared" si="88"/>
        <v>0</v>
      </c>
      <c r="AU192" s="875">
        <f t="shared" si="89"/>
        <v>0</v>
      </c>
      <c r="AV192" s="875">
        <f t="shared" si="90"/>
        <v>0</v>
      </c>
      <c r="AW192" s="875">
        <f t="shared" si="91"/>
        <v>0</v>
      </c>
      <c r="AX192" s="875">
        <f t="shared" si="92"/>
        <v>0</v>
      </c>
      <c r="AY192" s="875">
        <f t="shared" si="93"/>
        <v>0</v>
      </c>
      <c r="AZ192" s="875">
        <f t="shared" si="94"/>
        <v>0</v>
      </c>
      <c r="BA192" s="875">
        <f t="shared" si="95"/>
        <v>0</v>
      </c>
      <c r="BB192" s="875">
        <f t="shared" si="96"/>
        <v>0</v>
      </c>
      <c r="BC192" s="875">
        <f t="shared" si="97"/>
        <v>0</v>
      </c>
      <c r="BD192" s="875">
        <f t="shared" si="98"/>
        <v>0</v>
      </c>
      <c r="BE192" s="875"/>
    </row>
    <row r="193" spans="1:59" ht="13.5" customHeight="1">
      <c r="A193" s="655" t="str">
        <f>IF(COUNTA(ｺﾒﾃﾞｨｶﾙ!A192)&gt;=1,ｺﾒﾃﾞｨｶﾙ!A192,"")</f>
        <v/>
      </c>
      <c r="B193" s="745" t="str">
        <f>IF(COUNTA(ｺﾒﾃﾞｨｶﾙ!B192)&gt;=1,ｺﾒﾃﾞｨｶﾙ!B192,"")</f>
        <v/>
      </c>
      <c r="C193" s="750" t="str">
        <f>IF(COUNTA(ｺﾒﾃﾞｨｶﾙ!C192)&gt;=1,ｺﾒﾃﾞｨｶﾙ!C192,"")</f>
        <v/>
      </c>
      <c r="D193" s="750" t="str">
        <f>IF(COUNTA(ｺﾒﾃﾞｨｶﾙ!D192)&gt;=1,ｺﾒﾃﾞｨｶﾙ!D192,"")</f>
        <v/>
      </c>
      <c r="E193" s="750" t="str">
        <f>IF(COUNTA(ｺﾒﾃﾞｨｶﾙ!E192)&gt;=1,ｺﾒﾃﾞｨｶﾙ!E192,"")</f>
        <v/>
      </c>
      <c r="F193" s="750" t="str">
        <f>IF(COUNTA(ｺﾒﾃﾞｨｶﾙ!F192)&gt;=1,ｺﾒﾃﾞｨｶﾙ!F192,"")</f>
        <v/>
      </c>
      <c r="G193" s="750" t="str">
        <f>IF(COUNTA(ｺﾒﾃﾞｨｶﾙ!G192)&gt;=1,ｺﾒﾃﾞｨｶﾙ!G192,"")</f>
        <v/>
      </c>
      <c r="H193" s="750" t="str">
        <f>IF(COUNTA(ｺﾒﾃﾞｨｶﾙ!H192)&gt;=1,ｺﾒﾃﾞｨｶﾙ!H192,"")</f>
        <v/>
      </c>
      <c r="I193" s="750" t="str">
        <f>IF(COUNTA(ｺﾒﾃﾞｨｶﾙ!I192)&gt;=1,ｺﾒﾃﾞｨｶﾙ!I192,"")</f>
        <v/>
      </c>
      <c r="J193" s="750" t="str">
        <f>IF(COUNTA(ｺﾒﾃﾞｨｶﾙ!J192)&gt;=1,ｺﾒﾃﾞｨｶﾙ!J192,"")</f>
        <v/>
      </c>
      <c r="K193" s="750" t="str">
        <f>IF(COUNTA(ｺﾒﾃﾞｨｶﾙ!K192)&gt;=1,ｺﾒﾃﾞｨｶﾙ!K192,"")</f>
        <v/>
      </c>
      <c r="L193" s="761" t="str">
        <f>IF(COUNTA(ｺﾒﾃﾞｨｶﾙ!L192)&gt;=1,ｺﾒﾃﾞｨｶﾙ!L192,"")</f>
        <v/>
      </c>
      <c r="M193" s="839" t="str">
        <f>IF(COUNTA(ｺﾒﾃﾞｨｶﾙ!M192)&gt;=1,ｺﾒﾃﾞｨｶﾙ!M192,"")</f>
        <v/>
      </c>
      <c r="N193" s="846" t="str">
        <f>IF(COUNTA(ｺﾒﾃﾞｨｶﾙ!N192)&gt;=1,ｺﾒﾃﾞｨｶﾙ!N192,"")</f>
        <v/>
      </c>
      <c r="O193" s="852">
        <f>SUM(ｺﾒﾃﾞｨｶﾙ!P192:V192)</f>
        <v>0</v>
      </c>
      <c r="P193" s="858" t="str">
        <f>IF(O193&lt;基本!$D$9,"非常勤","常勤")</f>
        <v>常勤</v>
      </c>
      <c r="Q193" s="861">
        <f>IF(P193="非常勤",O193/基本!$D$9,1)</f>
        <v>1</v>
      </c>
      <c r="R193" s="858" t="e">
        <f>IF(DAYS360(T193,メイン!$N$3)&lt;500,"新"," ")</f>
        <v>#VALUE!</v>
      </c>
      <c r="S193" s="868"/>
      <c r="T193" s="871" t="str">
        <f>IF(COUNTA(ｺﾒﾃﾞｨｶﾙ!O192)&gt;=1,ｺﾒﾃﾞｨｶﾙ!O192,"")</f>
        <v/>
      </c>
      <c r="U193" s="873"/>
      <c r="V193" s="873"/>
      <c r="W193" s="873"/>
      <c r="X193" s="875">
        <f t="shared" si="66"/>
        <v>0</v>
      </c>
      <c r="Y193" s="875">
        <f t="shared" si="67"/>
        <v>0</v>
      </c>
      <c r="Z193" s="875">
        <f t="shared" si="68"/>
        <v>0</v>
      </c>
      <c r="AA193" s="875">
        <f t="shared" si="69"/>
        <v>0</v>
      </c>
      <c r="AB193" s="875">
        <f t="shared" si="70"/>
        <v>0</v>
      </c>
      <c r="AC193" s="875">
        <f t="shared" si="71"/>
        <v>0</v>
      </c>
      <c r="AD193" s="875">
        <f t="shared" si="72"/>
        <v>0</v>
      </c>
      <c r="AE193" s="875">
        <f t="shared" si="73"/>
        <v>0</v>
      </c>
      <c r="AF193" s="875">
        <f t="shared" si="74"/>
        <v>0</v>
      </c>
      <c r="AG193" s="875">
        <f t="shared" si="75"/>
        <v>0</v>
      </c>
      <c r="AH193" s="875">
        <f t="shared" si="76"/>
        <v>0</v>
      </c>
      <c r="AI193" s="875">
        <f t="shared" si="77"/>
        <v>0</v>
      </c>
      <c r="AJ193" s="875">
        <f t="shared" si="78"/>
        <v>0</v>
      </c>
      <c r="AK193" s="875">
        <f t="shared" si="79"/>
        <v>0</v>
      </c>
      <c r="AL193" s="875">
        <f t="shared" si="80"/>
        <v>0</v>
      </c>
      <c r="AM193" s="875">
        <f t="shared" si="81"/>
        <v>0</v>
      </c>
      <c r="AN193" s="875">
        <f t="shared" si="82"/>
        <v>0</v>
      </c>
      <c r="AO193" s="875">
        <f t="shared" si="83"/>
        <v>0</v>
      </c>
      <c r="AP193" s="875">
        <f t="shared" si="84"/>
        <v>0</v>
      </c>
      <c r="AQ193" s="875">
        <f t="shared" si="85"/>
        <v>0</v>
      </c>
      <c r="AR193" s="875">
        <f t="shared" si="86"/>
        <v>0</v>
      </c>
      <c r="AS193" s="875">
        <f t="shared" si="87"/>
        <v>0</v>
      </c>
      <c r="AT193" s="875">
        <f t="shared" si="88"/>
        <v>0</v>
      </c>
      <c r="AU193" s="875">
        <f t="shared" si="89"/>
        <v>0</v>
      </c>
      <c r="AV193" s="875">
        <f t="shared" si="90"/>
        <v>0</v>
      </c>
      <c r="AW193" s="875">
        <f t="shared" si="91"/>
        <v>0</v>
      </c>
      <c r="AX193" s="875">
        <f t="shared" si="92"/>
        <v>0</v>
      </c>
      <c r="AY193" s="875">
        <f t="shared" si="93"/>
        <v>0</v>
      </c>
      <c r="AZ193" s="875">
        <f t="shared" si="94"/>
        <v>0</v>
      </c>
      <c r="BA193" s="875">
        <f t="shared" si="95"/>
        <v>0</v>
      </c>
      <c r="BB193" s="875">
        <f t="shared" si="96"/>
        <v>0</v>
      </c>
      <c r="BC193" s="875">
        <f t="shared" si="97"/>
        <v>0</v>
      </c>
      <c r="BD193" s="875">
        <f t="shared" si="98"/>
        <v>0</v>
      </c>
      <c r="BE193" s="875"/>
    </row>
    <row r="194" spans="1:59" ht="13.5" customHeight="1">
      <c r="A194" s="655" t="str">
        <f>IF(COUNTA(ｺﾒﾃﾞｨｶﾙ!A193)&gt;=1,ｺﾒﾃﾞｨｶﾙ!A193,"")</f>
        <v/>
      </c>
      <c r="B194" s="745" t="str">
        <f>IF(COUNTA(ｺﾒﾃﾞｨｶﾙ!B193)&gt;=1,ｺﾒﾃﾞｨｶﾙ!B193,"")</f>
        <v/>
      </c>
      <c r="C194" s="750" t="str">
        <f>IF(COUNTA(ｺﾒﾃﾞｨｶﾙ!C193)&gt;=1,ｺﾒﾃﾞｨｶﾙ!C193,"")</f>
        <v/>
      </c>
      <c r="D194" s="750" t="str">
        <f>IF(COUNTA(ｺﾒﾃﾞｨｶﾙ!D193)&gt;=1,ｺﾒﾃﾞｨｶﾙ!D193,"")</f>
        <v/>
      </c>
      <c r="E194" s="750" t="str">
        <f>IF(COUNTA(ｺﾒﾃﾞｨｶﾙ!E193)&gt;=1,ｺﾒﾃﾞｨｶﾙ!E193,"")</f>
        <v/>
      </c>
      <c r="F194" s="750" t="str">
        <f>IF(COUNTA(ｺﾒﾃﾞｨｶﾙ!F193)&gt;=1,ｺﾒﾃﾞｨｶﾙ!F193,"")</f>
        <v/>
      </c>
      <c r="G194" s="750" t="str">
        <f>IF(COUNTA(ｺﾒﾃﾞｨｶﾙ!G193)&gt;=1,ｺﾒﾃﾞｨｶﾙ!G193,"")</f>
        <v/>
      </c>
      <c r="H194" s="750" t="str">
        <f>IF(COUNTA(ｺﾒﾃﾞｨｶﾙ!H193)&gt;=1,ｺﾒﾃﾞｨｶﾙ!H193,"")</f>
        <v/>
      </c>
      <c r="I194" s="750" t="str">
        <f>IF(COUNTA(ｺﾒﾃﾞｨｶﾙ!I193)&gt;=1,ｺﾒﾃﾞｨｶﾙ!I193,"")</f>
        <v/>
      </c>
      <c r="J194" s="750" t="str">
        <f>IF(COUNTA(ｺﾒﾃﾞｨｶﾙ!J193)&gt;=1,ｺﾒﾃﾞｨｶﾙ!J193,"")</f>
        <v/>
      </c>
      <c r="K194" s="750" t="str">
        <f>IF(COUNTA(ｺﾒﾃﾞｨｶﾙ!K193)&gt;=1,ｺﾒﾃﾞｨｶﾙ!K193,"")</f>
        <v/>
      </c>
      <c r="L194" s="761" t="str">
        <f>IF(COUNTA(ｺﾒﾃﾞｨｶﾙ!L193)&gt;=1,ｺﾒﾃﾞｨｶﾙ!L193,"")</f>
        <v/>
      </c>
      <c r="M194" s="839" t="str">
        <f>IF(COUNTA(ｺﾒﾃﾞｨｶﾙ!M193)&gt;=1,ｺﾒﾃﾞｨｶﾙ!M193,"")</f>
        <v/>
      </c>
      <c r="N194" s="846" t="str">
        <f>IF(COUNTA(ｺﾒﾃﾞｨｶﾙ!N193)&gt;=1,ｺﾒﾃﾞｨｶﾙ!N193,"")</f>
        <v/>
      </c>
      <c r="O194" s="852">
        <f>SUM(ｺﾒﾃﾞｨｶﾙ!P193:V193)</f>
        <v>0</v>
      </c>
      <c r="P194" s="858" t="str">
        <f>IF(O194&lt;基本!$D$9,"非常勤","常勤")</f>
        <v>常勤</v>
      </c>
      <c r="Q194" s="861">
        <f>IF(P194="非常勤",O194/基本!$D$9,1)</f>
        <v>1</v>
      </c>
      <c r="R194" s="858" t="e">
        <f>IF(DAYS360(T194,メイン!$N$3)&lt;500,"新"," ")</f>
        <v>#VALUE!</v>
      </c>
      <c r="S194" s="868"/>
      <c r="T194" s="871" t="str">
        <f>IF(COUNTA(ｺﾒﾃﾞｨｶﾙ!O193)&gt;=1,ｺﾒﾃﾞｨｶﾙ!O193,"")</f>
        <v/>
      </c>
      <c r="U194" s="873"/>
      <c r="V194" s="873"/>
      <c r="W194" s="873"/>
      <c r="X194" s="875">
        <f t="shared" si="66"/>
        <v>0</v>
      </c>
      <c r="Y194" s="875">
        <f t="shared" si="67"/>
        <v>0</v>
      </c>
      <c r="Z194" s="875">
        <f t="shared" si="68"/>
        <v>0</v>
      </c>
      <c r="AA194" s="875">
        <f t="shared" si="69"/>
        <v>0</v>
      </c>
      <c r="AB194" s="875">
        <f t="shared" si="70"/>
        <v>0</v>
      </c>
      <c r="AC194" s="875">
        <f t="shared" si="71"/>
        <v>0</v>
      </c>
      <c r="AD194" s="875">
        <f t="shared" si="72"/>
        <v>0</v>
      </c>
      <c r="AE194" s="875">
        <f t="shared" si="73"/>
        <v>0</v>
      </c>
      <c r="AF194" s="875">
        <f t="shared" si="74"/>
        <v>0</v>
      </c>
      <c r="AG194" s="875">
        <f t="shared" si="75"/>
        <v>0</v>
      </c>
      <c r="AH194" s="875">
        <f t="shared" si="76"/>
        <v>0</v>
      </c>
      <c r="AI194" s="875">
        <f t="shared" si="77"/>
        <v>0</v>
      </c>
      <c r="AJ194" s="875">
        <f t="shared" si="78"/>
        <v>0</v>
      </c>
      <c r="AK194" s="875">
        <f t="shared" si="79"/>
        <v>0</v>
      </c>
      <c r="AL194" s="875">
        <f t="shared" si="80"/>
        <v>0</v>
      </c>
      <c r="AM194" s="875">
        <f t="shared" si="81"/>
        <v>0</v>
      </c>
      <c r="AN194" s="875">
        <f t="shared" si="82"/>
        <v>0</v>
      </c>
      <c r="AO194" s="875">
        <f t="shared" si="83"/>
        <v>0</v>
      </c>
      <c r="AP194" s="875">
        <f t="shared" si="84"/>
        <v>0</v>
      </c>
      <c r="AQ194" s="875">
        <f t="shared" si="85"/>
        <v>0</v>
      </c>
      <c r="AR194" s="875">
        <f t="shared" si="86"/>
        <v>0</v>
      </c>
      <c r="AS194" s="875">
        <f t="shared" si="87"/>
        <v>0</v>
      </c>
      <c r="AT194" s="875">
        <f t="shared" si="88"/>
        <v>0</v>
      </c>
      <c r="AU194" s="875">
        <f t="shared" si="89"/>
        <v>0</v>
      </c>
      <c r="AV194" s="875">
        <f t="shared" si="90"/>
        <v>0</v>
      </c>
      <c r="AW194" s="875">
        <f t="shared" si="91"/>
        <v>0</v>
      </c>
      <c r="AX194" s="875">
        <f t="shared" si="92"/>
        <v>0</v>
      </c>
      <c r="AY194" s="875">
        <f t="shared" si="93"/>
        <v>0</v>
      </c>
      <c r="AZ194" s="875">
        <f t="shared" si="94"/>
        <v>0</v>
      </c>
      <c r="BA194" s="875">
        <f t="shared" si="95"/>
        <v>0</v>
      </c>
      <c r="BB194" s="875">
        <f t="shared" si="96"/>
        <v>0</v>
      </c>
      <c r="BC194" s="875">
        <f t="shared" si="97"/>
        <v>0</v>
      </c>
      <c r="BD194" s="875">
        <f t="shared" si="98"/>
        <v>0</v>
      </c>
      <c r="BE194" s="875"/>
    </row>
    <row r="195" spans="1:59" ht="13.5" customHeight="1">
      <c r="A195" s="655" t="str">
        <f>IF(COUNTA(ｺﾒﾃﾞｨｶﾙ!A194)&gt;=1,ｺﾒﾃﾞｨｶﾙ!A194,"")</f>
        <v/>
      </c>
      <c r="B195" s="745" t="str">
        <f>IF(COUNTA(ｺﾒﾃﾞｨｶﾙ!B194)&gt;=1,ｺﾒﾃﾞｨｶﾙ!B194,"")</f>
        <v/>
      </c>
      <c r="C195" s="750" t="str">
        <f>IF(COUNTA(ｺﾒﾃﾞｨｶﾙ!C194)&gt;=1,ｺﾒﾃﾞｨｶﾙ!C194,"")</f>
        <v/>
      </c>
      <c r="D195" s="750" t="str">
        <f>IF(COUNTA(ｺﾒﾃﾞｨｶﾙ!D194)&gt;=1,ｺﾒﾃﾞｨｶﾙ!D194,"")</f>
        <v/>
      </c>
      <c r="E195" s="750" t="str">
        <f>IF(COUNTA(ｺﾒﾃﾞｨｶﾙ!E194)&gt;=1,ｺﾒﾃﾞｨｶﾙ!E194,"")</f>
        <v/>
      </c>
      <c r="F195" s="750" t="str">
        <f>IF(COUNTA(ｺﾒﾃﾞｨｶﾙ!F194)&gt;=1,ｺﾒﾃﾞｨｶﾙ!F194,"")</f>
        <v/>
      </c>
      <c r="G195" s="750" t="str">
        <f>IF(COUNTA(ｺﾒﾃﾞｨｶﾙ!G194)&gt;=1,ｺﾒﾃﾞｨｶﾙ!G194,"")</f>
        <v/>
      </c>
      <c r="H195" s="750" t="str">
        <f>IF(COUNTA(ｺﾒﾃﾞｨｶﾙ!H194)&gt;=1,ｺﾒﾃﾞｨｶﾙ!H194,"")</f>
        <v/>
      </c>
      <c r="I195" s="750" t="str">
        <f>IF(COUNTA(ｺﾒﾃﾞｨｶﾙ!I194)&gt;=1,ｺﾒﾃﾞｨｶﾙ!I194,"")</f>
        <v/>
      </c>
      <c r="J195" s="750" t="str">
        <f>IF(COUNTA(ｺﾒﾃﾞｨｶﾙ!J194)&gt;=1,ｺﾒﾃﾞｨｶﾙ!J194,"")</f>
        <v/>
      </c>
      <c r="K195" s="750" t="str">
        <f>IF(COUNTA(ｺﾒﾃﾞｨｶﾙ!K194)&gt;=1,ｺﾒﾃﾞｨｶﾙ!K194,"")</f>
        <v/>
      </c>
      <c r="L195" s="761" t="str">
        <f>IF(COUNTA(ｺﾒﾃﾞｨｶﾙ!L194)&gt;=1,ｺﾒﾃﾞｨｶﾙ!L194,"")</f>
        <v/>
      </c>
      <c r="M195" s="839" t="str">
        <f>IF(COUNTA(ｺﾒﾃﾞｨｶﾙ!M194)&gt;=1,ｺﾒﾃﾞｨｶﾙ!M194,"")</f>
        <v/>
      </c>
      <c r="N195" s="846" t="str">
        <f>IF(COUNTA(ｺﾒﾃﾞｨｶﾙ!N194)&gt;=1,ｺﾒﾃﾞｨｶﾙ!N194,"")</f>
        <v/>
      </c>
      <c r="O195" s="852">
        <f>SUM(ｺﾒﾃﾞｨｶﾙ!P194:V194)</f>
        <v>0</v>
      </c>
      <c r="P195" s="858" t="str">
        <f>IF(O195&lt;基本!$D$9,"非常勤","常勤")</f>
        <v>常勤</v>
      </c>
      <c r="Q195" s="861">
        <f>IF(P195="非常勤",O195/基本!$D$9,1)</f>
        <v>1</v>
      </c>
      <c r="R195" s="858" t="e">
        <f>IF(DAYS360(T195,メイン!$N$3)&lt;500,"新"," ")</f>
        <v>#VALUE!</v>
      </c>
      <c r="S195" s="868"/>
      <c r="T195" s="871" t="str">
        <f>IF(COUNTA(ｺﾒﾃﾞｨｶﾙ!O194)&gt;=1,ｺﾒﾃﾞｨｶﾙ!O194,"")</f>
        <v/>
      </c>
      <c r="U195" s="873"/>
      <c r="V195" s="873"/>
      <c r="W195" s="873"/>
      <c r="X195" s="875">
        <f t="shared" si="66"/>
        <v>0</v>
      </c>
      <c r="Y195" s="875">
        <f t="shared" si="67"/>
        <v>0</v>
      </c>
      <c r="Z195" s="875">
        <f t="shared" si="68"/>
        <v>0</v>
      </c>
      <c r="AA195" s="875">
        <f t="shared" si="69"/>
        <v>0</v>
      </c>
      <c r="AB195" s="875">
        <f t="shared" si="70"/>
        <v>0</v>
      </c>
      <c r="AC195" s="875">
        <f t="shared" si="71"/>
        <v>0</v>
      </c>
      <c r="AD195" s="875">
        <f t="shared" si="72"/>
        <v>0</v>
      </c>
      <c r="AE195" s="875">
        <f t="shared" si="73"/>
        <v>0</v>
      </c>
      <c r="AF195" s="875">
        <f t="shared" si="74"/>
        <v>0</v>
      </c>
      <c r="AG195" s="875">
        <f t="shared" si="75"/>
        <v>0</v>
      </c>
      <c r="AH195" s="875">
        <f t="shared" si="76"/>
        <v>0</v>
      </c>
      <c r="AI195" s="875">
        <f t="shared" si="77"/>
        <v>0</v>
      </c>
      <c r="AJ195" s="875">
        <f t="shared" si="78"/>
        <v>0</v>
      </c>
      <c r="AK195" s="875">
        <f t="shared" si="79"/>
        <v>0</v>
      </c>
      <c r="AL195" s="875">
        <f t="shared" si="80"/>
        <v>0</v>
      </c>
      <c r="AM195" s="875">
        <f t="shared" si="81"/>
        <v>0</v>
      </c>
      <c r="AN195" s="875">
        <f t="shared" si="82"/>
        <v>0</v>
      </c>
      <c r="AO195" s="875">
        <f t="shared" si="83"/>
        <v>0</v>
      </c>
      <c r="AP195" s="875">
        <f t="shared" si="84"/>
        <v>0</v>
      </c>
      <c r="AQ195" s="875">
        <f t="shared" si="85"/>
        <v>0</v>
      </c>
      <c r="AR195" s="875">
        <f t="shared" si="86"/>
        <v>0</v>
      </c>
      <c r="AS195" s="875">
        <f t="shared" si="87"/>
        <v>0</v>
      </c>
      <c r="AT195" s="875">
        <f t="shared" si="88"/>
        <v>0</v>
      </c>
      <c r="AU195" s="875">
        <f t="shared" si="89"/>
        <v>0</v>
      </c>
      <c r="AV195" s="875">
        <f t="shared" si="90"/>
        <v>0</v>
      </c>
      <c r="AW195" s="875">
        <f t="shared" si="91"/>
        <v>0</v>
      </c>
      <c r="AX195" s="875">
        <f t="shared" si="92"/>
        <v>0</v>
      </c>
      <c r="AY195" s="875">
        <f t="shared" si="93"/>
        <v>0</v>
      </c>
      <c r="AZ195" s="875">
        <f t="shared" si="94"/>
        <v>0</v>
      </c>
      <c r="BA195" s="875">
        <f t="shared" si="95"/>
        <v>0</v>
      </c>
      <c r="BB195" s="875">
        <f t="shared" si="96"/>
        <v>0</v>
      </c>
      <c r="BC195" s="875">
        <f t="shared" si="97"/>
        <v>0</v>
      </c>
      <c r="BD195" s="875">
        <f t="shared" si="98"/>
        <v>0</v>
      </c>
      <c r="BE195" s="875"/>
    </row>
    <row r="196" spans="1:59" ht="13.5" customHeight="1">
      <c r="A196" s="655" t="str">
        <f>IF(COUNTA(ｺﾒﾃﾞｨｶﾙ!A195)&gt;=1,ｺﾒﾃﾞｨｶﾙ!A195,"")</f>
        <v/>
      </c>
      <c r="B196" s="745" t="str">
        <f>IF(COUNTA(ｺﾒﾃﾞｨｶﾙ!B195)&gt;=1,ｺﾒﾃﾞｨｶﾙ!B195,"")</f>
        <v/>
      </c>
      <c r="C196" s="750" t="str">
        <f>IF(COUNTA(ｺﾒﾃﾞｨｶﾙ!C195)&gt;=1,ｺﾒﾃﾞｨｶﾙ!C195,"")</f>
        <v/>
      </c>
      <c r="D196" s="750" t="str">
        <f>IF(COUNTA(ｺﾒﾃﾞｨｶﾙ!D195)&gt;=1,ｺﾒﾃﾞｨｶﾙ!D195,"")</f>
        <v/>
      </c>
      <c r="E196" s="750" t="str">
        <f>IF(COUNTA(ｺﾒﾃﾞｨｶﾙ!E195)&gt;=1,ｺﾒﾃﾞｨｶﾙ!E195,"")</f>
        <v/>
      </c>
      <c r="F196" s="750" t="str">
        <f>IF(COUNTA(ｺﾒﾃﾞｨｶﾙ!F195)&gt;=1,ｺﾒﾃﾞｨｶﾙ!F195,"")</f>
        <v/>
      </c>
      <c r="G196" s="750" t="str">
        <f>IF(COUNTA(ｺﾒﾃﾞｨｶﾙ!G195)&gt;=1,ｺﾒﾃﾞｨｶﾙ!G195,"")</f>
        <v/>
      </c>
      <c r="H196" s="750" t="str">
        <f>IF(COUNTA(ｺﾒﾃﾞｨｶﾙ!H195)&gt;=1,ｺﾒﾃﾞｨｶﾙ!H195,"")</f>
        <v/>
      </c>
      <c r="I196" s="750" t="str">
        <f>IF(COUNTA(ｺﾒﾃﾞｨｶﾙ!I195)&gt;=1,ｺﾒﾃﾞｨｶﾙ!I195,"")</f>
        <v/>
      </c>
      <c r="J196" s="750" t="str">
        <f>IF(COUNTA(ｺﾒﾃﾞｨｶﾙ!J195)&gt;=1,ｺﾒﾃﾞｨｶﾙ!J195,"")</f>
        <v/>
      </c>
      <c r="K196" s="750" t="str">
        <f>IF(COUNTA(ｺﾒﾃﾞｨｶﾙ!K195)&gt;=1,ｺﾒﾃﾞｨｶﾙ!K195,"")</f>
        <v/>
      </c>
      <c r="L196" s="761" t="str">
        <f>IF(COUNTA(ｺﾒﾃﾞｨｶﾙ!L195)&gt;=1,ｺﾒﾃﾞｨｶﾙ!L195,"")</f>
        <v/>
      </c>
      <c r="M196" s="839" t="str">
        <f>IF(COUNTA(ｺﾒﾃﾞｨｶﾙ!M195)&gt;=1,ｺﾒﾃﾞｨｶﾙ!M195,"")</f>
        <v/>
      </c>
      <c r="N196" s="846" t="str">
        <f>IF(COUNTA(ｺﾒﾃﾞｨｶﾙ!N195)&gt;=1,ｺﾒﾃﾞｨｶﾙ!N195,"")</f>
        <v/>
      </c>
      <c r="O196" s="852">
        <f>SUM(ｺﾒﾃﾞｨｶﾙ!P195:V195)</f>
        <v>0</v>
      </c>
      <c r="P196" s="858" t="str">
        <f>IF(O196&lt;基本!$D$9,"非常勤","常勤")</f>
        <v>常勤</v>
      </c>
      <c r="Q196" s="861">
        <f>IF(P196="非常勤",O196/基本!$D$9,1)</f>
        <v>1</v>
      </c>
      <c r="R196" s="858" t="e">
        <f>IF(DAYS360(T196,メイン!$N$3)&lt;500,"新"," ")</f>
        <v>#VALUE!</v>
      </c>
      <c r="S196" s="868"/>
      <c r="T196" s="871" t="str">
        <f>IF(COUNTA(ｺﾒﾃﾞｨｶﾙ!O195)&gt;=1,ｺﾒﾃﾞｨｶﾙ!O195,"")</f>
        <v/>
      </c>
      <c r="U196" s="873"/>
      <c r="V196" s="873"/>
      <c r="W196" s="873"/>
      <c r="X196" s="875">
        <f t="shared" si="66"/>
        <v>0</v>
      </c>
      <c r="Y196" s="875">
        <f t="shared" si="67"/>
        <v>0</v>
      </c>
      <c r="Z196" s="875">
        <f t="shared" si="68"/>
        <v>0</v>
      </c>
      <c r="AA196" s="875">
        <f t="shared" si="69"/>
        <v>0</v>
      </c>
      <c r="AB196" s="875">
        <f t="shared" si="70"/>
        <v>0</v>
      </c>
      <c r="AC196" s="875">
        <f t="shared" si="71"/>
        <v>0</v>
      </c>
      <c r="AD196" s="875">
        <f t="shared" si="72"/>
        <v>0</v>
      </c>
      <c r="AE196" s="875">
        <f t="shared" si="73"/>
        <v>0</v>
      </c>
      <c r="AF196" s="875">
        <f t="shared" si="74"/>
        <v>0</v>
      </c>
      <c r="AG196" s="875">
        <f t="shared" si="75"/>
        <v>0</v>
      </c>
      <c r="AH196" s="875">
        <f t="shared" si="76"/>
        <v>0</v>
      </c>
      <c r="AI196" s="875">
        <f t="shared" si="77"/>
        <v>0</v>
      </c>
      <c r="AJ196" s="875">
        <f t="shared" si="78"/>
        <v>0</v>
      </c>
      <c r="AK196" s="875">
        <f t="shared" si="79"/>
        <v>0</v>
      </c>
      <c r="AL196" s="875">
        <f t="shared" si="80"/>
        <v>0</v>
      </c>
      <c r="AM196" s="875">
        <f t="shared" si="81"/>
        <v>0</v>
      </c>
      <c r="AN196" s="875">
        <f t="shared" si="82"/>
        <v>0</v>
      </c>
      <c r="AO196" s="875">
        <f t="shared" si="83"/>
        <v>0</v>
      </c>
      <c r="AP196" s="875">
        <f t="shared" si="84"/>
        <v>0</v>
      </c>
      <c r="AQ196" s="875">
        <f t="shared" si="85"/>
        <v>0</v>
      </c>
      <c r="AR196" s="875">
        <f t="shared" si="86"/>
        <v>0</v>
      </c>
      <c r="AS196" s="875">
        <f t="shared" si="87"/>
        <v>0</v>
      </c>
      <c r="AT196" s="875">
        <f t="shared" si="88"/>
        <v>0</v>
      </c>
      <c r="AU196" s="875">
        <f t="shared" si="89"/>
        <v>0</v>
      </c>
      <c r="AV196" s="875">
        <f t="shared" si="90"/>
        <v>0</v>
      </c>
      <c r="AW196" s="875">
        <f t="shared" si="91"/>
        <v>0</v>
      </c>
      <c r="AX196" s="875">
        <f t="shared" si="92"/>
        <v>0</v>
      </c>
      <c r="AY196" s="875">
        <f t="shared" si="93"/>
        <v>0</v>
      </c>
      <c r="AZ196" s="875">
        <f t="shared" si="94"/>
        <v>0</v>
      </c>
      <c r="BA196" s="875">
        <f t="shared" si="95"/>
        <v>0</v>
      </c>
      <c r="BB196" s="875">
        <f t="shared" si="96"/>
        <v>0</v>
      </c>
      <c r="BC196" s="875">
        <f t="shared" si="97"/>
        <v>0</v>
      </c>
      <c r="BD196" s="875">
        <f t="shared" si="98"/>
        <v>0</v>
      </c>
      <c r="BE196" s="875"/>
    </row>
    <row r="197" spans="1:59" ht="13.5" customHeight="1">
      <c r="A197" s="655" t="str">
        <f>IF(COUNTA(ｺﾒﾃﾞｨｶﾙ!A196)&gt;=1,ｺﾒﾃﾞｨｶﾙ!A196,"")</f>
        <v/>
      </c>
      <c r="B197" s="745" t="str">
        <f>IF(COUNTA(ｺﾒﾃﾞｨｶﾙ!B196)&gt;=1,ｺﾒﾃﾞｨｶﾙ!B196,"")</f>
        <v/>
      </c>
      <c r="C197" s="750" t="str">
        <f>IF(COUNTA(ｺﾒﾃﾞｨｶﾙ!C196)&gt;=1,ｺﾒﾃﾞｨｶﾙ!C196,"")</f>
        <v/>
      </c>
      <c r="D197" s="750" t="str">
        <f>IF(COUNTA(ｺﾒﾃﾞｨｶﾙ!D196)&gt;=1,ｺﾒﾃﾞｨｶﾙ!D196,"")</f>
        <v/>
      </c>
      <c r="E197" s="750" t="str">
        <f>IF(COUNTA(ｺﾒﾃﾞｨｶﾙ!E196)&gt;=1,ｺﾒﾃﾞｨｶﾙ!E196,"")</f>
        <v/>
      </c>
      <c r="F197" s="750" t="str">
        <f>IF(COUNTA(ｺﾒﾃﾞｨｶﾙ!F196)&gt;=1,ｺﾒﾃﾞｨｶﾙ!F196,"")</f>
        <v/>
      </c>
      <c r="G197" s="750" t="str">
        <f>IF(COUNTA(ｺﾒﾃﾞｨｶﾙ!G196)&gt;=1,ｺﾒﾃﾞｨｶﾙ!G196,"")</f>
        <v/>
      </c>
      <c r="H197" s="750" t="str">
        <f>IF(COUNTA(ｺﾒﾃﾞｨｶﾙ!H196)&gt;=1,ｺﾒﾃﾞｨｶﾙ!H196,"")</f>
        <v/>
      </c>
      <c r="I197" s="750" t="str">
        <f>IF(COUNTA(ｺﾒﾃﾞｨｶﾙ!I196)&gt;=1,ｺﾒﾃﾞｨｶﾙ!I196,"")</f>
        <v/>
      </c>
      <c r="J197" s="750" t="str">
        <f>IF(COUNTA(ｺﾒﾃﾞｨｶﾙ!J196)&gt;=1,ｺﾒﾃﾞｨｶﾙ!J196,"")</f>
        <v/>
      </c>
      <c r="K197" s="750" t="str">
        <f>IF(COUNTA(ｺﾒﾃﾞｨｶﾙ!K196)&gt;=1,ｺﾒﾃﾞｨｶﾙ!K196,"")</f>
        <v/>
      </c>
      <c r="L197" s="761" t="str">
        <f>IF(COUNTA(ｺﾒﾃﾞｨｶﾙ!L196)&gt;=1,ｺﾒﾃﾞｨｶﾙ!L196,"")</f>
        <v/>
      </c>
      <c r="M197" s="839" t="str">
        <f>IF(COUNTA(ｺﾒﾃﾞｨｶﾙ!M196)&gt;=1,ｺﾒﾃﾞｨｶﾙ!M196,"")</f>
        <v/>
      </c>
      <c r="N197" s="846" t="str">
        <f>IF(COUNTA(ｺﾒﾃﾞｨｶﾙ!N196)&gt;=1,ｺﾒﾃﾞｨｶﾙ!N196,"")</f>
        <v/>
      </c>
      <c r="O197" s="852">
        <f>SUM(ｺﾒﾃﾞｨｶﾙ!P196:V196)</f>
        <v>0</v>
      </c>
      <c r="P197" s="858" t="str">
        <f>IF(O197&lt;基本!$D$9,"非常勤","常勤")</f>
        <v>常勤</v>
      </c>
      <c r="Q197" s="861">
        <f>IF(P197="非常勤",O197/基本!$D$9,1)</f>
        <v>1</v>
      </c>
      <c r="R197" s="858" t="e">
        <f>IF(DAYS360(T197,メイン!$N$3)&lt;500,"新"," ")</f>
        <v>#VALUE!</v>
      </c>
      <c r="S197" s="868"/>
      <c r="T197" s="871" t="str">
        <f>IF(COUNTA(ｺﾒﾃﾞｨｶﾙ!O196)&gt;=1,ｺﾒﾃﾞｨｶﾙ!O196,"")</f>
        <v/>
      </c>
      <c r="U197" s="873"/>
      <c r="V197" s="873"/>
      <c r="W197" s="873"/>
      <c r="X197" s="875">
        <f t="shared" si="66"/>
        <v>0</v>
      </c>
      <c r="Y197" s="875">
        <f t="shared" si="67"/>
        <v>0</v>
      </c>
      <c r="Z197" s="875">
        <f t="shared" si="68"/>
        <v>0</v>
      </c>
      <c r="AA197" s="875">
        <f t="shared" si="69"/>
        <v>0</v>
      </c>
      <c r="AB197" s="875">
        <f t="shared" si="70"/>
        <v>0</v>
      </c>
      <c r="AC197" s="875">
        <f t="shared" si="71"/>
        <v>0</v>
      </c>
      <c r="AD197" s="875">
        <f t="shared" si="72"/>
        <v>0</v>
      </c>
      <c r="AE197" s="875">
        <f t="shared" si="73"/>
        <v>0</v>
      </c>
      <c r="AF197" s="875">
        <f t="shared" si="74"/>
        <v>0</v>
      </c>
      <c r="AG197" s="875">
        <f t="shared" si="75"/>
        <v>0</v>
      </c>
      <c r="AH197" s="875">
        <f t="shared" si="76"/>
        <v>0</v>
      </c>
      <c r="AI197" s="875">
        <f t="shared" si="77"/>
        <v>0</v>
      </c>
      <c r="AJ197" s="875">
        <f t="shared" si="78"/>
        <v>0</v>
      </c>
      <c r="AK197" s="875">
        <f t="shared" si="79"/>
        <v>0</v>
      </c>
      <c r="AL197" s="875">
        <f t="shared" si="80"/>
        <v>0</v>
      </c>
      <c r="AM197" s="875">
        <f t="shared" si="81"/>
        <v>0</v>
      </c>
      <c r="AN197" s="875">
        <f t="shared" si="82"/>
        <v>0</v>
      </c>
      <c r="AO197" s="875">
        <f t="shared" si="83"/>
        <v>0</v>
      </c>
      <c r="AP197" s="875">
        <f t="shared" si="84"/>
        <v>0</v>
      </c>
      <c r="AQ197" s="875">
        <f t="shared" si="85"/>
        <v>0</v>
      </c>
      <c r="AR197" s="875">
        <f t="shared" si="86"/>
        <v>0</v>
      </c>
      <c r="AS197" s="875">
        <f t="shared" si="87"/>
        <v>0</v>
      </c>
      <c r="AT197" s="875">
        <f t="shared" si="88"/>
        <v>0</v>
      </c>
      <c r="AU197" s="875">
        <f t="shared" si="89"/>
        <v>0</v>
      </c>
      <c r="AV197" s="875">
        <f t="shared" si="90"/>
        <v>0</v>
      </c>
      <c r="AW197" s="875">
        <f t="shared" si="91"/>
        <v>0</v>
      </c>
      <c r="AX197" s="875">
        <f t="shared" si="92"/>
        <v>0</v>
      </c>
      <c r="AY197" s="875">
        <f t="shared" si="93"/>
        <v>0</v>
      </c>
      <c r="AZ197" s="875">
        <f t="shared" si="94"/>
        <v>0</v>
      </c>
      <c r="BA197" s="875">
        <f t="shared" si="95"/>
        <v>0</v>
      </c>
      <c r="BB197" s="875">
        <f t="shared" si="96"/>
        <v>0</v>
      </c>
      <c r="BC197" s="875">
        <f t="shared" si="97"/>
        <v>0</v>
      </c>
      <c r="BD197" s="875">
        <f t="shared" si="98"/>
        <v>0</v>
      </c>
      <c r="BE197" s="875"/>
    </row>
    <row r="198" spans="1:59" ht="13.5" customHeight="1">
      <c r="A198" s="655" t="str">
        <f>IF(COUNTA(ｺﾒﾃﾞｨｶﾙ!A197)&gt;=1,ｺﾒﾃﾞｨｶﾙ!A197,"")</f>
        <v/>
      </c>
      <c r="B198" s="745" t="str">
        <f>IF(COUNTA(ｺﾒﾃﾞｨｶﾙ!B197)&gt;=1,ｺﾒﾃﾞｨｶﾙ!B197,"")</f>
        <v/>
      </c>
      <c r="C198" s="750" t="str">
        <f>IF(COUNTA(ｺﾒﾃﾞｨｶﾙ!C197)&gt;=1,ｺﾒﾃﾞｨｶﾙ!C197,"")</f>
        <v/>
      </c>
      <c r="D198" s="750" t="str">
        <f>IF(COUNTA(ｺﾒﾃﾞｨｶﾙ!D197)&gt;=1,ｺﾒﾃﾞｨｶﾙ!D197,"")</f>
        <v/>
      </c>
      <c r="E198" s="750" t="str">
        <f>IF(COUNTA(ｺﾒﾃﾞｨｶﾙ!E197)&gt;=1,ｺﾒﾃﾞｨｶﾙ!E197,"")</f>
        <v/>
      </c>
      <c r="F198" s="750" t="str">
        <f>IF(COUNTA(ｺﾒﾃﾞｨｶﾙ!F197)&gt;=1,ｺﾒﾃﾞｨｶﾙ!F197,"")</f>
        <v/>
      </c>
      <c r="G198" s="750" t="str">
        <f>IF(COUNTA(ｺﾒﾃﾞｨｶﾙ!G197)&gt;=1,ｺﾒﾃﾞｨｶﾙ!G197,"")</f>
        <v/>
      </c>
      <c r="H198" s="750" t="str">
        <f>IF(COUNTA(ｺﾒﾃﾞｨｶﾙ!H197)&gt;=1,ｺﾒﾃﾞｨｶﾙ!H197,"")</f>
        <v/>
      </c>
      <c r="I198" s="750" t="str">
        <f>IF(COUNTA(ｺﾒﾃﾞｨｶﾙ!I197)&gt;=1,ｺﾒﾃﾞｨｶﾙ!I197,"")</f>
        <v/>
      </c>
      <c r="J198" s="750" t="str">
        <f>IF(COUNTA(ｺﾒﾃﾞｨｶﾙ!J197)&gt;=1,ｺﾒﾃﾞｨｶﾙ!J197,"")</f>
        <v/>
      </c>
      <c r="K198" s="750" t="str">
        <f>IF(COUNTA(ｺﾒﾃﾞｨｶﾙ!K197)&gt;=1,ｺﾒﾃﾞｨｶﾙ!K197,"")</f>
        <v/>
      </c>
      <c r="L198" s="761" t="str">
        <f>IF(COUNTA(ｺﾒﾃﾞｨｶﾙ!L197)&gt;=1,ｺﾒﾃﾞｨｶﾙ!L197,"")</f>
        <v/>
      </c>
      <c r="M198" s="839" t="str">
        <f>IF(COUNTA(ｺﾒﾃﾞｨｶﾙ!M197)&gt;=1,ｺﾒﾃﾞｨｶﾙ!M197,"")</f>
        <v/>
      </c>
      <c r="N198" s="846" t="str">
        <f>IF(COUNTA(ｺﾒﾃﾞｨｶﾙ!N197)&gt;=1,ｺﾒﾃﾞｨｶﾙ!N197,"")</f>
        <v/>
      </c>
      <c r="O198" s="852">
        <f>SUM(ｺﾒﾃﾞｨｶﾙ!P197:V197)</f>
        <v>0</v>
      </c>
      <c r="P198" s="858" t="str">
        <f>IF(O198&lt;基本!$D$9,"非常勤","常勤")</f>
        <v>常勤</v>
      </c>
      <c r="Q198" s="861">
        <f>IF(P198="非常勤",O198/基本!$D$9,1)</f>
        <v>1</v>
      </c>
      <c r="R198" s="858" t="e">
        <f>IF(DAYS360(T198,メイン!$N$3)&lt;500,"新"," ")</f>
        <v>#VALUE!</v>
      </c>
      <c r="S198" s="868"/>
      <c r="T198" s="871" t="str">
        <f>IF(COUNTA(ｺﾒﾃﾞｨｶﾙ!O197)&gt;=1,ｺﾒﾃﾞｨｶﾙ!O197,"")</f>
        <v/>
      </c>
      <c r="U198" s="873"/>
      <c r="V198" s="873"/>
      <c r="W198" s="873"/>
      <c r="X198" s="875">
        <f>IF(AND(COUNTBLANK($B198)=0,$P198="常勤"),1,0)</f>
        <v>0</v>
      </c>
      <c r="Y198" s="875">
        <f>IF(Z198&gt;0,1,0)</f>
        <v>0</v>
      </c>
      <c r="Z198" s="875">
        <f>IF(AND(COUNTBLANK($B198)=0,$P198="非常勤"),$Q198,0)</f>
        <v>0</v>
      </c>
      <c r="AA198" s="875">
        <f>IF(AND(COUNTBLANK($C198)=0,$P198="常勤"),1,0)</f>
        <v>0</v>
      </c>
      <c r="AB198" s="875">
        <f>IF(AC198&gt;0,1,0)</f>
        <v>0</v>
      </c>
      <c r="AC198" s="875">
        <f>IF(AND(COUNTBLANK($C198)=0,$P198="非常勤"),$Q198,0)</f>
        <v>0</v>
      </c>
      <c r="AD198" s="875">
        <f>IF(AND(COUNTBLANK($D198)=0,$P198="常勤"),1,0)</f>
        <v>0</v>
      </c>
      <c r="AE198" s="875">
        <f>IF(AF198&gt;0,1,0)</f>
        <v>0</v>
      </c>
      <c r="AF198" s="875">
        <f>IF(AND(COUNTBLANK($D198)=0,$P198="非常勤"),$Q198,0)</f>
        <v>0</v>
      </c>
      <c r="AG198" s="875">
        <f>IF(AND(COUNTBLANK($E198)=0,$P198="常勤"),1,0)</f>
        <v>0</v>
      </c>
      <c r="AH198" s="875">
        <f>IF(AI198&gt;0,1,0)</f>
        <v>0</v>
      </c>
      <c r="AI198" s="875">
        <f>IF(AND(COUNTBLANK($E198)=0,$P198="非常勤"),$Q198,0)</f>
        <v>0</v>
      </c>
      <c r="AJ198" s="875">
        <f>IF(AND(COUNTBLANK($F198)=0,$P198="常勤"),1,0)</f>
        <v>0</v>
      </c>
      <c r="AK198" s="875">
        <f>IF(AL198&gt;0,1,0)</f>
        <v>0</v>
      </c>
      <c r="AL198" s="875">
        <f>IF(AND(COUNTBLANK($F198)=0,$P198="非常勤"),$Q198,0)</f>
        <v>0</v>
      </c>
      <c r="AM198" s="875">
        <f>IF(AND(COUNTBLANK($G198)=0,$P198="常勤"),1,0)</f>
        <v>0</v>
      </c>
      <c r="AN198" s="875">
        <f>IF(AO198&gt;0,1,0)</f>
        <v>0</v>
      </c>
      <c r="AO198" s="875">
        <f>IF(AND(COUNTBLANK($G198)=0,$P198="非常勤"),$Q198,0)</f>
        <v>0</v>
      </c>
      <c r="AP198" s="875">
        <f>IF(AND(COUNTBLANK($H198)=0,$P198="常勤"),1,0)</f>
        <v>0</v>
      </c>
      <c r="AQ198" s="875">
        <f>IF(AR198&gt;0,1,0)</f>
        <v>0</v>
      </c>
      <c r="AR198" s="875">
        <f>IF(AND(COUNTBLANK($H198)=0,$P198="非常勤"),$Q198,0)</f>
        <v>0</v>
      </c>
      <c r="AS198" s="875">
        <f>IF(AND(COUNTBLANK($I198)=0,$P198="常勤"),1,0)</f>
        <v>0</v>
      </c>
      <c r="AT198" s="875">
        <f>IF(AU198&gt;0,1,0)</f>
        <v>0</v>
      </c>
      <c r="AU198" s="875">
        <f>IF(AND(COUNTBLANK($I198)=0,$P198="非常勤"),$Q198,0)</f>
        <v>0</v>
      </c>
      <c r="AV198" s="875">
        <f>IF(AND(COUNTBLANK($J198)=0,$P198="常勤"),1,0)</f>
        <v>0</v>
      </c>
      <c r="AW198" s="875">
        <f>IF(AX198&gt;0,1,0)</f>
        <v>0</v>
      </c>
      <c r="AX198" s="875">
        <f>IF(AND(COUNTBLANK($J198)=0,$P198="非常勤"),$Q198,0)</f>
        <v>0</v>
      </c>
      <c r="AY198" s="875">
        <f>IF(AND(COUNTBLANK($K198)=0,$P198="常勤"),1,0)</f>
        <v>0</v>
      </c>
      <c r="AZ198" s="875">
        <f>IF(BA198&gt;0,1,0)</f>
        <v>0</v>
      </c>
      <c r="BA198" s="875">
        <f>IF(AND(COUNTBLANK($K198)=0,$P198="非常勤"),$Q198,0)</f>
        <v>0</v>
      </c>
      <c r="BB198" s="875">
        <f>IF(AND(COUNTBLANK($L198)=0,$P198="常勤"),1,0)</f>
        <v>0</v>
      </c>
      <c r="BC198" s="875">
        <f>IF(BD198&gt;0,1,0)</f>
        <v>0</v>
      </c>
      <c r="BD198" s="875">
        <f>IF(AND(COUNTBLANK($L198)=0,$P198="非常勤"),$Q198,0)</f>
        <v>0</v>
      </c>
      <c r="BE198" s="875"/>
    </row>
    <row r="199" spans="1:59" ht="13.5" customHeight="1">
      <c r="A199" s="655" t="str">
        <f>IF(COUNTA(ｺﾒﾃﾞｨｶﾙ!A198)&gt;=1,ｺﾒﾃﾞｨｶﾙ!A198,"")</f>
        <v/>
      </c>
      <c r="B199" s="745" t="str">
        <f>IF(COUNTA(ｺﾒﾃﾞｨｶﾙ!B198)&gt;=1,ｺﾒﾃﾞｨｶﾙ!B198,"")</f>
        <v/>
      </c>
      <c r="C199" s="750" t="str">
        <f>IF(COUNTA(ｺﾒﾃﾞｨｶﾙ!C198)&gt;=1,ｺﾒﾃﾞｨｶﾙ!C198,"")</f>
        <v/>
      </c>
      <c r="D199" s="750" t="str">
        <f>IF(COUNTA(ｺﾒﾃﾞｨｶﾙ!D198)&gt;=1,ｺﾒﾃﾞｨｶﾙ!D198,"")</f>
        <v/>
      </c>
      <c r="E199" s="750" t="str">
        <f>IF(COUNTA(ｺﾒﾃﾞｨｶﾙ!E198)&gt;=1,ｺﾒﾃﾞｨｶﾙ!E198,"")</f>
        <v/>
      </c>
      <c r="F199" s="750" t="str">
        <f>IF(COUNTA(ｺﾒﾃﾞｨｶﾙ!F198)&gt;=1,ｺﾒﾃﾞｨｶﾙ!F198,"")</f>
        <v/>
      </c>
      <c r="G199" s="750" t="str">
        <f>IF(COUNTA(ｺﾒﾃﾞｨｶﾙ!G198)&gt;=1,ｺﾒﾃﾞｨｶﾙ!G198,"")</f>
        <v/>
      </c>
      <c r="H199" s="750" t="str">
        <f>IF(COUNTA(ｺﾒﾃﾞｨｶﾙ!H198)&gt;=1,ｺﾒﾃﾞｨｶﾙ!H198,"")</f>
        <v/>
      </c>
      <c r="I199" s="750" t="str">
        <f>IF(COUNTA(ｺﾒﾃﾞｨｶﾙ!I198)&gt;=1,ｺﾒﾃﾞｨｶﾙ!I198,"")</f>
        <v/>
      </c>
      <c r="J199" s="750" t="str">
        <f>IF(COUNTA(ｺﾒﾃﾞｨｶﾙ!J198)&gt;=1,ｺﾒﾃﾞｨｶﾙ!J198,"")</f>
        <v/>
      </c>
      <c r="K199" s="750" t="str">
        <f>IF(COUNTA(ｺﾒﾃﾞｨｶﾙ!K198)&gt;=1,ｺﾒﾃﾞｨｶﾙ!K198,"")</f>
        <v/>
      </c>
      <c r="L199" s="761" t="str">
        <f>IF(COUNTA(ｺﾒﾃﾞｨｶﾙ!L198)&gt;=1,ｺﾒﾃﾞｨｶﾙ!L198,"")</f>
        <v/>
      </c>
      <c r="M199" s="839" t="str">
        <f>IF(COUNTA(ｺﾒﾃﾞｨｶﾙ!M198)&gt;=1,ｺﾒﾃﾞｨｶﾙ!M198,"")</f>
        <v/>
      </c>
      <c r="N199" s="846" t="str">
        <f>IF(COUNTA(ｺﾒﾃﾞｨｶﾙ!N198)&gt;=1,ｺﾒﾃﾞｨｶﾙ!N198,"")</f>
        <v/>
      </c>
      <c r="O199" s="852">
        <f>SUM(ｺﾒﾃﾞｨｶﾙ!P198:V198)</f>
        <v>0</v>
      </c>
      <c r="P199" s="858" t="str">
        <f>IF(O199&lt;基本!$D$9,"非常勤","常勤")</f>
        <v>常勤</v>
      </c>
      <c r="Q199" s="861">
        <f>IF(P199="非常勤",O199/基本!$D$9,1)</f>
        <v>1</v>
      </c>
      <c r="R199" s="858" t="e">
        <f>IF(DAYS360(T199,メイン!$N$3)&lt;500,"新"," ")</f>
        <v>#VALUE!</v>
      </c>
      <c r="S199" s="868"/>
      <c r="T199" s="871" t="str">
        <f>IF(COUNTA(ｺﾒﾃﾞｨｶﾙ!O198)&gt;=1,ｺﾒﾃﾞｨｶﾙ!O198,"")</f>
        <v/>
      </c>
      <c r="U199" s="873"/>
      <c r="V199" s="873"/>
      <c r="W199" s="873"/>
      <c r="X199" s="875">
        <f>IF(AND(COUNTBLANK($B199)=0,$P199="常勤"),1,0)</f>
        <v>0</v>
      </c>
      <c r="Y199" s="875">
        <f>IF(Z199&gt;0,1,0)</f>
        <v>0</v>
      </c>
      <c r="Z199" s="875">
        <f>IF(AND(COUNTBLANK($B199)=0,$P199="非常勤"),$Q199,0)</f>
        <v>0</v>
      </c>
      <c r="AA199" s="875">
        <f>IF(AND(COUNTBLANK($C199)=0,$P199="常勤"),1,0)</f>
        <v>0</v>
      </c>
      <c r="AB199" s="875">
        <f>IF(AC199&gt;0,1,0)</f>
        <v>0</v>
      </c>
      <c r="AC199" s="875">
        <f>IF(AND(COUNTBLANK($C199)=0,$P199="非常勤"),$Q199,0)</f>
        <v>0</v>
      </c>
      <c r="AD199" s="875">
        <f>IF(AND(COUNTBLANK($D199)=0,$P199="常勤"),1,0)</f>
        <v>0</v>
      </c>
      <c r="AE199" s="875">
        <f>IF(AF199&gt;0,1,0)</f>
        <v>0</v>
      </c>
      <c r="AF199" s="875">
        <f>IF(AND(COUNTBLANK($D199)=0,$P199="非常勤"),$Q199,0)</f>
        <v>0</v>
      </c>
      <c r="AG199" s="875">
        <f>IF(AND(COUNTBLANK($E199)=0,$P199="常勤"),1,0)</f>
        <v>0</v>
      </c>
      <c r="AH199" s="875">
        <f>IF(AI199&gt;0,1,0)</f>
        <v>0</v>
      </c>
      <c r="AI199" s="875">
        <f>IF(AND(COUNTBLANK($E199)=0,$P199="非常勤"),$Q199,0)</f>
        <v>0</v>
      </c>
      <c r="AJ199" s="875">
        <f>IF(AND(COUNTBLANK($F199)=0,$P199="常勤"),1,0)</f>
        <v>0</v>
      </c>
      <c r="AK199" s="875">
        <f>IF(AL199&gt;0,1,0)</f>
        <v>0</v>
      </c>
      <c r="AL199" s="875">
        <f>IF(AND(COUNTBLANK($F199)=0,$P199="非常勤"),$Q199,0)</f>
        <v>0</v>
      </c>
      <c r="AM199" s="875">
        <f>IF(AND(COUNTBLANK($G199)=0,$P199="常勤"),1,0)</f>
        <v>0</v>
      </c>
      <c r="AN199" s="875">
        <f>IF(AO199&gt;0,1,0)</f>
        <v>0</v>
      </c>
      <c r="AO199" s="875">
        <f>IF(AND(COUNTBLANK($G199)=0,$P199="非常勤"),$Q199,0)</f>
        <v>0</v>
      </c>
      <c r="AP199" s="875">
        <f>IF(AND(COUNTBLANK($H199)=0,$P199="常勤"),1,0)</f>
        <v>0</v>
      </c>
      <c r="AQ199" s="875">
        <f>IF(AR199&gt;0,1,0)</f>
        <v>0</v>
      </c>
      <c r="AR199" s="875">
        <f>IF(AND(COUNTBLANK($H199)=0,$P199="非常勤"),$Q199,0)</f>
        <v>0</v>
      </c>
      <c r="AS199" s="875">
        <f>IF(AND(COUNTBLANK($I199)=0,$P199="常勤"),1,0)</f>
        <v>0</v>
      </c>
      <c r="AT199" s="875">
        <f>IF(AU199&gt;0,1,0)</f>
        <v>0</v>
      </c>
      <c r="AU199" s="875">
        <f>IF(AND(COUNTBLANK($I199)=0,$P199="非常勤"),$Q199,0)</f>
        <v>0</v>
      </c>
      <c r="AV199" s="875">
        <f>IF(AND(COUNTBLANK($J199)=0,$P199="常勤"),1,0)</f>
        <v>0</v>
      </c>
      <c r="AW199" s="875">
        <f>IF(AX199&gt;0,1,0)</f>
        <v>0</v>
      </c>
      <c r="AX199" s="875">
        <f>IF(AND(COUNTBLANK($J199)=0,$P199="非常勤"),$Q199,0)</f>
        <v>0</v>
      </c>
      <c r="AY199" s="875">
        <f>IF(AND(COUNTBLANK($K199)=0,$P199="常勤"),1,0)</f>
        <v>0</v>
      </c>
      <c r="AZ199" s="875">
        <f>IF(BA199&gt;0,1,0)</f>
        <v>0</v>
      </c>
      <c r="BA199" s="875">
        <f>IF(AND(COUNTBLANK($K199)=0,$P199="非常勤"),$Q199,0)</f>
        <v>0</v>
      </c>
      <c r="BB199" s="875">
        <f>IF(AND(COUNTBLANK($L199)=0,$P199="常勤"),1,0)</f>
        <v>0</v>
      </c>
      <c r="BC199" s="875">
        <f>IF(BD199&gt;0,1,0)</f>
        <v>0</v>
      </c>
      <c r="BD199" s="875">
        <f>IF(AND(COUNTBLANK($L199)=0,$P199="非常勤"),$Q199,0)</f>
        <v>0</v>
      </c>
      <c r="BE199" s="875"/>
    </row>
    <row r="200" spans="1:59" ht="13.5" customHeight="1">
      <c r="A200" s="656" t="str">
        <f>IF(COUNTA(ｺﾒﾃﾞｨｶﾙ!A199)&gt;=1,ｺﾒﾃﾞｨｶﾙ!A199,"")</f>
        <v/>
      </c>
      <c r="B200" s="746" t="str">
        <f>IF(COUNTA(ｺﾒﾃﾞｨｶﾙ!B199)&gt;=1,ｺﾒﾃﾞｨｶﾙ!B199,"")</f>
        <v/>
      </c>
      <c r="C200" s="751" t="str">
        <f>IF(COUNTA(ｺﾒﾃﾞｨｶﾙ!C199)&gt;=1,ｺﾒﾃﾞｨｶﾙ!C199,"")</f>
        <v/>
      </c>
      <c r="D200" s="751" t="str">
        <f>IF(COUNTA(ｺﾒﾃﾞｨｶﾙ!D199)&gt;=1,ｺﾒﾃﾞｨｶﾙ!D199,"")</f>
        <v/>
      </c>
      <c r="E200" s="751" t="str">
        <f>IF(COUNTA(ｺﾒﾃﾞｨｶﾙ!E199)&gt;=1,ｺﾒﾃﾞｨｶﾙ!E199,"")</f>
        <v/>
      </c>
      <c r="F200" s="751" t="str">
        <f>IF(COUNTA(ｺﾒﾃﾞｨｶﾙ!F199)&gt;=1,ｺﾒﾃﾞｨｶﾙ!F199,"")</f>
        <v/>
      </c>
      <c r="G200" s="751" t="str">
        <f>IF(COUNTA(ｺﾒﾃﾞｨｶﾙ!G199)&gt;=1,ｺﾒﾃﾞｨｶﾙ!G199,"")</f>
        <v/>
      </c>
      <c r="H200" s="751" t="str">
        <f>IF(COUNTA(ｺﾒﾃﾞｨｶﾙ!H199)&gt;=1,ｺﾒﾃﾞｨｶﾙ!H199,"")</f>
        <v/>
      </c>
      <c r="I200" s="751" t="str">
        <f>IF(COUNTA(ｺﾒﾃﾞｨｶﾙ!I199)&gt;=1,ｺﾒﾃﾞｨｶﾙ!I199,"")</f>
        <v/>
      </c>
      <c r="J200" s="751" t="str">
        <f>IF(COUNTA(ｺﾒﾃﾞｨｶﾙ!J199)&gt;=1,ｺﾒﾃﾞｨｶﾙ!J199,"")</f>
        <v/>
      </c>
      <c r="K200" s="751" t="str">
        <f>IF(COUNTA(ｺﾒﾃﾞｨｶﾙ!K199)&gt;=1,ｺﾒﾃﾞｨｶﾙ!K199,"")</f>
        <v/>
      </c>
      <c r="L200" s="762" t="str">
        <f>IF(COUNTA(ｺﾒﾃﾞｨｶﾙ!L199)&gt;=1,ｺﾒﾃﾞｨｶﾙ!L199,"")</f>
        <v/>
      </c>
      <c r="M200" s="840" t="str">
        <f>IF(COUNTA(ｺﾒﾃﾞｨｶﾙ!M199)&gt;=1,ｺﾒﾃﾞｨｶﾙ!M199,"")</f>
        <v/>
      </c>
      <c r="N200" s="847" t="str">
        <f>IF(COUNTA(ｺﾒﾃﾞｨｶﾙ!N199)&gt;=1,ｺﾒﾃﾞｨｶﾙ!N199,"")</f>
        <v/>
      </c>
      <c r="O200" s="853">
        <f>SUM(ｺﾒﾃﾞｨｶﾙ!P199:V199)</f>
        <v>0</v>
      </c>
      <c r="P200" s="859" t="str">
        <f>IF(O200&lt;基本!$D$9,"非常勤","常勤")</f>
        <v>常勤</v>
      </c>
      <c r="Q200" s="862">
        <f>IF(P200="非常勤",O200/基本!$D$9,1)</f>
        <v>1</v>
      </c>
      <c r="R200" s="859" t="e">
        <f>IF(DAYS360(T200,メイン!$N$3)&lt;500,"新"," ")</f>
        <v>#VALUE!</v>
      </c>
      <c r="S200" s="869"/>
      <c r="T200" s="871" t="str">
        <f>IF(COUNTA(ｺﾒﾃﾞｨｶﾙ!O199)&gt;=1,ｺﾒﾃﾞｨｶﾙ!O199,"")</f>
        <v/>
      </c>
      <c r="U200" s="873"/>
      <c r="V200" s="873"/>
      <c r="W200" s="873"/>
      <c r="X200" s="875">
        <f>IF(AND(COUNTBLANK($B200)=0,$P200="常勤"),1,0)</f>
        <v>0</v>
      </c>
      <c r="Y200" s="875">
        <f>IF(Z200&gt;0,1,0)</f>
        <v>0</v>
      </c>
      <c r="Z200" s="875">
        <f>IF(AND(COUNTBLANK($B200)=0,$P200="非常勤"),$Q200,0)</f>
        <v>0</v>
      </c>
      <c r="AA200" s="875">
        <f>IF(AND(COUNTBLANK($C200)=0,$P200="常勤"),1,0)</f>
        <v>0</v>
      </c>
      <c r="AB200" s="875">
        <f>IF(AC200&gt;0,1,0)</f>
        <v>0</v>
      </c>
      <c r="AC200" s="875">
        <f>IF(AND(COUNTBLANK($C200)=0,$P200="非常勤"),$Q200,0)</f>
        <v>0</v>
      </c>
      <c r="AD200" s="875">
        <f>IF(AND(COUNTBLANK($D200)=0,$P200="常勤"),1,0)</f>
        <v>0</v>
      </c>
      <c r="AE200" s="875">
        <f>IF(AF200&gt;0,1,0)</f>
        <v>0</v>
      </c>
      <c r="AF200" s="875">
        <f>IF(AND(COUNTBLANK($D200)=0,$P200="非常勤"),$Q200,0)</f>
        <v>0</v>
      </c>
      <c r="AG200" s="875">
        <f>IF(AND(COUNTBLANK($E200)=0,$P200="常勤"),1,0)</f>
        <v>0</v>
      </c>
      <c r="AH200" s="875">
        <f>IF(AI200&gt;0,1,0)</f>
        <v>0</v>
      </c>
      <c r="AI200" s="875">
        <f>IF(AND(COUNTBLANK($E200)=0,$P200="非常勤"),$Q200,0)</f>
        <v>0</v>
      </c>
      <c r="AJ200" s="875">
        <f>IF(AND(COUNTBLANK($F200)=0,$P200="常勤"),1,0)</f>
        <v>0</v>
      </c>
      <c r="AK200" s="875">
        <f>IF(AL200&gt;0,1,0)</f>
        <v>0</v>
      </c>
      <c r="AL200" s="875">
        <f>IF(AND(COUNTBLANK($F200)=0,$P200="非常勤"),$Q200,0)</f>
        <v>0</v>
      </c>
      <c r="AM200" s="875">
        <f>IF(AND(COUNTBLANK($G200)=0,$P200="常勤"),1,0)</f>
        <v>0</v>
      </c>
      <c r="AN200" s="875">
        <f>IF(AO200&gt;0,1,0)</f>
        <v>0</v>
      </c>
      <c r="AO200" s="875">
        <f>IF(AND(COUNTBLANK($G200)=0,$P200="非常勤"),$Q200,0)</f>
        <v>0</v>
      </c>
      <c r="AP200" s="875">
        <f>IF(AND(COUNTBLANK($H200)=0,$P200="常勤"),1,0)</f>
        <v>0</v>
      </c>
      <c r="AQ200" s="875">
        <f>IF(AR200&gt;0,1,0)</f>
        <v>0</v>
      </c>
      <c r="AR200" s="875">
        <f>IF(AND(COUNTBLANK($H200)=0,$P200="非常勤"),$Q200,0)</f>
        <v>0</v>
      </c>
      <c r="AS200" s="875">
        <f>IF(AND(COUNTBLANK($I200)=0,$P200="常勤"),1,0)</f>
        <v>0</v>
      </c>
      <c r="AT200" s="875">
        <f>IF(AU200&gt;0,1,0)</f>
        <v>0</v>
      </c>
      <c r="AU200" s="875">
        <f>IF(AND(COUNTBLANK($I200)=0,$P200="非常勤"),$Q200,0)</f>
        <v>0</v>
      </c>
      <c r="AV200" s="875">
        <f>IF(AND(COUNTBLANK($J200)=0,$P200="常勤"),1,0)</f>
        <v>0</v>
      </c>
      <c r="AW200" s="875">
        <f>IF(AX200&gt;0,1,0)</f>
        <v>0</v>
      </c>
      <c r="AX200" s="875">
        <f>IF(AND(COUNTBLANK($J200)=0,$P200="非常勤"),$Q200,0)</f>
        <v>0</v>
      </c>
      <c r="AY200" s="875">
        <f>IF(AND(COUNTBLANK($K200)=0,$P200="常勤"),1,0)</f>
        <v>0</v>
      </c>
      <c r="AZ200" s="875">
        <f>IF(BA200&gt;0,1,0)</f>
        <v>0</v>
      </c>
      <c r="BA200" s="875">
        <f>IF(AND(COUNTBLANK($K200)=0,$P200="非常勤"),$Q200,0)</f>
        <v>0</v>
      </c>
      <c r="BB200" s="875">
        <f>IF(AND(COUNTBLANK($L200)=0,$P200="常勤"),1,0)</f>
        <v>0</v>
      </c>
      <c r="BC200" s="875">
        <f>IF(BD200&gt;0,1,0)</f>
        <v>0</v>
      </c>
      <c r="BD200" s="875">
        <f>IF(AND(COUNTBLANK($L200)=0,$P200="非常勤"),$Q200,0)</f>
        <v>0</v>
      </c>
      <c r="BE200" s="875"/>
    </row>
    <row r="201" spans="1:59" s="822" customFormat="1">
      <c r="A201" s="827"/>
      <c r="B201" s="827"/>
      <c r="C201" s="827"/>
      <c r="D201" s="827"/>
      <c r="E201" s="827"/>
      <c r="F201" s="827"/>
      <c r="G201" s="827"/>
      <c r="H201" s="827"/>
      <c r="I201" s="827"/>
      <c r="J201" s="827"/>
      <c r="K201" s="827"/>
      <c r="L201" s="827"/>
      <c r="M201" s="841"/>
      <c r="N201" s="848"/>
      <c r="O201" s="854"/>
      <c r="P201" s="854"/>
      <c r="Q201" s="827"/>
      <c r="R201" s="827"/>
      <c r="S201" s="827"/>
      <c r="T201" s="701"/>
      <c r="U201" s="703"/>
      <c r="V201" s="703"/>
      <c r="W201" s="703"/>
      <c r="X201" s="775">
        <f t="shared" ref="X201:BD201" si="99">SUM(X6:X200)</f>
        <v>0</v>
      </c>
      <c r="Y201" s="775">
        <f t="shared" si="99"/>
        <v>0</v>
      </c>
      <c r="Z201" s="775">
        <f t="shared" si="99"/>
        <v>0</v>
      </c>
      <c r="AA201" s="775">
        <f t="shared" si="99"/>
        <v>0</v>
      </c>
      <c r="AB201" s="775">
        <f t="shared" si="99"/>
        <v>0</v>
      </c>
      <c r="AC201" s="775">
        <f t="shared" si="99"/>
        <v>0</v>
      </c>
      <c r="AD201" s="775">
        <f t="shared" si="99"/>
        <v>0</v>
      </c>
      <c r="AE201" s="775">
        <f t="shared" si="99"/>
        <v>0</v>
      </c>
      <c r="AF201" s="775">
        <f t="shared" si="99"/>
        <v>0</v>
      </c>
      <c r="AG201" s="775">
        <f t="shared" si="99"/>
        <v>0</v>
      </c>
      <c r="AH201" s="775">
        <f t="shared" si="99"/>
        <v>0</v>
      </c>
      <c r="AI201" s="775">
        <f t="shared" si="99"/>
        <v>0</v>
      </c>
      <c r="AJ201" s="775">
        <f t="shared" si="99"/>
        <v>0</v>
      </c>
      <c r="AK201" s="775">
        <f t="shared" si="99"/>
        <v>0</v>
      </c>
      <c r="AL201" s="775">
        <f t="shared" si="99"/>
        <v>0</v>
      </c>
      <c r="AM201" s="775">
        <f t="shared" si="99"/>
        <v>0</v>
      </c>
      <c r="AN201" s="775">
        <f t="shared" si="99"/>
        <v>0</v>
      </c>
      <c r="AO201" s="775">
        <f t="shared" si="99"/>
        <v>0</v>
      </c>
      <c r="AP201" s="775">
        <f t="shared" si="99"/>
        <v>0</v>
      </c>
      <c r="AQ201" s="775">
        <f t="shared" si="99"/>
        <v>0</v>
      </c>
      <c r="AR201" s="775">
        <f t="shared" si="99"/>
        <v>0</v>
      </c>
      <c r="AS201" s="775">
        <f t="shared" si="99"/>
        <v>0</v>
      </c>
      <c r="AT201" s="775">
        <f t="shared" si="99"/>
        <v>0</v>
      </c>
      <c r="AU201" s="775">
        <f t="shared" si="99"/>
        <v>0</v>
      </c>
      <c r="AV201" s="775">
        <f t="shared" si="99"/>
        <v>0</v>
      </c>
      <c r="AW201" s="775">
        <f t="shared" si="99"/>
        <v>0</v>
      </c>
      <c r="AX201" s="775">
        <f t="shared" si="99"/>
        <v>0</v>
      </c>
      <c r="AY201" s="775">
        <f t="shared" si="99"/>
        <v>0</v>
      </c>
      <c r="AZ201" s="775">
        <f t="shared" si="99"/>
        <v>0</v>
      </c>
      <c r="BA201" s="775">
        <f t="shared" si="99"/>
        <v>0</v>
      </c>
      <c r="BB201" s="775">
        <f t="shared" si="99"/>
        <v>0</v>
      </c>
      <c r="BC201" s="775">
        <f t="shared" si="99"/>
        <v>0</v>
      </c>
      <c r="BD201" s="775">
        <f t="shared" si="99"/>
        <v>0</v>
      </c>
      <c r="BE201" s="775"/>
      <c r="BF201" s="876"/>
      <c r="BG201" s="876"/>
    </row>
    <row r="202" spans="1:59" s="822" customFormat="1">
      <c r="A202" s="827"/>
      <c r="B202" s="827"/>
      <c r="C202" s="827"/>
      <c r="D202" s="827"/>
      <c r="E202" s="827"/>
      <c r="F202" s="827"/>
      <c r="G202" s="827"/>
      <c r="H202" s="827"/>
      <c r="I202" s="827"/>
      <c r="J202" s="827"/>
      <c r="K202" s="827"/>
      <c r="L202" s="827"/>
      <c r="M202" s="841"/>
      <c r="N202" s="848"/>
      <c r="O202" s="827"/>
      <c r="P202" s="827"/>
      <c r="Q202" s="827"/>
      <c r="R202" s="827"/>
      <c r="S202" s="827"/>
      <c r="T202" s="701"/>
      <c r="U202" s="703"/>
      <c r="V202" s="703"/>
      <c r="W202" s="703"/>
      <c r="X202" s="775"/>
      <c r="Y202" s="775"/>
      <c r="Z202" s="775"/>
      <c r="AA202" s="775"/>
      <c r="AB202" s="775"/>
      <c r="AC202" s="775"/>
      <c r="AD202" s="775"/>
      <c r="AE202" s="775"/>
      <c r="AF202" s="775"/>
      <c r="AG202" s="775"/>
      <c r="AH202" s="775"/>
      <c r="AI202" s="775"/>
      <c r="AJ202" s="775"/>
      <c r="AK202" s="775"/>
      <c r="AL202" s="775"/>
      <c r="AM202" s="775"/>
      <c r="AN202" s="775"/>
      <c r="AO202" s="775"/>
      <c r="AP202" s="775"/>
      <c r="AQ202" s="775"/>
      <c r="AR202" s="775"/>
      <c r="AS202" s="775"/>
      <c r="AT202" s="775"/>
      <c r="AU202" s="775"/>
      <c r="AV202" s="775"/>
      <c r="AW202" s="775"/>
      <c r="AX202" s="775"/>
      <c r="AY202" s="775"/>
      <c r="AZ202" s="775"/>
      <c r="BA202" s="775"/>
      <c r="BB202" s="775"/>
      <c r="BC202" s="775"/>
      <c r="BD202" s="775"/>
      <c r="BE202" s="775"/>
      <c r="BF202" s="876"/>
      <c r="BG202" s="876"/>
    </row>
    <row r="203" spans="1:59" s="822" customFormat="1">
      <c r="A203" s="827"/>
      <c r="B203" s="827"/>
      <c r="C203" s="827"/>
      <c r="D203" s="827"/>
      <c r="E203" s="827"/>
      <c r="F203" s="827"/>
      <c r="G203" s="827"/>
      <c r="H203" s="827"/>
      <c r="I203" s="827"/>
      <c r="J203" s="827"/>
      <c r="K203" s="827"/>
      <c r="L203" s="827"/>
      <c r="M203" s="841"/>
      <c r="N203" s="848"/>
      <c r="O203" s="827"/>
      <c r="P203" s="827"/>
      <c r="Q203" s="827"/>
      <c r="R203" s="827"/>
      <c r="S203" s="827"/>
      <c r="T203" s="701"/>
      <c r="U203" s="703"/>
      <c r="V203" s="703"/>
      <c r="W203" s="703"/>
      <c r="X203" s="775">
        <f>SUM(X6:X202)</f>
        <v>0</v>
      </c>
      <c r="Y203" s="775"/>
      <c r="Z203" s="775"/>
      <c r="AA203" s="775">
        <f>SUM(AA6:AA202)</f>
        <v>0</v>
      </c>
      <c r="AB203" s="775"/>
      <c r="AC203" s="775"/>
      <c r="AD203" s="775"/>
      <c r="AE203" s="775"/>
      <c r="AF203" s="775"/>
      <c r="AG203" s="775"/>
      <c r="AH203" s="775"/>
      <c r="AI203" s="775"/>
      <c r="AJ203" s="775"/>
      <c r="AK203" s="775"/>
      <c r="AL203" s="775"/>
      <c r="AM203" s="775"/>
      <c r="AN203" s="775"/>
      <c r="AO203" s="775"/>
      <c r="AP203" s="775"/>
      <c r="AQ203" s="775"/>
      <c r="AR203" s="775"/>
      <c r="AS203" s="775"/>
      <c r="AT203" s="775"/>
      <c r="AU203" s="775"/>
      <c r="AV203" s="775"/>
      <c r="AW203" s="775"/>
      <c r="AX203" s="775"/>
      <c r="AY203" s="775"/>
      <c r="AZ203" s="775"/>
      <c r="BA203" s="775"/>
      <c r="BB203" s="775"/>
      <c r="BC203" s="775"/>
      <c r="BD203" s="775"/>
      <c r="BE203" s="775"/>
      <c r="BF203" s="876"/>
      <c r="BG203" s="876"/>
    </row>
    <row r="204" spans="1:59" s="822" customFormat="1">
      <c r="A204" s="827"/>
      <c r="B204" s="827"/>
      <c r="C204" s="827"/>
      <c r="D204" s="827"/>
      <c r="E204" s="827"/>
      <c r="F204" s="827"/>
      <c r="G204" s="827"/>
      <c r="H204" s="827"/>
      <c r="I204" s="827"/>
      <c r="J204" s="827"/>
      <c r="K204" s="827"/>
      <c r="L204" s="827"/>
      <c r="M204" s="841"/>
      <c r="N204" s="848"/>
      <c r="O204" s="854"/>
      <c r="P204" s="854"/>
      <c r="Q204" s="827"/>
      <c r="R204" s="827"/>
      <c r="S204" s="827"/>
      <c r="T204" s="872"/>
      <c r="X204" s="876"/>
      <c r="Y204" s="876"/>
      <c r="Z204" s="876"/>
      <c r="AA204" s="876"/>
      <c r="AB204" s="876"/>
      <c r="AC204" s="876"/>
      <c r="AD204" s="876"/>
      <c r="AE204" s="876"/>
      <c r="AF204" s="876"/>
      <c r="AG204" s="876"/>
      <c r="AH204" s="876"/>
      <c r="AI204" s="876"/>
      <c r="AJ204" s="876"/>
      <c r="AK204" s="876"/>
      <c r="AL204" s="876"/>
      <c r="AM204" s="876"/>
      <c r="AN204" s="876"/>
      <c r="AO204" s="876"/>
      <c r="AP204" s="876"/>
      <c r="AQ204" s="876"/>
      <c r="AR204" s="876"/>
      <c r="AS204" s="876"/>
      <c r="AT204" s="876"/>
      <c r="AU204" s="876"/>
      <c r="AV204" s="876"/>
      <c r="AW204" s="876"/>
      <c r="AX204" s="876"/>
      <c r="AY204" s="876"/>
      <c r="AZ204" s="876"/>
      <c r="BA204" s="876"/>
      <c r="BB204" s="876"/>
      <c r="BC204" s="876"/>
      <c r="BD204" s="876"/>
      <c r="BE204" s="876"/>
      <c r="BF204" s="876"/>
      <c r="BG204" s="876"/>
    </row>
    <row r="205" spans="1:59" s="822" customFormat="1">
      <c r="A205" s="827"/>
      <c r="B205" s="827"/>
      <c r="C205" s="827"/>
      <c r="D205" s="827"/>
      <c r="E205" s="827"/>
      <c r="F205" s="827"/>
      <c r="G205" s="827"/>
      <c r="H205" s="827"/>
      <c r="I205" s="827"/>
      <c r="J205" s="827"/>
      <c r="K205" s="827"/>
      <c r="L205" s="827"/>
      <c r="M205" s="841"/>
      <c r="N205" s="848"/>
      <c r="O205" s="854"/>
      <c r="P205" s="854"/>
      <c r="Q205" s="827"/>
      <c r="R205" s="827"/>
      <c r="S205" s="827"/>
      <c r="T205" s="872"/>
      <c r="X205" s="876"/>
      <c r="Y205" s="876"/>
      <c r="Z205" s="876"/>
      <c r="AA205" s="876"/>
      <c r="AB205" s="876"/>
      <c r="AC205" s="876"/>
      <c r="AD205" s="876"/>
      <c r="AE205" s="876"/>
      <c r="AF205" s="876"/>
      <c r="AG205" s="876"/>
      <c r="AH205" s="876"/>
      <c r="AI205" s="876"/>
      <c r="AJ205" s="876"/>
      <c r="AK205" s="876"/>
      <c r="AL205" s="876"/>
      <c r="AM205" s="876"/>
      <c r="AN205" s="876"/>
      <c r="AO205" s="876"/>
      <c r="AP205" s="876"/>
      <c r="AQ205" s="876"/>
      <c r="AR205" s="876"/>
      <c r="AS205" s="876"/>
      <c r="AT205" s="876"/>
      <c r="AU205" s="876"/>
      <c r="AV205" s="876"/>
      <c r="AW205" s="876"/>
      <c r="AX205" s="876"/>
      <c r="AY205" s="876"/>
      <c r="AZ205" s="876"/>
      <c r="BA205" s="876"/>
      <c r="BB205" s="876"/>
      <c r="BC205" s="876"/>
      <c r="BD205" s="876"/>
      <c r="BE205" s="876"/>
      <c r="BF205" s="876"/>
      <c r="BG205" s="876"/>
    </row>
    <row r="206" spans="1:59" s="822" customFormat="1">
      <c r="A206" s="827"/>
      <c r="B206" s="827"/>
      <c r="C206" s="827"/>
      <c r="D206" s="827"/>
      <c r="E206" s="827"/>
      <c r="F206" s="827"/>
      <c r="G206" s="827"/>
      <c r="H206" s="827"/>
      <c r="I206" s="827"/>
      <c r="J206" s="827"/>
      <c r="K206" s="827"/>
      <c r="L206" s="827"/>
      <c r="M206" s="841"/>
      <c r="N206" s="848"/>
      <c r="O206" s="854"/>
      <c r="P206" s="854"/>
      <c r="Q206" s="827"/>
      <c r="R206" s="827"/>
      <c r="S206" s="827"/>
      <c r="T206" s="872"/>
      <c r="X206" s="876"/>
      <c r="Y206" s="876"/>
      <c r="Z206" s="876"/>
      <c r="AA206" s="876"/>
      <c r="AB206" s="876"/>
      <c r="AC206" s="876"/>
      <c r="AD206" s="876"/>
      <c r="AE206" s="876"/>
      <c r="AF206" s="876"/>
      <c r="AG206" s="876"/>
      <c r="AH206" s="876"/>
      <c r="AI206" s="876"/>
      <c r="AJ206" s="876"/>
      <c r="AK206" s="876"/>
      <c r="AL206" s="876"/>
      <c r="AM206" s="876"/>
      <c r="AN206" s="876"/>
      <c r="AO206" s="876"/>
      <c r="AP206" s="876"/>
      <c r="AQ206" s="876"/>
      <c r="AR206" s="876"/>
      <c r="AS206" s="876"/>
      <c r="AT206" s="876"/>
      <c r="AU206" s="876"/>
      <c r="AV206" s="876"/>
      <c r="AW206" s="876"/>
      <c r="AX206" s="876"/>
      <c r="AY206" s="876"/>
      <c r="AZ206" s="876"/>
      <c r="BA206" s="876"/>
      <c r="BB206" s="876"/>
      <c r="BC206" s="876"/>
      <c r="BD206" s="876"/>
      <c r="BE206" s="876"/>
      <c r="BF206" s="876"/>
      <c r="BG206" s="876"/>
    </row>
    <row r="207" spans="1:59" s="822" customFormat="1">
      <c r="A207" s="827"/>
      <c r="B207" s="827"/>
      <c r="C207" s="827"/>
      <c r="D207" s="827"/>
      <c r="E207" s="827"/>
      <c r="F207" s="827"/>
      <c r="G207" s="827"/>
      <c r="H207" s="827"/>
      <c r="I207" s="827"/>
      <c r="J207" s="827"/>
      <c r="K207" s="827"/>
      <c r="L207" s="827"/>
      <c r="M207" s="841"/>
      <c r="N207" s="848"/>
      <c r="O207" s="854"/>
      <c r="P207" s="854"/>
      <c r="Q207" s="827"/>
      <c r="R207" s="827"/>
      <c r="S207" s="827"/>
      <c r="T207" s="872"/>
      <c r="X207" s="876"/>
      <c r="Y207" s="876"/>
      <c r="Z207" s="876"/>
      <c r="AA207" s="876"/>
      <c r="AB207" s="876"/>
      <c r="AC207" s="876"/>
      <c r="AD207" s="876"/>
      <c r="AE207" s="876"/>
      <c r="AF207" s="876"/>
      <c r="AG207" s="876"/>
      <c r="AH207" s="876"/>
      <c r="AI207" s="876"/>
      <c r="AJ207" s="876"/>
      <c r="AK207" s="876"/>
      <c r="AL207" s="876"/>
      <c r="AM207" s="876"/>
      <c r="AN207" s="876"/>
      <c r="AO207" s="876"/>
      <c r="AP207" s="876"/>
      <c r="AQ207" s="876"/>
      <c r="AR207" s="876"/>
      <c r="AS207" s="876"/>
      <c r="AT207" s="876"/>
      <c r="AU207" s="876"/>
      <c r="AV207" s="876"/>
      <c r="AW207" s="876"/>
      <c r="AX207" s="876"/>
      <c r="AY207" s="876"/>
      <c r="AZ207" s="876"/>
      <c r="BA207" s="876"/>
      <c r="BB207" s="876"/>
      <c r="BC207" s="876"/>
      <c r="BD207" s="876"/>
      <c r="BE207" s="876"/>
      <c r="BF207" s="876"/>
      <c r="BG207" s="876"/>
    </row>
    <row r="208" spans="1:59" s="822" customFormat="1">
      <c r="A208" s="827"/>
      <c r="B208" s="827"/>
      <c r="C208" s="827"/>
      <c r="D208" s="827"/>
      <c r="E208" s="827"/>
      <c r="F208" s="827"/>
      <c r="G208" s="827"/>
      <c r="H208" s="827"/>
      <c r="I208" s="827"/>
      <c r="J208" s="827"/>
      <c r="K208" s="827"/>
      <c r="L208" s="827"/>
      <c r="M208" s="841"/>
      <c r="N208" s="848"/>
      <c r="O208" s="854"/>
      <c r="P208" s="854"/>
      <c r="Q208" s="827"/>
      <c r="R208" s="827"/>
      <c r="S208" s="827"/>
      <c r="T208" s="872"/>
      <c r="X208" s="876"/>
      <c r="Y208" s="876"/>
      <c r="Z208" s="876"/>
      <c r="AA208" s="876"/>
      <c r="AB208" s="876"/>
      <c r="AC208" s="876"/>
      <c r="AD208" s="876"/>
      <c r="AE208" s="876"/>
      <c r="AF208" s="876"/>
      <c r="AG208" s="876"/>
      <c r="AH208" s="876"/>
      <c r="AI208" s="876"/>
      <c r="AJ208" s="876"/>
      <c r="AK208" s="876"/>
      <c r="AL208" s="876"/>
      <c r="AM208" s="876"/>
      <c r="AN208" s="876"/>
      <c r="AO208" s="876"/>
      <c r="AP208" s="876"/>
      <c r="AQ208" s="876"/>
      <c r="AR208" s="876"/>
      <c r="AS208" s="876"/>
      <c r="AT208" s="876"/>
      <c r="AU208" s="876"/>
      <c r="AV208" s="876"/>
      <c r="AW208" s="876"/>
      <c r="AX208" s="876"/>
      <c r="AY208" s="876"/>
      <c r="AZ208" s="876"/>
      <c r="BA208" s="876"/>
      <c r="BB208" s="876"/>
      <c r="BC208" s="876"/>
      <c r="BD208" s="876"/>
      <c r="BE208" s="876"/>
      <c r="BF208" s="876"/>
      <c r="BG208" s="876"/>
    </row>
    <row r="209" spans="1:59" s="822" customFormat="1">
      <c r="A209" s="827"/>
      <c r="B209" s="827"/>
      <c r="C209" s="827"/>
      <c r="D209" s="827"/>
      <c r="E209" s="827"/>
      <c r="F209" s="827"/>
      <c r="G209" s="827"/>
      <c r="H209" s="827"/>
      <c r="I209" s="827"/>
      <c r="J209" s="827"/>
      <c r="K209" s="827"/>
      <c r="L209" s="827"/>
      <c r="M209" s="841"/>
      <c r="N209" s="848"/>
      <c r="O209" s="854"/>
      <c r="P209" s="854"/>
      <c r="Q209" s="827"/>
      <c r="R209" s="827"/>
      <c r="S209" s="827"/>
      <c r="T209" s="872"/>
      <c r="X209" s="876"/>
      <c r="Y209" s="876"/>
      <c r="Z209" s="876"/>
      <c r="AA209" s="876"/>
      <c r="AB209" s="876"/>
      <c r="AC209" s="876"/>
      <c r="AD209" s="876"/>
      <c r="AE209" s="876"/>
      <c r="AF209" s="876"/>
      <c r="AG209" s="876"/>
      <c r="AH209" s="876"/>
      <c r="AI209" s="876"/>
      <c r="AJ209" s="876"/>
      <c r="AK209" s="876"/>
      <c r="AL209" s="876"/>
      <c r="AM209" s="876"/>
      <c r="AN209" s="876"/>
      <c r="AO209" s="876"/>
      <c r="AP209" s="876"/>
      <c r="AQ209" s="876"/>
      <c r="AR209" s="876"/>
      <c r="AS209" s="876"/>
      <c r="AT209" s="876"/>
      <c r="AU209" s="876"/>
      <c r="AV209" s="876"/>
      <c r="AW209" s="876"/>
      <c r="AX209" s="876"/>
      <c r="AY209" s="876"/>
      <c r="AZ209" s="876"/>
      <c r="BA209" s="876"/>
      <c r="BB209" s="876"/>
      <c r="BC209" s="876"/>
      <c r="BD209" s="876"/>
      <c r="BE209" s="876"/>
      <c r="BF209" s="876"/>
      <c r="BG209" s="876"/>
    </row>
    <row r="210" spans="1:59" s="822" customFormat="1">
      <c r="A210" s="827"/>
      <c r="B210" s="827"/>
      <c r="C210" s="827"/>
      <c r="D210" s="827"/>
      <c r="E210" s="827"/>
      <c r="F210" s="827"/>
      <c r="G210" s="827"/>
      <c r="H210" s="827"/>
      <c r="I210" s="827"/>
      <c r="J210" s="827"/>
      <c r="K210" s="827"/>
      <c r="L210" s="827"/>
      <c r="M210" s="841"/>
      <c r="N210" s="848"/>
      <c r="O210" s="854"/>
      <c r="P210" s="854"/>
      <c r="Q210" s="827"/>
      <c r="R210" s="827"/>
      <c r="S210" s="827"/>
      <c r="T210" s="872"/>
      <c r="X210" s="876"/>
      <c r="Y210" s="876"/>
      <c r="Z210" s="876"/>
      <c r="AA210" s="876"/>
      <c r="AB210" s="876"/>
      <c r="AC210" s="876"/>
      <c r="AD210" s="876"/>
      <c r="AE210" s="876"/>
      <c r="AF210" s="876"/>
      <c r="AG210" s="876"/>
      <c r="AH210" s="876"/>
      <c r="AI210" s="876"/>
      <c r="AJ210" s="876"/>
      <c r="AK210" s="876"/>
      <c r="AL210" s="876"/>
      <c r="AM210" s="876"/>
      <c r="AN210" s="876"/>
      <c r="AO210" s="876"/>
      <c r="AP210" s="876"/>
      <c r="AQ210" s="876"/>
      <c r="AR210" s="876"/>
      <c r="AS210" s="876"/>
      <c r="AT210" s="876"/>
      <c r="AU210" s="876"/>
      <c r="AV210" s="876"/>
      <c r="AW210" s="876"/>
      <c r="AX210" s="876"/>
      <c r="AY210" s="876"/>
      <c r="AZ210" s="876"/>
      <c r="BA210" s="876"/>
      <c r="BB210" s="876"/>
      <c r="BC210" s="876"/>
      <c r="BD210" s="876"/>
      <c r="BE210" s="876"/>
      <c r="BF210" s="876"/>
      <c r="BG210" s="876"/>
    </row>
    <row r="211" spans="1:59" s="822" customFormat="1">
      <c r="A211" s="827"/>
      <c r="B211" s="827"/>
      <c r="C211" s="827"/>
      <c r="D211" s="827"/>
      <c r="E211" s="827"/>
      <c r="F211" s="827"/>
      <c r="G211" s="827"/>
      <c r="H211" s="827"/>
      <c r="I211" s="827"/>
      <c r="J211" s="827"/>
      <c r="K211" s="827"/>
      <c r="L211" s="827"/>
      <c r="M211" s="841"/>
      <c r="N211" s="848"/>
      <c r="O211" s="854"/>
      <c r="P211" s="854"/>
      <c r="Q211" s="827"/>
      <c r="R211" s="827"/>
      <c r="S211" s="827"/>
      <c r="T211" s="872"/>
      <c r="X211" s="876"/>
      <c r="Y211" s="876"/>
      <c r="Z211" s="876"/>
      <c r="AA211" s="876"/>
      <c r="AB211" s="876"/>
      <c r="AC211" s="876"/>
      <c r="AD211" s="876"/>
      <c r="AE211" s="876"/>
      <c r="AF211" s="876"/>
      <c r="AG211" s="876"/>
      <c r="AH211" s="876"/>
      <c r="AI211" s="876"/>
      <c r="AJ211" s="876"/>
      <c r="AK211" s="876"/>
      <c r="AL211" s="876"/>
      <c r="AM211" s="876"/>
      <c r="AN211" s="876"/>
      <c r="AO211" s="876"/>
      <c r="AP211" s="876"/>
      <c r="AQ211" s="876"/>
      <c r="AR211" s="876"/>
      <c r="AS211" s="876"/>
      <c r="AT211" s="876"/>
      <c r="AU211" s="876"/>
      <c r="AV211" s="876"/>
      <c r="AW211" s="876"/>
      <c r="AX211" s="876"/>
      <c r="AY211" s="876"/>
      <c r="AZ211" s="876"/>
      <c r="BA211" s="876"/>
      <c r="BB211" s="876"/>
      <c r="BC211" s="876"/>
      <c r="BD211" s="876"/>
      <c r="BE211" s="876"/>
      <c r="BF211" s="876"/>
      <c r="BG211" s="876"/>
    </row>
    <row r="212" spans="1:59" s="822" customFormat="1">
      <c r="A212" s="827"/>
      <c r="B212" s="827"/>
      <c r="C212" s="827"/>
      <c r="D212" s="827"/>
      <c r="E212" s="827"/>
      <c r="F212" s="827"/>
      <c r="G212" s="827"/>
      <c r="H212" s="827"/>
      <c r="I212" s="827"/>
      <c r="J212" s="827"/>
      <c r="K212" s="827"/>
      <c r="L212" s="827"/>
      <c r="M212" s="841"/>
      <c r="N212" s="848"/>
      <c r="O212" s="854"/>
      <c r="P212" s="854"/>
      <c r="Q212" s="827"/>
      <c r="R212" s="827"/>
      <c r="S212" s="827"/>
      <c r="T212" s="872"/>
      <c r="X212" s="876"/>
      <c r="Y212" s="876"/>
      <c r="Z212" s="876"/>
      <c r="AA212" s="876"/>
      <c r="AB212" s="876"/>
      <c r="AC212" s="876"/>
      <c r="AD212" s="876"/>
      <c r="AE212" s="876"/>
      <c r="AF212" s="876"/>
      <c r="AG212" s="876"/>
      <c r="AH212" s="876"/>
      <c r="AI212" s="876"/>
      <c r="AJ212" s="876"/>
      <c r="AK212" s="876"/>
      <c r="AL212" s="876"/>
      <c r="AM212" s="876"/>
      <c r="AN212" s="876"/>
      <c r="AO212" s="876"/>
      <c r="AP212" s="876"/>
      <c r="AQ212" s="876"/>
      <c r="AR212" s="876"/>
      <c r="AS212" s="876"/>
      <c r="AT212" s="876"/>
      <c r="AU212" s="876"/>
      <c r="AV212" s="876"/>
      <c r="AW212" s="876"/>
      <c r="AX212" s="876"/>
      <c r="AY212" s="876"/>
      <c r="AZ212" s="876"/>
      <c r="BA212" s="876"/>
      <c r="BB212" s="876"/>
      <c r="BC212" s="876"/>
      <c r="BD212" s="876"/>
      <c r="BE212" s="876"/>
      <c r="BF212" s="876"/>
      <c r="BG212" s="876"/>
    </row>
    <row r="213" spans="1:59" s="822" customFormat="1">
      <c r="A213" s="827"/>
      <c r="B213" s="827"/>
      <c r="C213" s="827"/>
      <c r="D213" s="827"/>
      <c r="E213" s="827"/>
      <c r="F213" s="827"/>
      <c r="G213" s="827"/>
      <c r="H213" s="827"/>
      <c r="I213" s="827"/>
      <c r="J213" s="827"/>
      <c r="K213" s="827"/>
      <c r="L213" s="827"/>
      <c r="M213" s="841"/>
      <c r="N213" s="848"/>
      <c r="O213" s="854"/>
      <c r="P213" s="854"/>
      <c r="Q213" s="827"/>
      <c r="R213" s="827"/>
      <c r="S213" s="827"/>
      <c r="T213" s="872"/>
      <c r="X213" s="876"/>
      <c r="Y213" s="876"/>
      <c r="Z213" s="876"/>
      <c r="AA213" s="876"/>
      <c r="AB213" s="876"/>
      <c r="AC213" s="876"/>
      <c r="AD213" s="876"/>
      <c r="AE213" s="876"/>
      <c r="AF213" s="876"/>
      <c r="AG213" s="876"/>
      <c r="AH213" s="876"/>
      <c r="AI213" s="876"/>
      <c r="AJ213" s="876"/>
      <c r="AK213" s="876"/>
      <c r="AL213" s="876"/>
      <c r="AM213" s="876"/>
      <c r="AN213" s="876"/>
      <c r="AO213" s="876"/>
      <c r="AP213" s="876"/>
      <c r="AQ213" s="876"/>
      <c r="AR213" s="876"/>
      <c r="AS213" s="876"/>
      <c r="AT213" s="876"/>
      <c r="AU213" s="876"/>
      <c r="AV213" s="876"/>
      <c r="AW213" s="876"/>
      <c r="AX213" s="876"/>
      <c r="AY213" s="876"/>
      <c r="AZ213" s="876"/>
      <c r="BA213" s="876"/>
      <c r="BB213" s="876"/>
      <c r="BC213" s="876"/>
      <c r="BD213" s="876"/>
      <c r="BE213" s="876"/>
      <c r="BF213" s="876"/>
      <c r="BG213" s="876"/>
    </row>
    <row r="214" spans="1:59" s="822" customFormat="1">
      <c r="A214" s="827"/>
      <c r="B214" s="827"/>
      <c r="C214" s="827"/>
      <c r="D214" s="827"/>
      <c r="E214" s="827"/>
      <c r="F214" s="827"/>
      <c r="G214" s="827"/>
      <c r="H214" s="827"/>
      <c r="I214" s="827"/>
      <c r="J214" s="827"/>
      <c r="K214" s="827"/>
      <c r="L214" s="827"/>
      <c r="M214" s="841"/>
      <c r="N214" s="848"/>
      <c r="O214" s="854"/>
      <c r="P214" s="854"/>
      <c r="Q214" s="827"/>
      <c r="R214" s="827"/>
      <c r="S214" s="827"/>
      <c r="T214" s="872"/>
      <c r="X214" s="876"/>
      <c r="Y214" s="876"/>
      <c r="Z214" s="876"/>
      <c r="AA214" s="876"/>
      <c r="AB214" s="876"/>
      <c r="AC214" s="876"/>
      <c r="AD214" s="876"/>
      <c r="AE214" s="876"/>
      <c r="AF214" s="876"/>
      <c r="AG214" s="876"/>
      <c r="AH214" s="876"/>
      <c r="AI214" s="876"/>
      <c r="AJ214" s="876"/>
      <c r="AK214" s="876"/>
      <c r="AL214" s="876"/>
      <c r="AM214" s="876"/>
      <c r="AN214" s="876"/>
      <c r="AO214" s="876"/>
      <c r="AP214" s="876"/>
      <c r="AQ214" s="876"/>
      <c r="AR214" s="876"/>
      <c r="AS214" s="876"/>
      <c r="AT214" s="876"/>
      <c r="AU214" s="876"/>
      <c r="AV214" s="876"/>
      <c r="AW214" s="876"/>
      <c r="AX214" s="876"/>
      <c r="AY214" s="876"/>
      <c r="AZ214" s="876"/>
      <c r="BA214" s="876"/>
      <c r="BB214" s="876"/>
      <c r="BC214" s="876"/>
      <c r="BD214" s="876"/>
      <c r="BE214" s="876"/>
      <c r="BF214" s="876"/>
      <c r="BG214" s="876"/>
    </row>
    <row r="215" spans="1:59" s="822" customFormat="1">
      <c r="A215" s="827"/>
      <c r="B215" s="827"/>
      <c r="C215" s="827"/>
      <c r="D215" s="827"/>
      <c r="E215" s="827"/>
      <c r="F215" s="827"/>
      <c r="G215" s="827"/>
      <c r="H215" s="827"/>
      <c r="I215" s="827"/>
      <c r="J215" s="827"/>
      <c r="K215" s="827"/>
      <c r="L215" s="827"/>
      <c r="M215" s="841"/>
      <c r="N215" s="848"/>
      <c r="O215" s="854"/>
      <c r="P215" s="854"/>
      <c r="Q215" s="827"/>
      <c r="R215" s="827"/>
      <c r="S215" s="827"/>
      <c r="T215" s="872"/>
      <c r="X215" s="876"/>
      <c r="Y215" s="876"/>
      <c r="Z215" s="876"/>
      <c r="AA215" s="876"/>
      <c r="AB215" s="876"/>
      <c r="AC215" s="876"/>
      <c r="AD215" s="876"/>
      <c r="AE215" s="876"/>
      <c r="AF215" s="876"/>
      <c r="AG215" s="876"/>
      <c r="AH215" s="876"/>
      <c r="AI215" s="876"/>
      <c r="AJ215" s="876"/>
      <c r="AK215" s="876"/>
      <c r="AL215" s="876"/>
      <c r="AM215" s="876"/>
      <c r="AN215" s="876"/>
      <c r="AO215" s="876"/>
      <c r="AP215" s="876"/>
      <c r="AQ215" s="876"/>
      <c r="AR215" s="876"/>
      <c r="AS215" s="876"/>
      <c r="AT215" s="876"/>
      <c r="AU215" s="876"/>
      <c r="AV215" s="876"/>
      <c r="AW215" s="876"/>
      <c r="AX215" s="876"/>
      <c r="AY215" s="876"/>
      <c r="AZ215" s="876"/>
      <c r="BA215" s="876"/>
      <c r="BB215" s="876"/>
      <c r="BC215" s="876"/>
      <c r="BD215" s="876"/>
      <c r="BE215" s="876"/>
      <c r="BF215" s="876"/>
      <c r="BG215" s="876"/>
    </row>
    <row r="216" spans="1:59" s="822" customFormat="1">
      <c r="A216" s="827"/>
      <c r="B216" s="827"/>
      <c r="C216" s="827"/>
      <c r="D216" s="827"/>
      <c r="E216" s="827"/>
      <c r="F216" s="827"/>
      <c r="G216" s="827"/>
      <c r="H216" s="827"/>
      <c r="I216" s="827"/>
      <c r="J216" s="827"/>
      <c r="K216" s="827"/>
      <c r="L216" s="827"/>
      <c r="M216" s="841"/>
      <c r="N216" s="848"/>
      <c r="O216" s="854"/>
      <c r="P216" s="854"/>
      <c r="Q216" s="827"/>
      <c r="R216" s="827"/>
      <c r="S216" s="827"/>
      <c r="T216" s="872"/>
      <c r="X216" s="876"/>
      <c r="Y216" s="876"/>
      <c r="Z216" s="876"/>
      <c r="AA216" s="876"/>
      <c r="AB216" s="876"/>
      <c r="AC216" s="876"/>
      <c r="AD216" s="876"/>
      <c r="AE216" s="876"/>
      <c r="AF216" s="876"/>
      <c r="AG216" s="876"/>
      <c r="AH216" s="876"/>
      <c r="AI216" s="876"/>
      <c r="AJ216" s="876"/>
      <c r="AK216" s="876"/>
      <c r="AL216" s="876"/>
      <c r="AM216" s="876"/>
      <c r="AN216" s="876"/>
      <c r="AO216" s="876"/>
      <c r="AP216" s="876"/>
      <c r="AQ216" s="876"/>
      <c r="AR216" s="876"/>
      <c r="AS216" s="876"/>
      <c r="AT216" s="876"/>
      <c r="AU216" s="876"/>
      <c r="AV216" s="876"/>
      <c r="AW216" s="876"/>
      <c r="AX216" s="876"/>
      <c r="AY216" s="876"/>
      <c r="AZ216" s="876"/>
      <c r="BA216" s="876"/>
      <c r="BB216" s="876"/>
      <c r="BC216" s="876"/>
      <c r="BD216" s="876"/>
      <c r="BE216" s="876"/>
      <c r="BF216" s="876"/>
      <c r="BG216" s="876"/>
    </row>
    <row r="217" spans="1:59" s="822" customFormat="1">
      <c r="A217" s="827"/>
      <c r="B217" s="827"/>
      <c r="C217" s="827"/>
      <c r="D217" s="827"/>
      <c r="E217" s="827"/>
      <c r="F217" s="827"/>
      <c r="G217" s="827"/>
      <c r="H217" s="827"/>
      <c r="I217" s="827"/>
      <c r="J217" s="827"/>
      <c r="K217" s="827"/>
      <c r="L217" s="827"/>
      <c r="M217" s="841"/>
      <c r="N217" s="848"/>
      <c r="O217" s="854"/>
      <c r="P217" s="854"/>
      <c r="Q217" s="827"/>
      <c r="R217" s="827"/>
      <c r="S217" s="827"/>
      <c r="T217" s="872"/>
      <c r="X217" s="876"/>
      <c r="Y217" s="876"/>
      <c r="Z217" s="876"/>
      <c r="AA217" s="876"/>
      <c r="AB217" s="876"/>
      <c r="AC217" s="876"/>
      <c r="AD217" s="876"/>
      <c r="AE217" s="876"/>
      <c r="AF217" s="876"/>
      <c r="AG217" s="876"/>
      <c r="AH217" s="876"/>
      <c r="AI217" s="876"/>
      <c r="AJ217" s="876"/>
      <c r="AK217" s="876"/>
      <c r="AL217" s="876"/>
      <c r="AM217" s="876"/>
      <c r="AN217" s="876"/>
      <c r="AO217" s="876"/>
      <c r="AP217" s="876"/>
      <c r="AQ217" s="876"/>
      <c r="AR217" s="876"/>
      <c r="AS217" s="876"/>
      <c r="AT217" s="876"/>
      <c r="AU217" s="876"/>
      <c r="AV217" s="876"/>
      <c r="AW217" s="876"/>
      <c r="AX217" s="876"/>
      <c r="AY217" s="876"/>
      <c r="AZ217" s="876"/>
      <c r="BA217" s="876"/>
      <c r="BB217" s="876"/>
      <c r="BC217" s="876"/>
      <c r="BD217" s="876"/>
      <c r="BE217" s="876"/>
      <c r="BF217" s="876"/>
      <c r="BG217" s="876"/>
    </row>
    <row r="218" spans="1:59" s="822" customFormat="1">
      <c r="A218" s="827"/>
      <c r="B218" s="827"/>
      <c r="C218" s="827"/>
      <c r="D218" s="827"/>
      <c r="E218" s="827"/>
      <c r="F218" s="827"/>
      <c r="G218" s="827"/>
      <c r="H218" s="827"/>
      <c r="I218" s="827"/>
      <c r="J218" s="827"/>
      <c r="K218" s="827"/>
      <c r="L218" s="827"/>
      <c r="M218" s="841"/>
      <c r="N218" s="848"/>
      <c r="O218" s="854"/>
      <c r="P218" s="854"/>
      <c r="Q218" s="827"/>
      <c r="R218" s="827"/>
      <c r="S218" s="827"/>
      <c r="T218" s="872"/>
      <c r="X218" s="876"/>
      <c r="Y218" s="876"/>
      <c r="Z218" s="876"/>
      <c r="AA218" s="876"/>
      <c r="AB218" s="876"/>
      <c r="AC218" s="876"/>
      <c r="AD218" s="876"/>
      <c r="AE218" s="876"/>
      <c r="AF218" s="876"/>
      <c r="AG218" s="876"/>
      <c r="AH218" s="876"/>
      <c r="AI218" s="876"/>
      <c r="AJ218" s="876"/>
      <c r="AK218" s="876"/>
      <c r="AL218" s="876"/>
      <c r="AM218" s="876"/>
      <c r="AN218" s="876"/>
      <c r="AO218" s="876"/>
      <c r="AP218" s="876"/>
      <c r="AQ218" s="876"/>
      <c r="AR218" s="876"/>
      <c r="AS218" s="876"/>
      <c r="AT218" s="876"/>
      <c r="AU218" s="876"/>
      <c r="AV218" s="876"/>
      <c r="AW218" s="876"/>
      <c r="AX218" s="876"/>
      <c r="AY218" s="876"/>
      <c r="AZ218" s="876"/>
      <c r="BA218" s="876"/>
      <c r="BB218" s="876"/>
      <c r="BC218" s="876"/>
      <c r="BD218" s="876"/>
      <c r="BE218" s="876"/>
      <c r="BF218" s="876"/>
      <c r="BG218" s="876"/>
    </row>
    <row r="219" spans="1:59" s="822" customFormat="1">
      <c r="A219" s="827"/>
      <c r="B219" s="827"/>
      <c r="C219" s="827"/>
      <c r="D219" s="827"/>
      <c r="E219" s="827"/>
      <c r="F219" s="827"/>
      <c r="G219" s="827"/>
      <c r="H219" s="827"/>
      <c r="I219" s="827"/>
      <c r="J219" s="827"/>
      <c r="K219" s="827"/>
      <c r="L219" s="827"/>
      <c r="M219" s="841"/>
      <c r="N219" s="848"/>
      <c r="O219" s="854"/>
      <c r="P219" s="854"/>
      <c r="Q219" s="827"/>
      <c r="R219" s="827"/>
      <c r="S219" s="827"/>
      <c r="T219" s="872"/>
      <c r="X219" s="876"/>
      <c r="Y219" s="876"/>
      <c r="Z219" s="876"/>
      <c r="AA219" s="876"/>
      <c r="AB219" s="876"/>
      <c r="AC219" s="876"/>
      <c r="AD219" s="876"/>
      <c r="AE219" s="876"/>
      <c r="AF219" s="876"/>
      <c r="AG219" s="876"/>
      <c r="AH219" s="876"/>
      <c r="AI219" s="876"/>
      <c r="AJ219" s="876"/>
      <c r="AK219" s="876"/>
      <c r="AL219" s="876"/>
      <c r="AM219" s="876"/>
      <c r="AN219" s="876"/>
      <c r="AO219" s="876"/>
      <c r="AP219" s="876"/>
      <c r="AQ219" s="876"/>
      <c r="AR219" s="876"/>
      <c r="AS219" s="876"/>
      <c r="AT219" s="876"/>
      <c r="AU219" s="876"/>
      <c r="AV219" s="876"/>
      <c r="AW219" s="876"/>
      <c r="AX219" s="876"/>
      <c r="AY219" s="876"/>
      <c r="AZ219" s="876"/>
      <c r="BA219" s="876"/>
      <c r="BB219" s="876"/>
      <c r="BC219" s="876"/>
      <c r="BD219" s="876"/>
      <c r="BE219" s="876"/>
      <c r="BF219" s="876"/>
      <c r="BG219" s="876"/>
    </row>
    <row r="220" spans="1:59" s="822" customFormat="1">
      <c r="A220" s="827"/>
      <c r="B220" s="827"/>
      <c r="C220" s="827"/>
      <c r="D220" s="827"/>
      <c r="E220" s="827"/>
      <c r="F220" s="827"/>
      <c r="G220" s="827"/>
      <c r="H220" s="827"/>
      <c r="I220" s="827"/>
      <c r="J220" s="827"/>
      <c r="K220" s="827"/>
      <c r="L220" s="827"/>
      <c r="M220" s="841"/>
      <c r="N220" s="848"/>
      <c r="O220" s="854"/>
      <c r="P220" s="854"/>
      <c r="Q220" s="827"/>
      <c r="R220" s="827"/>
      <c r="S220" s="827"/>
      <c r="T220" s="872"/>
      <c r="X220" s="876"/>
      <c r="Y220" s="876"/>
      <c r="Z220" s="876"/>
      <c r="AA220" s="876"/>
      <c r="AB220" s="876"/>
      <c r="AC220" s="876"/>
      <c r="AD220" s="876"/>
      <c r="AE220" s="876"/>
      <c r="AF220" s="876"/>
      <c r="AG220" s="876"/>
      <c r="AH220" s="876"/>
      <c r="AI220" s="876"/>
      <c r="AJ220" s="876"/>
      <c r="AK220" s="876"/>
      <c r="AL220" s="876"/>
      <c r="AM220" s="876"/>
      <c r="AN220" s="876"/>
      <c r="AO220" s="876"/>
      <c r="AP220" s="876"/>
      <c r="AQ220" s="876"/>
      <c r="AR220" s="876"/>
      <c r="AS220" s="876"/>
      <c r="AT220" s="876"/>
      <c r="AU220" s="876"/>
      <c r="AV220" s="876"/>
      <c r="AW220" s="876"/>
      <c r="AX220" s="876"/>
      <c r="AY220" s="876"/>
      <c r="AZ220" s="876"/>
      <c r="BA220" s="876"/>
      <c r="BB220" s="876"/>
      <c r="BC220" s="876"/>
      <c r="BD220" s="876"/>
      <c r="BE220" s="876"/>
      <c r="BF220" s="876"/>
      <c r="BG220" s="876"/>
    </row>
  </sheetData>
  <sheetProtection sheet="1" objects="1" scenarios="1"/>
  <mergeCells count="45">
    <mergeCell ref="B1:R1"/>
    <mergeCell ref="A2:S2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4:L4"/>
    <mergeCell ref="Y4:Z4"/>
    <mergeCell ref="AB4:AC4"/>
    <mergeCell ref="AE4:AF4"/>
    <mergeCell ref="AH4:AI4"/>
    <mergeCell ref="AK4:AL4"/>
    <mergeCell ref="AN4:AO4"/>
    <mergeCell ref="AQ4:AR4"/>
    <mergeCell ref="AT4:AU4"/>
    <mergeCell ref="AW4:AX4"/>
    <mergeCell ref="AZ4:BA4"/>
    <mergeCell ref="BC4:BD4"/>
    <mergeCell ref="A4:A5"/>
    <mergeCell ref="M4:M5"/>
    <mergeCell ref="N4:N5"/>
    <mergeCell ref="O4:O5"/>
    <mergeCell ref="P4:P5"/>
    <mergeCell ref="Q4:Q5"/>
    <mergeCell ref="R4:R5"/>
    <mergeCell ref="S4:S5"/>
    <mergeCell ref="T4:T5"/>
    <mergeCell ref="X4:X5"/>
    <mergeCell ref="AA4:AA5"/>
    <mergeCell ref="AD4:AD5"/>
    <mergeCell ref="AG4:AG5"/>
    <mergeCell ref="AJ4:AJ5"/>
    <mergeCell ref="AM4:AM5"/>
    <mergeCell ref="AP4:AP5"/>
    <mergeCell ref="AS4:AS5"/>
    <mergeCell ref="AV4:AV5"/>
    <mergeCell ref="AY4:AY5"/>
    <mergeCell ref="BB4:BB5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>
    <tabColor indexed="9"/>
  </sheetPr>
  <dimension ref="A1:AB220"/>
  <sheetViews>
    <sheetView workbookViewId="0">
      <selection activeCell="P21" sqref="P21"/>
    </sheetView>
  </sheetViews>
  <sheetFormatPr defaultRowHeight="13.5"/>
  <cols>
    <col min="1" max="1" width="18.375" style="260" customWidth="1"/>
    <col min="2" max="4" width="2.875" style="260" customWidth="1"/>
    <col min="5" max="5" width="4.5" style="73" customWidth="1"/>
    <col min="6" max="6" width="5.375" style="73" customWidth="1"/>
    <col min="7" max="7" width="3.75" style="260" customWidth="1"/>
    <col min="8" max="8" width="5.375" style="260" customWidth="1"/>
    <col min="9" max="9" width="34" style="260" customWidth="1"/>
    <col min="10" max="10" width="13.875" style="878" bestFit="1" customWidth="1"/>
    <col min="11" max="11" width="9" style="260" customWidth="1"/>
    <col min="12" max="27" width="3.125" style="879" customWidth="1"/>
    <col min="28" max="28" width="4.25" style="260" customWidth="1"/>
    <col min="29" max="16384" width="9" style="260" customWidth="1"/>
  </cols>
  <sheetData>
    <row r="1" spans="1:28">
      <c r="A1" s="650" t="s">
        <v>89</v>
      </c>
      <c r="B1" s="657">
        <f>メイン!C3</f>
        <v>0</v>
      </c>
      <c r="C1" s="657"/>
      <c r="D1" s="657"/>
      <c r="E1" s="657"/>
      <c r="F1" s="657"/>
      <c r="G1" s="657"/>
      <c r="H1" s="657"/>
      <c r="I1" s="428" t="s">
        <v>91</v>
      </c>
    </row>
    <row r="2" spans="1:28" ht="22.5" customHeight="1">
      <c r="A2" s="669" t="s">
        <v>39</v>
      </c>
      <c r="B2" s="669"/>
      <c r="C2" s="669"/>
      <c r="D2" s="669"/>
      <c r="E2" s="669"/>
      <c r="F2" s="669"/>
      <c r="G2" s="669"/>
      <c r="H2" s="669"/>
      <c r="I2" s="669"/>
      <c r="AB2" s="900"/>
    </row>
    <row r="3" spans="1:28" ht="22.5" customHeight="1">
      <c r="A3" s="651"/>
      <c r="B3" s="651"/>
      <c r="C3" s="651"/>
      <c r="D3" s="651"/>
      <c r="E3" s="651"/>
      <c r="F3" s="651"/>
      <c r="G3" s="889"/>
      <c r="H3" s="889"/>
      <c r="I3" s="889"/>
      <c r="L3" s="896"/>
      <c r="M3" s="896"/>
      <c r="N3" s="896"/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896"/>
      <c r="AA3" s="896"/>
      <c r="AB3" s="900"/>
    </row>
    <row r="4" spans="1:28" s="73" customFormat="1" ht="15.75" customHeight="1">
      <c r="A4" s="880" t="s">
        <v>119</v>
      </c>
      <c r="B4" s="882" t="s">
        <v>27</v>
      </c>
      <c r="C4" s="884" t="s">
        <v>51</v>
      </c>
      <c r="D4" s="886" t="s">
        <v>47</v>
      </c>
      <c r="E4" s="686" t="s">
        <v>63</v>
      </c>
      <c r="F4" s="681" t="s">
        <v>81</v>
      </c>
      <c r="G4" s="768" t="s">
        <v>46</v>
      </c>
      <c r="H4" s="770" t="s">
        <v>33</v>
      </c>
      <c r="I4" s="768" t="s">
        <v>84</v>
      </c>
      <c r="J4" s="892"/>
      <c r="K4" s="894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896"/>
      <c r="AA4" s="896"/>
      <c r="AB4" s="900"/>
    </row>
    <row r="5" spans="1:28" s="73" customFormat="1" ht="18.75" customHeight="1">
      <c r="A5" s="881"/>
      <c r="B5" s="883"/>
      <c r="C5" s="885"/>
      <c r="D5" s="887"/>
      <c r="E5" s="687"/>
      <c r="F5" s="682"/>
      <c r="G5" s="769"/>
      <c r="H5" s="771"/>
      <c r="I5" s="772"/>
      <c r="J5" s="892"/>
      <c r="K5" s="894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896"/>
      <c r="AA5" s="896"/>
      <c r="AB5" s="900"/>
    </row>
    <row r="6" spans="1:28" ht="13.5" customHeight="1">
      <c r="A6" s="658" t="str">
        <f>IF(COUNTA(他!A5)&gt;=1,他!A5,"")</f>
        <v/>
      </c>
      <c r="B6" s="744" t="str">
        <f>IF(COUNTA(他!B5)&gt;=1,他!B5,"")</f>
        <v/>
      </c>
      <c r="C6" s="749" t="str">
        <f>IF(COUNTA(他!C5)&gt;=1,他!C5,"")</f>
        <v/>
      </c>
      <c r="D6" s="834" t="str">
        <f>IF(COUNTA(他!D5)&gt;=1,他!D5,"")</f>
        <v/>
      </c>
      <c r="E6" s="658" t="str">
        <f>IF(COUNTA(他!F5)&gt;=1,他!F5,"")</f>
        <v/>
      </c>
      <c r="F6" s="888" t="str">
        <f>IF(E6&lt;基本!$D$9,"非常勤","常勤")</f>
        <v>常勤</v>
      </c>
      <c r="G6" s="688">
        <f>IF(F6="非常勤",E6/基本!$D$9,1)</f>
        <v>1</v>
      </c>
      <c r="H6" s="693" t="e">
        <f>IF(DAYS360(J6,メイン!$N$3)&lt;500,"新"," ")</f>
        <v>#VALUE!</v>
      </c>
      <c r="I6" s="890"/>
      <c r="J6" s="893" t="str">
        <f>IF(COUNTA(他!E5)&gt;=1,他!E5,"")</f>
        <v/>
      </c>
      <c r="K6" s="895"/>
      <c r="L6" s="897"/>
      <c r="M6" s="897"/>
      <c r="N6" s="897"/>
      <c r="O6" s="897"/>
      <c r="P6" s="897"/>
      <c r="Q6" s="897"/>
      <c r="R6" s="897"/>
      <c r="S6" s="897"/>
      <c r="T6" s="897"/>
      <c r="U6" s="897"/>
      <c r="V6" s="897"/>
      <c r="W6" s="897"/>
      <c r="X6" s="897"/>
      <c r="Y6" s="897"/>
      <c r="Z6" s="897"/>
      <c r="AA6" s="897"/>
    </row>
    <row r="7" spans="1:28" ht="13.5" customHeight="1">
      <c r="A7" s="659" t="str">
        <f>IF(COUNTA(他!A6)&gt;=1,他!A6,"")</f>
        <v/>
      </c>
      <c r="B7" s="745" t="str">
        <f>IF(COUNTA(他!B6)&gt;=1,他!B6,"")</f>
        <v/>
      </c>
      <c r="C7" s="750" t="str">
        <f>IF(COUNTA(他!C6)&gt;=1,他!C6,"")</f>
        <v/>
      </c>
      <c r="D7" s="761" t="str">
        <f>IF(COUNTA(他!D6)&gt;=1,他!D6,"")</f>
        <v/>
      </c>
      <c r="E7" s="659" t="str">
        <f>IF(COUNTA(他!F6)&gt;=1,他!F6,"")</f>
        <v/>
      </c>
      <c r="F7" s="683" t="str">
        <f>IF(E7&lt;基本!$D$9,"非常勤","常勤")</f>
        <v>常勤</v>
      </c>
      <c r="G7" s="689">
        <f>IF(F7="非常勤",E7/基本!$D$9,1)</f>
        <v>1</v>
      </c>
      <c r="H7" s="694" t="e">
        <f>IF(DAYS360(J7,メイン!$N$3)&lt;500,"新"," ")</f>
        <v>#VALUE!</v>
      </c>
      <c r="I7" s="891"/>
      <c r="J7" s="893" t="str">
        <f>IF(COUNTA(他!E6)&gt;=1,他!E6,"")</f>
        <v/>
      </c>
      <c r="K7" s="895"/>
      <c r="L7" s="897"/>
      <c r="M7" s="897"/>
      <c r="N7" s="897"/>
      <c r="O7" s="897"/>
      <c r="P7" s="897"/>
      <c r="Q7" s="897"/>
      <c r="R7" s="897"/>
      <c r="S7" s="897"/>
      <c r="T7" s="897"/>
      <c r="U7" s="897"/>
      <c r="V7" s="897"/>
      <c r="W7" s="897"/>
      <c r="X7" s="897"/>
      <c r="Y7" s="897"/>
      <c r="Z7" s="897"/>
      <c r="AA7" s="897"/>
    </row>
    <row r="8" spans="1:28" ht="13.5" customHeight="1">
      <c r="A8" s="659" t="str">
        <f>IF(COUNTA(他!A7)&gt;=1,他!A7,"")</f>
        <v/>
      </c>
      <c r="B8" s="745" t="str">
        <f>IF(COUNTA(他!B7)&gt;=1,他!B7,"")</f>
        <v/>
      </c>
      <c r="C8" s="750" t="str">
        <f>IF(COUNTA(他!C7)&gt;=1,他!C7,"")</f>
        <v/>
      </c>
      <c r="D8" s="761" t="str">
        <f>IF(COUNTA(他!D7)&gt;=1,他!D7,"")</f>
        <v/>
      </c>
      <c r="E8" s="659" t="str">
        <f>IF(COUNTA(他!F7)&gt;=1,他!F7,"")</f>
        <v/>
      </c>
      <c r="F8" s="683" t="str">
        <f>IF(E8&lt;基本!$D$9,"非常勤","常勤")</f>
        <v>常勤</v>
      </c>
      <c r="G8" s="689">
        <f>IF(F8="非常勤",E8/基本!$D$9,1)</f>
        <v>1</v>
      </c>
      <c r="H8" s="694" t="e">
        <f>IF(DAYS360(J8,メイン!$N$3)&lt;500,"新"," ")</f>
        <v>#VALUE!</v>
      </c>
      <c r="I8" s="891"/>
      <c r="J8" s="893" t="str">
        <f>IF(COUNTA(他!E7)&gt;=1,他!E7,"")</f>
        <v/>
      </c>
      <c r="K8" s="895"/>
      <c r="L8" s="897"/>
      <c r="M8" s="897"/>
      <c r="N8" s="897"/>
      <c r="O8" s="897"/>
      <c r="P8" s="897"/>
      <c r="Q8" s="897"/>
      <c r="R8" s="897"/>
      <c r="S8" s="897"/>
      <c r="T8" s="897"/>
      <c r="U8" s="897"/>
      <c r="V8" s="897"/>
      <c r="W8" s="897"/>
      <c r="X8" s="897"/>
      <c r="Y8" s="897"/>
      <c r="Z8" s="897"/>
      <c r="AA8" s="897"/>
    </row>
    <row r="9" spans="1:28" ht="13.5" customHeight="1">
      <c r="A9" s="659" t="str">
        <f>IF(COUNTA(他!A8)&gt;=1,他!A8,"")</f>
        <v/>
      </c>
      <c r="B9" s="745" t="str">
        <f>IF(COUNTA(他!B8)&gt;=1,他!B8,"")</f>
        <v/>
      </c>
      <c r="C9" s="750" t="str">
        <f>IF(COUNTA(他!C8)&gt;=1,他!C8,"")</f>
        <v/>
      </c>
      <c r="D9" s="761" t="str">
        <f>IF(COUNTA(他!D8)&gt;=1,他!D8,"")</f>
        <v/>
      </c>
      <c r="E9" s="659" t="str">
        <f>IF(COUNTA(他!F8)&gt;=1,他!F8,"")</f>
        <v/>
      </c>
      <c r="F9" s="683" t="str">
        <f>IF(E9&lt;基本!$D$9,"非常勤","常勤")</f>
        <v>常勤</v>
      </c>
      <c r="G9" s="689">
        <f>IF(F9="非常勤",E9/基本!$D$9,1)</f>
        <v>1</v>
      </c>
      <c r="H9" s="694" t="e">
        <f>IF(DAYS360(J9,メイン!$N$3)&lt;500,"新"," ")</f>
        <v>#VALUE!</v>
      </c>
      <c r="I9" s="891"/>
      <c r="J9" s="893" t="str">
        <f>IF(COUNTA(他!E8)&gt;=1,他!E8,"")</f>
        <v/>
      </c>
      <c r="K9" s="895"/>
      <c r="L9" s="897"/>
      <c r="M9" s="897"/>
      <c r="N9" s="897"/>
      <c r="O9" s="897"/>
      <c r="P9" s="897"/>
      <c r="Q9" s="897"/>
      <c r="R9" s="897"/>
      <c r="S9" s="897"/>
      <c r="T9" s="897"/>
      <c r="U9" s="897"/>
      <c r="V9" s="897"/>
      <c r="W9" s="897"/>
      <c r="X9" s="897"/>
      <c r="Y9" s="897"/>
      <c r="Z9" s="897"/>
      <c r="AA9" s="897"/>
    </row>
    <row r="10" spans="1:28" ht="13.5" customHeight="1">
      <c r="A10" s="659" t="str">
        <f>IF(COUNTA(他!A9)&gt;=1,他!A9,"")</f>
        <v/>
      </c>
      <c r="B10" s="745" t="str">
        <f>IF(COUNTA(他!B9)&gt;=1,他!B9,"")</f>
        <v/>
      </c>
      <c r="C10" s="750" t="str">
        <f>IF(COUNTA(他!C9)&gt;=1,他!C9,"")</f>
        <v/>
      </c>
      <c r="D10" s="761" t="str">
        <f>IF(COUNTA(他!D9)&gt;=1,他!D9,"")</f>
        <v/>
      </c>
      <c r="E10" s="659" t="str">
        <f>IF(COUNTA(他!F9)&gt;=1,他!F9,"")</f>
        <v/>
      </c>
      <c r="F10" s="683" t="str">
        <f>IF(E10&lt;基本!$D$9,"非常勤","常勤")</f>
        <v>常勤</v>
      </c>
      <c r="G10" s="689">
        <f>IF(F10="非常勤",E10/基本!$D$9,1)</f>
        <v>1</v>
      </c>
      <c r="H10" s="694" t="e">
        <f>IF(DAYS360(J10,メイン!$N$3)&lt;500,"新"," ")</f>
        <v>#VALUE!</v>
      </c>
      <c r="I10" s="891"/>
      <c r="J10" s="893" t="str">
        <f>IF(COUNTA(他!E9)&gt;=1,他!E9,"")</f>
        <v/>
      </c>
      <c r="K10" s="895"/>
      <c r="L10" s="897"/>
      <c r="M10" s="897"/>
      <c r="N10" s="897"/>
      <c r="O10" s="897"/>
      <c r="P10" s="897"/>
      <c r="Q10" s="897"/>
      <c r="R10" s="897"/>
      <c r="S10" s="897"/>
      <c r="T10" s="897"/>
      <c r="U10" s="897"/>
      <c r="V10" s="897"/>
      <c r="W10" s="897"/>
      <c r="X10" s="897"/>
      <c r="Y10" s="897"/>
      <c r="Z10" s="897"/>
      <c r="AA10" s="897"/>
    </row>
    <row r="11" spans="1:28" ht="13.5" customHeight="1">
      <c r="A11" s="659" t="str">
        <f>IF(COUNTA(他!A10)&gt;=1,他!A10,"")</f>
        <v/>
      </c>
      <c r="B11" s="745" t="str">
        <f>IF(COUNTA(他!B10)&gt;=1,他!B10,"")</f>
        <v/>
      </c>
      <c r="C11" s="750" t="str">
        <f>IF(COUNTA(他!C10)&gt;=1,他!C10,"")</f>
        <v/>
      </c>
      <c r="D11" s="761" t="str">
        <f>IF(COUNTA(他!D10)&gt;=1,他!D10,"")</f>
        <v/>
      </c>
      <c r="E11" s="659" t="str">
        <f>IF(COUNTA(他!F10)&gt;=1,他!F10,"")</f>
        <v/>
      </c>
      <c r="F11" s="683" t="str">
        <f>IF(E11&lt;基本!$D$9,"非常勤","常勤")</f>
        <v>常勤</v>
      </c>
      <c r="G11" s="689">
        <f>IF(F11="非常勤",E11/基本!$D$9,1)</f>
        <v>1</v>
      </c>
      <c r="H11" s="694" t="e">
        <f>IF(DAYS360(J11,メイン!$N$3)&lt;500,"新"," ")</f>
        <v>#VALUE!</v>
      </c>
      <c r="I11" s="891"/>
      <c r="J11" s="893" t="str">
        <f>IF(COUNTA(他!E10)&gt;=1,他!E10,"")</f>
        <v/>
      </c>
      <c r="K11" s="895"/>
      <c r="L11" s="897"/>
      <c r="M11" s="897"/>
      <c r="N11" s="897"/>
      <c r="O11" s="897"/>
      <c r="P11" s="897"/>
      <c r="Q11" s="897"/>
      <c r="R11" s="897"/>
      <c r="S11" s="897"/>
      <c r="T11" s="897"/>
      <c r="U11" s="897"/>
      <c r="V11" s="897"/>
      <c r="W11" s="897"/>
      <c r="X11" s="897"/>
      <c r="Y11" s="897"/>
      <c r="Z11" s="897"/>
      <c r="AA11" s="897"/>
    </row>
    <row r="12" spans="1:28" ht="13.5" customHeight="1">
      <c r="A12" s="659" t="str">
        <f>IF(COUNTA(他!A11)&gt;=1,他!A11,"")</f>
        <v/>
      </c>
      <c r="B12" s="745" t="str">
        <f>IF(COUNTA(他!B11)&gt;=1,他!B11,"")</f>
        <v/>
      </c>
      <c r="C12" s="750" t="str">
        <f>IF(COUNTA(他!C11)&gt;=1,他!C11,"")</f>
        <v/>
      </c>
      <c r="D12" s="761" t="str">
        <f>IF(COUNTA(他!D11)&gt;=1,他!D11,"")</f>
        <v/>
      </c>
      <c r="E12" s="659" t="str">
        <f>IF(COUNTA(他!F11)&gt;=1,他!F11,"")</f>
        <v/>
      </c>
      <c r="F12" s="683" t="str">
        <f>IF(E12&lt;基本!$D$9,"非常勤","常勤")</f>
        <v>常勤</v>
      </c>
      <c r="G12" s="689">
        <f>IF(F12="非常勤",E12/基本!$D$9,1)</f>
        <v>1</v>
      </c>
      <c r="H12" s="694" t="e">
        <f>IF(DAYS360(J12,メイン!$N$3)&lt;500,"新"," ")</f>
        <v>#VALUE!</v>
      </c>
      <c r="I12" s="891"/>
      <c r="J12" s="893" t="str">
        <f>IF(COUNTA(他!E11)&gt;=1,他!E11,"")</f>
        <v/>
      </c>
      <c r="K12" s="895"/>
      <c r="L12" s="897"/>
      <c r="M12" s="897"/>
      <c r="N12" s="897"/>
      <c r="O12" s="897"/>
      <c r="P12" s="897"/>
      <c r="Q12" s="897"/>
      <c r="R12" s="897"/>
      <c r="S12" s="897"/>
      <c r="T12" s="897"/>
      <c r="U12" s="897"/>
      <c r="V12" s="897"/>
      <c r="W12" s="897"/>
      <c r="X12" s="897"/>
      <c r="Y12" s="897"/>
      <c r="Z12" s="897"/>
      <c r="AA12" s="897"/>
    </row>
    <row r="13" spans="1:28" ht="13.5" customHeight="1">
      <c r="A13" s="659" t="str">
        <f>IF(COUNTA(他!A12)&gt;=1,他!A12,"")</f>
        <v/>
      </c>
      <c r="B13" s="745" t="str">
        <f>IF(COUNTA(他!B12)&gt;=1,他!B12,"")</f>
        <v/>
      </c>
      <c r="C13" s="750" t="str">
        <f>IF(COUNTA(他!C12)&gt;=1,他!C12,"")</f>
        <v/>
      </c>
      <c r="D13" s="761" t="str">
        <f>IF(COUNTA(他!D12)&gt;=1,他!D12,"")</f>
        <v/>
      </c>
      <c r="E13" s="659" t="str">
        <f>IF(COUNTA(他!F12)&gt;=1,他!F12,"")</f>
        <v/>
      </c>
      <c r="F13" s="683" t="str">
        <f>IF(E13&lt;基本!$D$9,"非常勤","常勤")</f>
        <v>常勤</v>
      </c>
      <c r="G13" s="689">
        <f>IF(F13="非常勤",E13/基本!$D$9,1)</f>
        <v>1</v>
      </c>
      <c r="H13" s="694" t="e">
        <f>IF(DAYS360(J13,メイン!$N$3)&lt;500,"新"," ")</f>
        <v>#VALUE!</v>
      </c>
      <c r="I13" s="891"/>
      <c r="J13" s="893" t="str">
        <f>IF(COUNTA(他!E12)&gt;=1,他!E12,"")</f>
        <v/>
      </c>
      <c r="K13" s="895"/>
      <c r="L13" s="897"/>
      <c r="M13" s="897"/>
      <c r="N13" s="897"/>
      <c r="O13" s="897"/>
      <c r="P13" s="897"/>
      <c r="Q13" s="897"/>
      <c r="R13" s="897"/>
      <c r="S13" s="897"/>
      <c r="T13" s="897"/>
      <c r="U13" s="897"/>
      <c r="V13" s="897"/>
      <c r="W13" s="897"/>
      <c r="X13" s="897"/>
      <c r="Y13" s="897"/>
      <c r="Z13" s="897"/>
      <c r="AA13" s="897"/>
    </row>
    <row r="14" spans="1:28" ht="13.5" customHeight="1">
      <c r="A14" s="659" t="str">
        <f>IF(COUNTA(他!A13)&gt;=1,他!A13,"")</f>
        <v/>
      </c>
      <c r="B14" s="745" t="str">
        <f>IF(COUNTA(他!B13)&gt;=1,他!B13,"")</f>
        <v/>
      </c>
      <c r="C14" s="750" t="str">
        <f>IF(COUNTA(他!C13)&gt;=1,他!C13,"")</f>
        <v/>
      </c>
      <c r="D14" s="761" t="str">
        <f>IF(COUNTA(他!D13)&gt;=1,他!D13,"")</f>
        <v/>
      </c>
      <c r="E14" s="659" t="str">
        <f>IF(COUNTA(他!F13)&gt;=1,他!F13,"")</f>
        <v/>
      </c>
      <c r="F14" s="683" t="str">
        <f>IF(E14&lt;基本!$D$9,"非常勤","常勤")</f>
        <v>常勤</v>
      </c>
      <c r="G14" s="689">
        <f>IF(F14="非常勤",E14/基本!$D$9,1)</f>
        <v>1</v>
      </c>
      <c r="H14" s="694" t="e">
        <f>IF(DAYS360(J14,メイン!$N$3)&lt;500,"新"," ")</f>
        <v>#VALUE!</v>
      </c>
      <c r="I14" s="659"/>
      <c r="J14" s="893" t="str">
        <f>IF(COUNTA(他!E13)&gt;=1,他!E13,"")</f>
        <v/>
      </c>
      <c r="K14" s="895"/>
      <c r="L14" s="897"/>
      <c r="M14" s="897"/>
      <c r="N14" s="897"/>
      <c r="O14" s="897"/>
      <c r="P14" s="897"/>
      <c r="Q14" s="897"/>
      <c r="R14" s="897"/>
      <c r="S14" s="897"/>
      <c r="T14" s="897"/>
      <c r="U14" s="897"/>
      <c r="V14" s="897"/>
      <c r="W14" s="897"/>
      <c r="X14" s="897"/>
      <c r="Y14" s="897"/>
      <c r="Z14" s="897"/>
      <c r="AA14" s="897"/>
    </row>
    <row r="15" spans="1:28" ht="13.5" customHeight="1">
      <c r="A15" s="659" t="str">
        <f>IF(COUNTA(他!A14)&gt;=1,他!A14,"")</f>
        <v/>
      </c>
      <c r="B15" s="745" t="str">
        <f>IF(COUNTA(他!B14)&gt;=1,他!B14,"")</f>
        <v/>
      </c>
      <c r="C15" s="750" t="str">
        <f>IF(COUNTA(他!C14)&gt;=1,他!C14,"")</f>
        <v/>
      </c>
      <c r="D15" s="761" t="str">
        <f>IF(COUNTA(他!D14)&gt;=1,他!D14,"")</f>
        <v/>
      </c>
      <c r="E15" s="659" t="str">
        <f>IF(COUNTA(他!F14)&gt;=1,他!F14,"")</f>
        <v/>
      </c>
      <c r="F15" s="683" t="str">
        <f>IF(E15&lt;基本!$D$9,"非常勤","常勤")</f>
        <v>常勤</v>
      </c>
      <c r="G15" s="689">
        <f>IF(F15="非常勤",E15/基本!$D$9,1)</f>
        <v>1</v>
      </c>
      <c r="H15" s="694" t="e">
        <f>IF(DAYS360(J15,メイン!$N$3)&lt;500,"新"," ")</f>
        <v>#VALUE!</v>
      </c>
      <c r="I15" s="659"/>
      <c r="J15" s="893" t="str">
        <f>IF(COUNTA(他!E14)&gt;=1,他!E14,"")</f>
        <v/>
      </c>
      <c r="K15" s="895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</row>
    <row r="16" spans="1:28" ht="13.5" customHeight="1">
      <c r="A16" s="659" t="str">
        <f>IF(COUNTA(他!A15)&gt;=1,他!A15,"")</f>
        <v/>
      </c>
      <c r="B16" s="745" t="str">
        <f>IF(COUNTA(他!B15)&gt;=1,他!B15,"")</f>
        <v/>
      </c>
      <c r="C16" s="750" t="str">
        <f>IF(COUNTA(他!C15)&gt;=1,他!C15,"")</f>
        <v/>
      </c>
      <c r="D16" s="761" t="str">
        <f>IF(COUNTA(他!D15)&gt;=1,他!D15,"")</f>
        <v/>
      </c>
      <c r="E16" s="659" t="str">
        <f>IF(COUNTA(他!F15)&gt;=1,他!F15,"")</f>
        <v/>
      </c>
      <c r="F16" s="683" t="str">
        <f>IF(E16&lt;基本!$D$9,"非常勤","常勤")</f>
        <v>常勤</v>
      </c>
      <c r="G16" s="689">
        <f>IF(F16="非常勤",E16/基本!$D$9,1)</f>
        <v>1</v>
      </c>
      <c r="H16" s="694" t="e">
        <f>IF(DAYS360(J16,メイン!$N$3)&lt;500,"新"," ")</f>
        <v>#VALUE!</v>
      </c>
      <c r="I16" s="659"/>
      <c r="J16" s="893" t="str">
        <f>IF(COUNTA(他!E15)&gt;=1,他!E15,"")</f>
        <v/>
      </c>
      <c r="K16" s="895"/>
      <c r="L16" s="897"/>
      <c r="M16" s="897"/>
      <c r="N16" s="897"/>
      <c r="O16" s="897"/>
      <c r="P16" s="897"/>
      <c r="Q16" s="897"/>
      <c r="R16" s="897"/>
      <c r="S16" s="897"/>
      <c r="T16" s="897"/>
      <c r="U16" s="897"/>
      <c r="V16" s="897"/>
      <c r="W16" s="897"/>
      <c r="X16" s="897"/>
      <c r="Y16" s="897"/>
      <c r="Z16" s="897"/>
      <c r="AA16" s="897"/>
    </row>
    <row r="17" spans="1:27" ht="13.5" customHeight="1">
      <c r="A17" s="659" t="str">
        <f>IF(COUNTA(他!A16)&gt;=1,他!A16,"")</f>
        <v/>
      </c>
      <c r="B17" s="745" t="str">
        <f>IF(COUNTA(他!B16)&gt;=1,他!B16,"")</f>
        <v/>
      </c>
      <c r="C17" s="750" t="str">
        <f>IF(COUNTA(他!C16)&gt;=1,他!C16,"")</f>
        <v/>
      </c>
      <c r="D17" s="761" t="str">
        <f>IF(COUNTA(他!D16)&gt;=1,他!D16,"")</f>
        <v/>
      </c>
      <c r="E17" s="659" t="str">
        <f>IF(COUNTA(他!F16)&gt;=1,他!F16,"")</f>
        <v/>
      </c>
      <c r="F17" s="683" t="str">
        <f>IF(E17&lt;基本!$D$9,"非常勤","常勤")</f>
        <v>常勤</v>
      </c>
      <c r="G17" s="689">
        <f>IF(F17="非常勤",E17/基本!$D$9,1)</f>
        <v>1</v>
      </c>
      <c r="H17" s="694" t="e">
        <f>IF(DAYS360(J17,メイン!$N$3)&lt;500,"新"," ")</f>
        <v>#VALUE!</v>
      </c>
      <c r="I17" s="659"/>
      <c r="J17" s="893" t="str">
        <f>IF(COUNTA(他!E16)&gt;=1,他!E16,"")</f>
        <v/>
      </c>
      <c r="K17" s="895"/>
      <c r="L17" s="897"/>
      <c r="M17" s="897"/>
      <c r="N17" s="897"/>
      <c r="O17" s="897"/>
      <c r="P17" s="897"/>
      <c r="Q17" s="897"/>
      <c r="R17" s="897"/>
      <c r="S17" s="897"/>
      <c r="T17" s="897"/>
      <c r="U17" s="897"/>
      <c r="V17" s="897"/>
      <c r="W17" s="897"/>
      <c r="X17" s="897"/>
      <c r="Y17" s="897"/>
      <c r="Z17" s="897"/>
      <c r="AA17" s="897"/>
    </row>
    <row r="18" spans="1:27" ht="13.5" customHeight="1">
      <c r="A18" s="659" t="str">
        <f>IF(COUNTA(他!A17)&gt;=1,他!A17,"")</f>
        <v/>
      </c>
      <c r="B18" s="745" t="str">
        <f>IF(COUNTA(他!B17)&gt;=1,他!B17,"")</f>
        <v/>
      </c>
      <c r="C18" s="750" t="str">
        <f>IF(COUNTA(他!C17)&gt;=1,他!C17,"")</f>
        <v/>
      </c>
      <c r="D18" s="761" t="str">
        <f>IF(COUNTA(他!D17)&gt;=1,他!D17,"")</f>
        <v/>
      </c>
      <c r="E18" s="659" t="str">
        <f>IF(COUNTA(他!F17)&gt;=1,他!F17,"")</f>
        <v/>
      </c>
      <c r="F18" s="683" t="str">
        <f>IF(E18&lt;基本!$D$9,"非常勤","常勤")</f>
        <v>常勤</v>
      </c>
      <c r="G18" s="689">
        <f>IF(F18="非常勤",E18/基本!$D$9,1)</f>
        <v>1</v>
      </c>
      <c r="H18" s="694" t="e">
        <f>IF(DAYS360(J18,メイン!$N$3)&lt;500,"新"," ")</f>
        <v>#VALUE!</v>
      </c>
      <c r="I18" s="659"/>
      <c r="J18" s="893" t="str">
        <f>IF(COUNTA(他!E17)&gt;=1,他!E17,"")</f>
        <v/>
      </c>
      <c r="K18" s="895"/>
      <c r="L18" s="897"/>
      <c r="M18" s="897"/>
      <c r="N18" s="897"/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</row>
    <row r="19" spans="1:27" ht="13.5" customHeight="1">
      <c r="A19" s="659" t="str">
        <f>IF(COUNTA(他!A18)&gt;=1,他!A18,"")</f>
        <v/>
      </c>
      <c r="B19" s="745" t="str">
        <f>IF(COUNTA(他!B18)&gt;=1,他!B18,"")</f>
        <v/>
      </c>
      <c r="C19" s="750" t="str">
        <f>IF(COUNTA(他!C18)&gt;=1,他!C18,"")</f>
        <v/>
      </c>
      <c r="D19" s="761" t="str">
        <f>IF(COUNTA(他!D18)&gt;=1,他!D18,"")</f>
        <v/>
      </c>
      <c r="E19" s="659" t="str">
        <f>IF(COUNTA(他!F18)&gt;=1,他!F18,"")</f>
        <v/>
      </c>
      <c r="F19" s="683" t="str">
        <f>IF(E19&lt;基本!$D$9,"非常勤","常勤")</f>
        <v>常勤</v>
      </c>
      <c r="G19" s="689">
        <f>IF(F19="非常勤",E19/基本!$D$9,1)</f>
        <v>1</v>
      </c>
      <c r="H19" s="694" t="e">
        <f>IF(DAYS360(J19,メイン!$N$3)&lt;500,"新"," ")</f>
        <v>#VALUE!</v>
      </c>
      <c r="I19" s="659"/>
      <c r="J19" s="893" t="str">
        <f>IF(COUNTA(他!E18)&gt;=1,他!E18,"")</f>
        <v/>
      </c>
      <c r="K19" s="895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7"/>
    </row>
    <row r="20" spans="1:27" ht="13.5" customHeight="1">
      <c r="A20" s="659" t="str">
        <f>IF(COUNTA(他!A19)&gt;=1,他!A19,"")</f>
        <v/>
      </c>
      <c r="B20" s="745" t="str">
        <f>IF(COUNTA(他!B19)&gt;=1,他!B19,"")</f>
        <v/>
      </c>
      <c r="C20" s="750" t="str">
        <f>IF(COUNTA(他!C19)&gt;=1,他!C19,"")</f>
        <v/>
      </c>
      <c r="D20" s="761" t="str">
        <f>IF(COUNTA(他!D19)&gt;=1,他!D19,"")</f>
        <v/>
      </c>
      <c r="E20" s="659" t="str">
        <f>IF(COUNTA(他!F19)&gt;=1,他!F19,"")</f>
        <v/>
      </c>
      <c r="F20" s="683" t="str">
        <f>IF(E20&lt;基本!$D$9,"非常勤","常勤")</f>
        <v>常勤</v>
      </c>
      <c r="G20" s="689">
        <f>IF(F20="非常勤",E20/基本!$D$9,1)</f>
        <v>1</v>
      </c>
      <c r="H20" s="694" t="e">
        <f>IF(DAYS360(J20,メイン!$N$3)&lt;500,"新"," ")</f>
        <v>#VALUE!</v>
      </c>
      <c r="I20" s="659"/>
      <c r="J20" s="893" t="str">
        <f>IF(COUNTA(他!E19)&gt;=1,他!E19,"")</f>
        <v/>
      </c>
      <c r="K20" s="895"/>
      <c r="L20" s="897"/>
      <c r="M20" s="897"/>
      <c r="N20" s="897"/>
      <c r="O20" s="897"/>
      <c r="P20" s="897"/>
      <c r="Q20" s="897"/>
      <c r="R20" s="897"/>
      <c r="S20" s="897"/>
      <c r="T20" s="897"/>
      <c r="U20" s="897"/>
      <c r="V20" s="897"/>
      <c r="W20" s="897"/>
      <c r="X20" s="897"/>
      <c r="Y20" s="897"/>
      <c r="Z20" s="897"/>
      <c r="AA20" s="897"/>
    </row>
    <row r="21" spans="1:27" ht="13.5" customHeight="1">
      <c r="A21" s="659" t="str">
        <f>IF(COUNTA(他!A20)&gt;=1,他!A20,"")</f>
        <v/>
      </c>
      <c r="B21" s="745" t="str">
        <f>IF(COUNTA(他!B20)&gt;=1,他!B20,"")</f>
        <v/>
      </c>
      <c r="C21" s="750" t="str">
        <f>IF(COUNTA(他!C20)&gt;=1,他!C20,"")</f>
        <v/>
      </c>
      <c r="D21" s="761" t="str">
        <f>IF(COUNTA(他!D20)&gt;=1,他!D20,"")</f>
        <v/>
      </c>
      <c r="E21" s="659" t="str">
        <f>IF(COUNTA(他!F20)&gt;=1,他!F20,"")</f>
        <v/>
      </c>
      <c r="F21" s="683" t="str">
        <f>IF(E21&lt;基本!$D$9,"非常勤","常勤")</f>
        <v>常勤</v>
      </c>
      <c r="G21" s="689">
        <f>IF(F21="非常勤",E21/基本!$D$9,1)</f>
        <v>1</v>
      </c>
      <c r="H21" s="694" t="e">
        <f>IF(DAYS360(J21,メイン!$N$3)&lt;500,"新"," ")</f>
        <v>#VALUE!</v>
      </c>
      <c r="I21" s="659"/>
      <c r="J21" s="893" t="str">
        <f>IF(COUNTA(他!E20)&gt;=1,他!E20,"")</f>
        <v/>
      </c>
      <c r="K21" s="895"/>
      <c r="L21" s="897"/>
      <c r="M21" s="897"/>
      <c r="N21" s="897"/>
      <c r="O21" s="897"/>
      <c r="P21" s="897"/>
      <c r="Q21" s="897"/>
      <c r="R21" s="897"/>
      <c r="S21" s="897"/>
      <c r="T21" s="897"/>
      <c r="U21" s="897"/>
      <c r="V21" s="897"/>
      <c r="W21" s="897"/>
      <c r="X21" s="897"/>
      <c r="Y21" s="897"/>
      <c r="Z21" s="897"/>
      <c r="AA21" s="897"/>
    </row>
    <row r="22" spans="1:27" ht="13.5" customHeight="1">
      <c r="A22" s="659" t="str">
        <f>IF(COUNTA(他!A21)&gt;=1,他!A21,"")</f>
        <v/>
      </c>
      <c r="B22" s="745" t="str">
        <f>IF(COUNTA(他!B21)&gt;=1,他!B21,"")</f>
        <v/>
      </c>
      <c r="C22" s="750" t="str">
        <f>IF(COUNTA(他!C21)&gt;=1,他!C21,"")</f>
        <v/>
      </c>
      <c r="D22" s="761" t="str">
        <f>IF(COUNTA(他!D21)&gt;=1,他!D21,"")</f>
        <v/>
      </c>
      <c r="E22" s="659" t="str">
        <f>IF(COUNTA(他!F21)&gt;=1,他!F21,"")</f>
        <v/>
      </c>
      <c r="F22" s="683" t="str">
        <f>IF(E22&lt;基本!$D$9,"非常勤","常勤")</f>
        <v>常勤</v>
      </c>
      <c r="G22" s="689">
        <f>IF(F22="非常勤",E22/基本!$D$9,1)</f>
        <v>1</v>
      </c>
      <c r="H22" s="694" t="e">
        <f>IF(DAYS360(J22,メイン!$N$3)&lt;500,"新"," ")</f>
        <v>#VALUE!</v>
      </c>
      <c r="I22" s="659"/>
      <c r="J22" s="893" t="str">
        <f>IF(COUNTA(他!E21)&gt;=1,他!E21,"")</f>
        <v/>
      </c>
      <c r="K22" s="895"/>
      <c r="L22" s="897"/>
      <c r="M22" s="897"/>
      <c r="N22" s="897"/>
      <c r="O22" s="897"/>
      <c r="P22" s="897"/>
      <c r="Q22" s="897"/>
      <c r="R22" s="897"/>
      <c r="S22" s="897"/>
      <c r="T22" s="897"/>
      <c r="U22" s="897"/>
      <c r="V22" s="897"/>
      <c r="W22" s="897"/>
      <c r="X22" s="897"/>
      <c r="Y22" s="897"/>
      <c r="Z22" s="897"/>
      <c r="AA22" s="897"/>
    </row>
    <row r="23" spans="1:27" ht="13.5" customHeight="1">
      <c r="A23" s="659" t="str">
        <f>IF(COUNTA(他!A22)&gt;=1,他!A22,"")</f>
        <v/>
      </c>
      <c r="B23" s="745" t="str">
        <f>IF(COUNTA(他!B22)&gt;=1,他!B22,"")</f>
        <v/>
      </c>
      <c r="C23" s="750" t="str">
        <f>IF(COUNTA(他!C22)&gt;=1,他!C22,"")</f>
        <v/>
      </c>
      <c r="D23" s="761" t="str">
        <f>IF(COUNTA(他!D22)&gt;=1,他!D22,"")</f>
        <v/>
      </c>
      <c r="E23" s="659" t="str">
        <f>IF(COUNTA(他!F22)&gt;=1,他!F22,"")</f>
        <v/>
      </c>
      <c r="F23" s="683" t="str">
        <f>IF(E23&lt;基本!$D$9,"非常勤","常勤")</f>
        <v>常勤</v>
      </c>
      <c r="G23" s="689">
        <f>IF(F23="非常勤",E23/基本!$D$9,1)</f>
        <v>1</v>
      </c>
      <c r="H23" s="694" t="e">
        <f>IF(DAYS360(J23,メイン!$N$3)&lt;500,"新"," ")</f>
        <v>#VALUE!</v>
      </c>
      <c r="I23" s="659"/>
      <c r="J23" s="893" t="str">
        <f>IF(COUNTA(他!E22)&gt;=1,他!E22,"")</f>
        <v/>
      </c>
      <c r="K23" s="895"/>
      <c r="L23" s="897"/>
      <c r="M23" s="897"/>
      <c r="N23" s="897"/>
      <c r="O23" s="897"/>
      <c r="P23" s="897"/>
      <c r="Q23" s="897"/>
      <c r="R23" s="897"/>
      <c r="S23" s="897"/>
      <c r="T23" s="897"/>
      <c r="U23" s="897"/>
      <c r="V23" s="897"/>
      <c r="W23" s="897"/>
      <c r="X23" s="897"/>
      <c r="Y23" s="897"/>
      <c r="Z23" s="897"/>
      <c r="AA23" s="897"/>
    </row>
    <row r="24" spans="1:27" ht="13.5" customHeight="1">
      <c r="A24" s="659" t="str">
        <f>IF(COUNTA(他!A23)&gt;=1,他!A23,"")</f>
        <v/>
      </c>
      <c r="B24" s="745" t="str">
        <f>IF(COUNTA(他!B23)&gt;=1,他!B23,"")</f>
        <v/>
      </c>
      <c r="C24" s="750" t="str">
        <f>IF(COUNTA(他!C23)&gt;=1,他!C23,"")</f>
        <v/>
      </c>
      <c r="D24" s="761" t="str">
        <f>IF(COUNTA(他!D23)&gt;=1,他!D23,"")</f>
        <v/>
      </c>
      <c r="E24" s="659" t="str">
        <f>IF(COUNTA(他!F23)&gt;=1,他!F23,"")</f>
        <v/>
      </c>
      <c r="F24" s="683" t="str">
        <f>IF(E24&lt;基本!$D$9,"非常勤","常勤")</f>
        <v>常勤</v>
      </c>
      <c r="G24" s="689">
        <f>IF(F24="非常勤",E24/基本!$D$9,1)</f>
        <v>1</v>
      </c>
      <c r="H24" s="694" t="e">
        <f>IF(DAYS360(J24,メイン!$N$3)&lt;500,"新"," ")</f>
        <v>#VALUE!</v>
      </c>
      <c r="I24" s="659"/>
      <c r="J24" s="893" t="str">
        <f>IF(COUNTA(他!E23)&gt;=1,他!E23,"")</f>
        <v/>
      </c>
      <c r="K24" s="895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</row>
    <row r="25" spans="1:27" ht="13.5" customHeight="1">
      <c r="A25" s="659" t="str">
        <f>IF(COUNTA(他!A24)&gt;=1,他!A24,"")</f>
        <v/>
      </c>
      <c r="B25" s="745" t="str">
        <f>IF(COUNTA(他!B24)&gt;=1,他!B24,"")</f>
        <v/>
      </c>
      <c r="C25" s="750" t="str">
        <f>IF(COUNTA(他!C24)&gt;=1,他!C24,"")</f>
        <v/>
      </c>
      <c r="D25" s="761" t="str">
        <f>IF(COUNTA(他!D24)&gt;=1,他!D24,"")</f>
        <v/>
      </c>
      <c r="E25" s="659" t="str">
        <f>IF(COUNTA(他!F24)&gt;=1,他!F24,"")</f>
        <v/>
      </c>
      <c r="F25" s="683" t="str">
        <f>IF(E25&lt;基本!$D$9,"非常勤","常勤")</f>
        <v>常勤</v>
      </c>
      <c r="G25" s="689">
        <f>IF(F25="非常勤",E25/基本!$D$9,1)</f>
        <v>1</v>
      </c>
      <c r="H25" s="694" t="e">
        <f>IF(DAYS360(J25,メイン!$N$3)&lt;500,"新"," ")</f>
        <v>#VALUE!</v>
      </c>
      <c r="I25" s="659"/>
      <c r="J25" s="893" t="str">
        <f>IF(COUNTA(他!E24)&gt;=1,他!E24,"")</f>
        <v/>
      </c>
      <c r="K25" s="895"/>
      <c r="L25" s="897"/>
      <c r="M25" s="897"/>
      <c r="N25" s="897"/>
      <c r="O25" s="897"/>
      <c r="P25" s="897"/>
      <c r="Q25" s="897"/>
      <c r="R25" s="897"/>
      <c r="S25" s="897"/>
      <c r="T25" s="897"/>
      <c r="U25" s="897"/>
      <c r="V25" s="897"/>
      <c r="W25" s="897"/>
      <c r="X25" s="897"/>
      <c r="Y25" s="897"/>
      <c r="Z25" s="897"/>
      <c r="AA25" s="897"/>
    </row>
    <row r="26" spans="1:27" ht="13.5" customHeight="1">
      <c r="A26" s="659" t="str">
        <f>IF(COUNTA(他!A25)&gt;=1,他!A25,"")</f>
        <v/>
      </c>
      <c r="B26" s="745" t="str">
        <f>IF(COUNTA(他!B25)&gt;=1,他!B25,"")</f>
        <v/>
      </c>
      <c r="C26" s="750" t="str">
        <f>IF(COUNTA(他!C25)&gt;=1,他!C25,"")</f>
        <v/>
      </c>
      <c r="D26" s="761" t="str">
        <f>IF(COUNTA(他!D25)&gt;=1,他!D25,"")</f>
        <v/>
      </c>
      <c r="E26" s="659" t="str">
        <f>IF(COUNTA(他!F25)&gt;=1,他!F25,"")</f>
        <v/>
      </c>
      <c r="F26" s="683" t="str">
        <f>IF(E26&lt;基本!$D$9,"非常勤","常勤")</f>
        <v>常勤</v>
      </c>
      <c r="G26" s="689">
        <f>IF(F26="非常勤",E26/基本!$D$9,1)</f>
        <v>1</v>
      </c>
      <c r="H26" s="694" t="e">
        <f>IF(DAYS360(J26,メイン!$N$3)&lt;500,"新"," ")</f>
        <v>#VALUE!</v>
      </c>
      <c r="I26" s="659"/>
      <c r="J26" s="893" t="str">
        <f>IF(COUNTA(他!E25)&gt;=1,他!E25,"")</f>
        <v/>
      </c>
      <c r="K26" s="895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</row>
    <row r="27" spans="1:27" ht="13.5" customHeight="1">
      <c r="A27" s="659" t="str">
        <f>IF(COUNTA(他!A26)&gt;=1,他!A26,"")</f>
        <v/>
      </c>
      <c r="B27" s="745" t="str">
        <f>IF(COUNTA(他!B26)&gt;=1,他!B26,"")</f>
        <v/>
      </c>
      <c r="C27" s="750" t="str">
        <f>IF(COUNTA(他!C26)&gt;=1,他!C26,"")</f>
        <v/>
      </c>
      <c r="D27" s="761" t="str">
        <f>IF(COUNTA(他!D26)&gt;=1,他!D26,"")</f>
        <v/>
      </c>
      <c r="E27" s="659" t="str">
        <f>IF(COUNTA(他!F26)&gt;=1,他!F26,"")</f>
        <v/>
      </c>
      <c r="F27" s="683" t="str">
        <f>IF(E27&lt;基本!$D$9,"非常勤","常勤")</f>
        <v>常勤</v>
      </c>
      <c r="G27" s="689">
        <f>IF(F27="非常勤",E27/基本!$D$9,1)</f>
        <v>1</v>
      </c>
      <c r="H27" s="694" t="e">
        <f>IF(DAYS360(J27,メイン!$N$3)&lt;500,"新"," ")</f>
        <v>#VALUE!</v>
      </c>
      <c r="I27" s="659"/>
      <c r="J27" s="893" t="str">
        <f>IF(COUNTA(他!E26)&gt;=1,他!E26,"")</f>
        <v/>
      </c>
      <c r="K27" s="895"/>
      <c r="L27" s="897"/>
      <c r="M27" s="897"/>
      <c r="N27" s="897"/>
      <c r="O27" s="897"/>
      <c r="P27" s="897"/>
      <c r="Q27" s="897"/>
      <c r="R27" s="897"/>
      <c r="S27" s="897"/>
      <c r="T27" s="897"/>
      <c r="U27" s="897"/>
      <c r="V27" s="897"/>
      <c r="W27" s="897"/>
      <c r="X27" s="897"/>
      <c r="Y27" s="897"/>
      <c r="Z27" s="897"/>
      <c r="AA27" s="897"/>
    </row>
    <row r="28" spans="1:27" ht="13.5" customHeight="1">
      <c r="A28" s="659" t="str">
        <f>IF(COUNTA(他!A27)&gt;=1,他!A27,"")</f>
        <v/>
      </c>
      <c r="B28" s="745" t="str">
        <f>IF(COUNTA(他!B27)&gt;=1,他!B27,"")</f>
        <v/>
      </c>
      <c r="C28" s="750" t="str">
        <f>IF(COUNTA(他!C27)&gt;=1,他!C27,"")</f>
        <v/>
      </c>
      <c r="D28" s="761" t="str">
        <f>IF(COUNTA(他!D27)&gt;=1,他!D27,"")</f>
        <v/>
      </c>
      <c r="E28" s="659" t="str">
        <f>IF(COUNTA(他!F27)&gt;=1,他!F27,"")</f>
        <v/>
      </c>
      <c r="F28" s="683" t="str">
        <f>IF(E28&lt;基本!$D$9,"非常勤","常勤")</f>
        <v>常勤</v>
      </c>
      <c r="G28" s="689">
        <f>IF(F28="非常勤",E28/基本!$D$9,1)</f>
        <v>1</v>
      </c>
      <c r="H28" s="694" t="e">
        <f>IF(DAYS360(J28,メイン!$N$3)&lt;500,"新"," ")</f>
        <v>#VALUE!</v>
      </c>
      <c r="I28" s="659"/>
      <c r="J28" s="893" t="str">
        <f>IF(COUNTA(他!E27)&gt;=1,他!E27,"")</f>
        <v/>
      </c>
      <c r="K28" s="895"/>
      <c r="L28" s="897"/>
      <c r="M28" s="897"/>
      <c r="N28" s="897"/>
      <c r="O28" s="897"/>
      <c r="P28" s="897"/>
      <c r="Q28" s="897"/>
      <c r="R28" s="897"/>
      <c r="S28" s="897"/>
      <c r="T28" s="897"/>
      <c r="U28" s="897"/>
      <c r="V28" s="897"/>
      <c r="W28" s="897"/>
      <c r="X28" s="897"/>
      <c r="Y28" s="897"/>
      <c r="Z28" s="897"/>
      <c r="AA28" s="897"/>
    </row>
    <row r="29" spans="1:27" ht="13.5" customHeight="1">
      <c r="A29" s="659" t="str">
        <f>IF(COUNTA(他!A28)&gt;=1,他!A28,"")</f>
        <v/>
      </c>
      <c r="B29" s="745" t="str">
        <f>IF(COUNTA(他!B28)&gt;=1,他!B28,"")</f>
        <v/>
      </c>
      <c r="C29" s="750" t="str">
        <f>IF(COUNTA(他!C28)&gt;=1,他!C28,"")</f>
        <v/>
      </c>
      <c r="D29" s="761" t="str">
        <f>IF(COUNTA(他!D28)&gt;=1,他!D28,"")</f>
        <v/>
      </c>
      <c r="E29" s="659" t="str">
        <f>IF(COUNTA(他!F28)&gt;=1,他!F28,"")</f>
        <v/>
      </c>
      <c r="F29" s="683" t="str">
        <f>IF(E29&lt;基本!$D$9,"非常勤","常勤")</f>
        <v>常勤</v>
      </c>
      <c r="G29" s="689">
        <f>IF(F29="非常勤",E29/基本!$D$9,1)</f>
        <v>1</v>
      </c>
      <c r="H29" s="694" t="e">
        <f>IF(DAYS360(J29,メイン!$N$3)&lt;500,"新"," ")</f>
        <v>#VALUE!</v>
      </c>
      <c r="I29" s="659"/>
      <c r="J29" s="893" t="str">
        <f>IF(COUNTA(他!E28)&gt;=1,他!E28,"")</f>
        <v/>
      </c>
      <c r="K29" s="895"/>
      <c r="L29" s="897"/>
      <c r="M29" s="897"/>
      <c r="N29" s="897"/>
      <c r="O29" s="897"/>
      <c r="P29" s="897"/>
      <c r="Q29" s="897"/>
      <c r="R29" s="897"/>
      <c r="S29" s="897"/>
      <c r="T29" s="897"/>
      <c r="U29" s="897"/>
      <c r="V29" s="897"/>
      <c r="W29" s="897"/>
      <c r="X29" s="897"/>
      <c r="Y29" s="897"/>
      <c r="Z29" s="897"/>
      <c r="AA29" s="897"/>
    </row>
    <row r="30" spans="1:27" ht="13.5" customHeight="1">
      <c r="A30" s="659" t="str">
        <f>IF(COUNTA(他!A29)&gt;=1,他!A29,"")</f>
        <v/>
      </c>
      <c r="B30" s="745" t="str">
        <f>IF(COUNTA(他!B29)&gt;=1,他!B29,"")</f>
        <v/>
      </c>
      <c r="C30" s="750" t="str">
        <f>IF(COUNTA(他!C29)&gt;=1,他!C29,"")</f>
        <v/>
      </c>
      <c r="D30" s="761" t="str">
        <f>IF(COUNTA(他!D29)&gt;=1,他!D29,"")</f>
        <v/>
      </c>
      <c r="E30" s="659" t="str">
        <f>IF(COUNTA(他!F29)&gt;=1,他!F29,"")</f>
        <v/>
      </c>
      <c r="F30" s="683" t="str">
        <f>IF(E30&lt;基本!$D$9,"非常勤","常勤")</f>
        <v>常勤</v>
      </c>
      <c r="G30" s="689">
        <f>IF(F30="非常勤",E30/基本!$D$9,1)</f>
        <v>1</v>
      </c>
      <c r="H30" s="694" t="e">
        <f>IF(DAYS360(J30,メイン!$N$3)&lt;500,"新"," ")</f>
        <v>#VALUE!</v>
      </c>
      <c r="I30" s="659"/>
      <c r="J30" s="893" t="str">
        <f>IF(COUNTA(他!E29)&gt;=1,他!E29,"")</f>
        <v/>
      </c>
      <c r="K30" s="895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</row>
    <row r="31" spans="1:27" ht="13.5" customHeight="1">
      <c r="A31" s="659" t="str">
        <f>IF(COUNTA(他!A30)&gt;=1,他!A30,"")</f>
        <v/>
      </c>
      <c r="B31" s="745" t="str">
        <f>IF(COUNTA(他!B30)&gt;=1,他!B30,"")</f>
        <v/>
      </c>
      <c r="C31" s="750" t="str">
        <f>IF(COUNTA(他!C30)&gt;=1,他!C30,"")</f>
        <v/>
      </c>
      <c r="D31" s="761" t="str">
        <f>IF(COUNTA(他!D30)&gt;=1,他!D30,"")</f>
        <v/>
      </c>
      <c r="E31" s="659" t="str">
        <f>IF(COUNTA(他!F30)&gt;=1,他!F30,"")</f>
        <v/>
      </c>
      <c r="F31" s="683" t="str">
        <f>IF(E31&lt;基本!$D$9,"非常勤","常勤")</f>
        <v>常勤</v>
      </c>
      <c r="G31" s="689">
        <f>IF(F31="非常勤",E31/基本!$D$9,1)</f>
        <v>1</v>
      </c>
      <c r="H31" s="694" t="e">
        <f>IF(DAYS360(J31,メイン!$N$3)&lt;500,"新"," ")</f>
        <v>#VALUE!</v>
      </c>
      <c r="I31" s="659"/>
      <c r="J31" s="893" t="str">
        <f>IF(COUNTA(他!E30)&gt;=1,他!E30,"")</f>
        <v/>
      </c>
      <c r="K31" s="895"/>
      <c r="L31" s="897"/>
      <c r="M31" s="897"/>
      <c r="N31" s="897"/>
      <c r="O31" s="897"/>
      <c r="P31" s="897"/>
      <c r="Q31" s="897"/>
      <c r="R31" s="897"/>
      <c r="S31" s="897"/>
      <c r="T31" s="897"/>
      <c r="U31" s="897"/>
      <c r="V31" s="897"/>
      <c r="W31" s="897"/>
      <c r="X31" s="897"/>
      <c r="Y31" s="897"/>
      <c r="Z31" s="897"/>
      <c r="AA31" s="897"/>
    </row>
    <row r="32" spans="1:27" ht="13.5" customHeight="1">
      <c r="A32" s="659" t="str">
        <f>IF(COUNTA(他!A31)&gt;=1,他!A31,"")</f>
        <v/>
      </c>
      <c r="B32" s="745" t="str">
        <f>IF(COUNTA(他!B31)&gt;=1,他!B31,"")</f>
        <v/>
      </c>
      <c r="C32" s="750" t="str">
        <f>IF(COUNTA(他!C31)&gt;=1,他!C31,"")</f>
        <v/>
      </c>
      <c r="D32" s="761" t="str">
        <f>IF(COUNTA(他!D31)&gt;=1,他!D31,"")</f>
        <v/>
      </c>
      <c r="E32" s="659" t="str">
        <f>IF(COUNTA(他!F31)&gt;=1,他!F31,"")</f>
        <v/>
      </c>
      <c r="F32" s="683" t="str">
        <f>IF(E32&lt;基本!$D$9,"非常勤","常勤")</f>
        <v>常勤</v>
      </c>
      <c r="G32" s="689">
        <f>IF(F32="非常勤",E32/基本!$D$9,1)</f>
        <v>1</v>
      </c>
      <c r="H32" s="694" t="e">
        <f>IF(DAYS360(J32,メイン!$N$3)&lt;500,"新"," ")</f>
        <v>#VALUE!</v>
      </c>
      <c r="I32" s="659"/>
      <c r="J32" s="893" t="str">
        <f>IF(COUNTA(他!E31)&gt;=1,他!E31,"")</f>
        <v/>
      </c>
      <c r="K32" s="895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</row>
    <row r="33" spans="1:27" ht="13.5" customHeight="1">
      <c r="A33" s="659" t="str">
        <f>IF(COUNTA(他!A32)&gt;=1,他!A32,"")</f>
        <v/>
      </c>
      <c r="B33" s="745" t="str">
        <f>IF(COUNTA(他!B32)&gt;=1,他!B32,"")</f>
        <v/>
      </c>
      <c r="C33" s="750" t="str">
        <f>IF(COUNTA(他!C32)&gt;=1,他!C32,"")</f>
        <v/>
      </c>
      <c r="D33" s="761" t="str">
        <f>IF(COUNTA(他!D32)&gt;=1,他!D32,"")</f>
        <v/>
      </c>
      <c r="E33" s="659" t="str">
        <f>IF(COUNTA(他!F32)&gt;=1,他!F32,"")</f>
        <v/>
      </c>
      <c r="F33" s="683" t="str">
        <f>IF(E33&lt;基本!$D$9,"非常勤","常勤")</f>
        <v>常勤</v>
      </c>
      <c r="G33" s="689">
        <f>IF(F33="非常勤",E33/基本!$D$9,1)</f>
        <v>1</v>
      </c>
      <c r="H33" s="694" t="e">
        <f>IF(DAYS360(J33,メイン!$N$3)&lt;500,"新"," ")</f>
        <v>#VALUE!</v>
      </c>
      <c r="I33" s="659"/>
      <c r="J33" s="893" t="str">
        <f>IF(COUNTA(他!E32)&gt;=1,他!E32,"")</f>
        <v/>
      </c>
      <c r="K33" s="895"/>
      <c r="L33" s="897"/>
      <c r="M33" s="897"/>
      <c r="N33" s="897"/>
      <c r="O33" s="897"/>
      <c r="P33" s="897"/>
      <c r="Q33" s="897"/>
      <c r="R33" s="897"/>
      <c r="S33" s="897"/>
      <c r="T33" s="897"/>
      <c r="U33" s="897"/>
      <c r="V33" s="897"/>
      <c r="W33" s="897"/>
      <c r="X33" s="897"/>
      <c r="Y33" s="897"/>
      <c r="Z33" s="897"/>
      <c r="AA33" s="897"/>
    </row>
    <row r="34" spans="1:27" ht="13.5" customHeight="1">
      <c r="A34" s="659" t="str">
        <f>IF(COUNTA(他!A33)&gt;=1,他!A33,"")</f>
        <v/>
      </c>
      <c r="B34" s="745" t="str">
        <f>IF(COUNTA(他!B33)&gt;=1,他!B33,"")</f>
        <v/>
      </c>
      <c r="C34" s="750" t="str">
        <f>IF(COUNTA(他!C33)&gt;=1,他!C33,"")</f>
        <v/>
      </c>
      <c r="D34" s="761" t="str">
        <f>IF(COUNTA(他!D33)&gt;=1,他!D33,"")</f>
        <v/>
      </c>
      <c r="E34" s="659" t="str">
        <f>IF(COUNTA(他!F33)&gt;=1,他!F33,"")</f>
        <v/>
      </c>
      <c r="F34" s="683" t="str">
        <f>IF(E34&lt;基本!$D$9,"非常勤","常勤")</f>
        <v>常勤</v>
      </c>
      <c r="G34" s="689">
        <f>IF(F34="非常勤",E34/基本!$D$9,1)</f>
        <v>1</v>
      </c>
      <c r="H34" s="694" t="e">
        <f>IF(DAYS360(J34,メイン!$N$3)&lt;500,"新"," ")</f>
        <v>#VALUE!</v>
      </c>
      <c r="I34" s="659"/>
      <c r="J34" s="893" t="str">
        <f>IF(COUNTA(他!E33)&gt;=1,他!E33,"")</f>
        <v/>
      </c>
      <c r="K34" s="895"/>
      <c r="L34" s="897"/>
      <c r="M34" s="897"/>
      <c r="N34" s="897"/>
      <c r="O34" s="897"/>
      <c r="P34" s="897"/>
      <c r="Q34" s="897"/>
      <c r="R34" s="897"/>
      <c r="S34" s="897"/>
      <c r="T34" s="897"/>
      <c r="U34" s="897"/>
      <c r="V34" s="897"/>
      <c r="W34" s="897"/>
      <c r="X34" s="897"/>
      <c r="Y34" s="897"/>
      <c r="Z34" s="897"/>
      <c r="AA34" s="897"/>
    </row>
    <row r="35" spans="1:27" ht="13.5" customHeight="1">
      <c r="A35" s="659" t="str">
        <f>IF(COUNTA(他!A34)&gt;=1,他!A34,"")</f>
        <v/>
      </c>
      <c r="B35" s="745" t="str">
        <f>IF(COUNTA(他!B34)&gt;=1,他!B34,"")</f>
        <v/>
      </c>
      <c r="C35" s="750" t="str">
        <f>IF(COUNTA(他!C34)&gt;=1,他!C34,"")</f>
        <v/>
      </c>
      <c r="D35" s="761" t="str">
        <f>IF(COUNTA(他!D34)&gt;=1,他!D34,"")</f>
        <v/>
      </c>
      <c r="E35" s="659" t="str">
        <f>IF(COUNTA(他!F34)&gt;=1,他!F34,"")</f>
        <v/>
      </c>
      <c r="F35" s="683" t="str">
        <f>IF(E35&lt;基本!$D$9,"非常勤","常勤")</f>
        <v>常勤</v>
      </c>
      <c r="G35" s="689">
        <f>IF(F35="非常勤",E35/基本!$D$9,1)</f>
        <v>1</v>
      </c>
      <c r="H35" s="694" t="e">
        <f>IF(DAYS360(J35,メイン!$N$3)&lt;500,"新"," ")</f>
        <v>#VALUE!</v>
      </c>
      <c r="I35" s="659"/>
      <c r="J35" s="893" t="str">
        <f>IF(COUNTA(他!E34)&gt;=1,他!E34,"")</f>
        <v/>
      </c>
      <c r="K35" s="895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</row>
    <row r="36" spans="1:27" ht="13.5" customHeight="1">
      <c r="A36" s="659" t="str">
        <f>IF(COUNTA(他!A35)&gt;=1,他!A35,"")</f>
        <v/>
      </c>
      <c r="B36" s="745" t="str">
        <f>IF(COUNTA(他!B35)&gt;=1,他!B35,"")</f>
        <v/>
      </c>
      <c r="C36" s="750" t="str">
        <f>IF(COUNTA(他!C35)&gt;=1,他!C35,"")</f>
        <v/>
      </c>
      <c r="D36" s="761" t="str">
        <f>IF(COUNTA(他!D35)&gt;=1,他!D35,"")</f>
        <v/>
      </c>
      <c r="E36" s="659" t="str">
        <f>IF(COUNTA(他!F35)&gt;=1,他!F35,"")</f>
        <v/>
      </c>
      <c r="F36" s="683" t="str">
        <f>IF(E36&lt;基本!$D$9,"非常勤","常勤")</f>
        <v>常勤</v>
      </c>
      <c r="G36" s="689">
        <f>IF(F36="非常勤",E36/基本!$D$9,1)</f>
        <v>1</v>
      </c>
      <c r="H36" s="694" t="e">
        <f>IF(DAYS360(J36,メイン!$N$3)&lt;500,"新"," ")</f>
        <v>#VALUE!</v>
      </c>
      <c r="I36" s="659"/>
      <c r="J36" s="893" t="str">
        <f>IF(COUNTA(他!E35)&gt;=1,他!E35,"")</f>
        <v/>
      </c>
      <c r="K36" s="895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</row>
    <row r="37" spans="1:27" ht="13.5" customHeight="1">
      <c r="A37" s="659" t="str">
        <f>IF(COUNTA(他!A36)&gt;=1,他!A36,"")</f>
        <v/>
      </c>
      <c r="B37" s="745" t="str">
        <f>IF(COUNTA(他!B36)&gt;=1,他!B36,"")</f>
        <v/>
      </c>
      <c r="C37" s="750" t="str">
        <f>IF(COUNTA(他!C36)&gt;=1,他!C36,"")</f>
        <v/>
      </c>
      <c r="D37" s="761" t="str">
        <f>IF(COUNTA(他!D36)&gt;=1,他!D36,"")</f>
        <v/>
      </c>
      <c r="E37" s="659" t="str">
        <f>IF(COUNTA(他!F36)&gt;=1,他!F36,"")</f>
        <v/>
      </c>
      <c r="F37" s="683" t="str">
        <f>IF(E37&lt;基本!$D$9,"非常勤","常勤")</f>
        <v>常勤</v>
      </c>
      <c r="G37" s="689">
        <f>IF(F37="非常勤",E37/基本!$D$9,1)</f>
        <v>1</v>
      </c>
      <c r="H37" s="694" t="e">
        <f>IF(DAYS360(J37,メイン!$N$3)&lt;500,"新"," ")</f>
        <v>#VALUE!</v>
      </c>
      <c r="I37" s="659"/>
      <c r="J37" s="893" t="str">
        <f>IF(COUNTA(他!E36)&gt;=1,他!E36,"")</f>
        <v/>
      </c>
      <c r="K37" s="895"/>
      <c r="L37" s="897"/>
      <c r="M37" s="897"/>
      <c r="N37" s="897"/>
      <c r="O37" s="897"/>
      <c r="P37" s="897"/>
      <c r="Q37" s="897"/>
      <c r="R37" s="897"/>
      <c r="S37" s="897"/>
      <c r="T37" s="897"/>
      <c r="U37" s="897"/>
      <c r="V37" s="897"/>
      <c r="W37" s="897"/>
      <c r="X37" s="897"/>
      <c r="Y37" s="897"/>
      <c r="Z37" s="897"/>
      <c r="AA37" s="897"/>
    </row>
    <row r="38" spans="1:27" ht="13.5" customHeight="1">
      <c r="A38" s="659" t="str">
        <f>IF(COUNTA(他!A37)&gt;=1,他!A37,"")</f>
        <v/>
      </c>
      <c r="B38" s="745" t="str">
        <f>IF(COUNTA(他!B37)&gt;=1,他!B37,"")</f>
        <v/>
      </c>
      <c r="C38" s="750" t="str">
        <f>IF(COUNTA(他!C37)&gt;=1,他!C37,"")</f>
        <v/>
      </c>
      <c r="D38" s="761" t="str">
        <f>IF(COUNTA(他!D37)&gt;=1,他!D37,"")</f>
        <v/>
      </c>
      <c r="E38" s="659" t="str">
        <f>IF(COUNTA(他!F37)&gt;=1,他!F37,"")</f>
        <v/>
      </c>
      <c r="F38" s="683" t="str">
        <f>IF(E38&lt;基本!$D$9,"非常勤","常勤")</f>
        <v>常勤</v>
      </c>
      <c r="G38" s="689">
        <f>IF(F38="非常勤",E38/基本!$D$9,1)</f>
        <v>1</v>
      </c>
      <c r="H38" s="694" t="e">
        <f>IF(DAYS360(J38,メイン!$N$3)&lt;500,"新"," ")</f>
        <v>#VALUE!</v>
      </c>
      <c r="I38" s="659"/>
      <c r="J38" s="893" t="str">
        <f>IF(COUNTA(他!E37)&gt;=1,他!E37,"")</f>
        <v/>
      </c>
      <c r="K38" s="895"/>
      <c r="L38" s="897"/>
      <c r="M38" s="897"/>
      <c r="N38" s="897"/>
      <c r="O38" s="897"/>
      <c r="P38" s="897"/>
      <c r="Q38" s="897"/>
      <c r="R38" s="897"/>
      <c r="S38" s="897"/>
      <c r="T38" s="897"/>
      <c r="U38" s="897"/>
      <c r="V38" s="897"/>
      <c r="W38" s="897"/>
      <c r="X38" s="897"/>
      <c r="Y38" s="897"/>
      <c r="Z38" s="897"/>
      <c r="AA38" s="897"/>
    </row>
    <row r="39" spans="1:27" ht="13.5" customHeight="1">
      <c r="A39" s="659" t="str">
        <f>IF(COUNTA(他!A38)&gt;=1,他!A38,"")</f>
        <v/>
      </c>
      <c r="B39" s="745" t="str">
        <f>IF(COUNTA(他!B38)&gt;=1,他!B38,"")</f>
        <v/>
      </c>
      <c r="C39" s="750" t="str">
        <f>IF(COUNTA(他!C38)&gt;=1,他!C38,"")</f>
        <v/>
      </c>
      <c r="D39" s="761" t="str">
        <f>IF(COUNTA(他!D38)&gt;=1,他!D38,"")</f>
        <v/>
      </c>
      <c r="E39" s="659" t="str">
        <f>IF(COUNTA(他!F38)&gt;=1,他!F38,"")</f>
        <v/>
      </c>
      <c r="F39" s="683" t="str">
        <f>IF(E39&lt;基本!$D$9,"非常勤","常勤")</f>
        <v>常勤</v>
      </c>
      <c r="G39" s="689">
        <f>IF(F39="非常勤",E39/基本!$D$9,1)</f>
        <v>1</v>
      </c>
      <c r="H39" s="694" t="e">
        <f>IF(DAYS360(J39,メイン!$N$3)&lt;500,"新"," ")</f>
        <v>#VALUE!</v>
      </c>
      <c r="I39" s="659"/>
      <c r="J39" s="893" t="str">
        <f>IF(COUNTA(他!E38)&gt;=1,他!E38,"")</f>
        <v/>
      </c>
      <c r="K39" s="895"/>
      <c r="L39" s="897"/>
      <c r="M39" s="897"/>
      <c r="N39" s="897"/>
      <c r="O39" s="897"/>
      <c r="P39" s="897"/>
      <c r="Q39" s="897"/>
      <c r="R39" s="897"/>
      <c r="S39" s="897"/>
      <c r="T39" s="897"/>
      <c r="U39" s="897"/>
      <c r="V39" s="897"/>
      <c r="W39" s="897"/>
      <c r="X39" s="897"/>
      <c r="Y39" s="897"/>
      <c r="Z39" s="897"/>
      <c r="AA39" s="897"/>
    </row>
    <row r="40" spans="1:27" ht="13.5" customHeight="1">
      <c r="A40" s="659" t="str">
        <f>IF(COUNTA(他!A39)&gt;=1,他!A39,"")</f>
        <v/>
      </c>
      <c r="B40" s="745" t="str">
        <f>IF(COUNTA(他!B39)&gt;=1,他!B39,"")</f>
        <v/>
      </c>
      <c r="C40" s="750" t="str">
        <f>IF(COUNTA(他!C39)&gt;=1,他!C39,"")</f>
        <v/>
      </c>
      <c r="D40" s="761" t="str">
        <f>IF(COUNTA(他!D39)&gt;=1,他!D39,"")</f>
        <v/>
      </c>
      <c r="E40" s="659" t="str">
        <f>IF(COUNTA(他!F39)&gt;=1,他!F39,"")</f>
        <v/>
      </c>
      <c r="F40" s="683" t="str">
        <f>IF(E40&lt;基本!$D$9,"非常勤","常勤")</f>
        <v>常勤</v>
      </c>
      <c r="G40" s="689">
        <f>IF(F40="非常勤",E40/基本!$D$9,1)</f>
        <v>1</v>
      </c>
      <c r="H40" s="694" t="e">
        <f>IF(DAYS360(J40,メイン!$N$3)&lt;500,"新"," ")</f>
        <v>#VALUE!</v>
      </c>
      <c r="I40" s="659"/>
      <c r="J40" s="893" t="str">
        <f>IF(COUNTA(他!E39)&gt;=1,他!E39,"")</f>
        <v/>
      </c>
      <c r="K40" s="895"/>
      <c r="L40" s="897"/>
      <c r="M40" s="897"/>
      <c r="N40" s="897"/>
      <c r="O40" s="897"/>
      <c r="P40" s="897"/>
      <c r="Q40" s="897"/>
      <c r="R40" s="897"/>
      <c r="S40" s="897"/>
      <c r="T40" s="897"/>
      <c r="U40" s="897"/>
      <c r="V40" s="897"/>
      <c r="W40" s="897"/>
      <c r="X40" s="897"/>
      <c r="Y40" s="897"/>
      <c r="Z40" s="897"/>
      <c r="AA40" s="897"/>
    </row>
    <row r="41" spans="1:27" ht="13.5" customHeight="1">
      <c r="A41" s="659" t="str">
        <f>IF(COUNTA(他!A40)&gt;=1,他!A40,"")</f>
        <v/>
      </c>
      <c r="B41" s="745" t="str">
        <f>IF(COUNTA(他!B40)&gt;=1,他!B40,"")</f>
        <v/>
      </c>
      <c r="C41" s="750" t="str">
        <f>IF(COUNTA(他!C40)&gt;=1,他!C40,"")</f>
        <v/>
      </c>
      <c r="D41" s="761" t="str">
        <f>IF(COUNTA(他!D40)&gt;=1,他!D40,"")</f>
        <v/>
      </c>
      <c r="E41" s="659" t="str">
        <f>IF(COUNTA(他!F40)&gt;=1,他!F40,"")</f>
        <v/>
      </c>
      <c r="F41" s="683" t="str">
        <f>IF(E41&lt;基本!$D$9,"非常勤","常勤")</f>
        <v>常勤</v>
      </c>
      <c r="G41" s="689">
        <f>IF(F41="非常勤",E41/基本!$D$9,1)</f>
        <v>1</v>
      </c>
      <c r="H41" s="694" t="e">
        <f>IF(DAYS360(J41,メイン!$N$3)&lt;500,"新"," ")</f>
        <v>#VALUE!</v>
      </c>
      <c r="I41" s="659"/>
      <c r="J41" s="893" t="str">
        <f>IF(COUNTA(他!E40)&gt;=1,他!E40,"")</f>
        <v/>
      </c>
      <c r="K41" s="895"/>
      <c r="L41" s="897"/>
      <c r="M41" s="897"/>
      <c r="N41" s="897"/>
      <c r="O41" s="897"/>
      <c r="P41" s="897"/>
      <c r="Q41" s="897"/>
      <c r="R41" s="897"/>
      <c r="S41" s="897"/>
      <c r="T41" s="897"/>
      <c r="U41" s="897"/>
      <c r="V41" s="897"/>
      <c r="W41" s="897"/>
      <c r="X41" s="897"/>
      <c r="Y41" s="897"/>
      <c r="Z41" s="897"/>
      <c r="AA41" s="897"/>
    </row>
    <row r="42" spans="1:27" ht="13.5" customHeight="1">
      <c r="A42" s="659" t="str">
        <f>IF(COUNTA(他!A41)&gt;=1,他!A41,"")</f>
        <v/>
      </c>
      <c r="B42" s="745" t="str">
        <f>IF(COUNTA(他!B41)&gt;=1,他!B41,"")</f>
        <v/>
      </c>
      <c r="C42" s="750" t="str">
        <f>IF(COUNTA(他!C41)&gt;=1,他!C41,"")</f>
        <v/>
      </c>
      <c r="D42" s="761" t="str">
        <f>IF(COUNTA(他!D41)&gt;=1,他!D41,"")</f>
        <v/>
      </c>
      <c r="E42" s="659" t="str">
        <f>IF(COUNTA(他!F41)&gt;=1,他!F41,"")</f>
        <v/>
      </c>
      <c r="F42" s="683" t="str">
        <f>IF(E42&lt;基本!$D$9,"非常勤","常勤")</f>
        <v>常勤</v>
      </c>
      <c r="G42" s="689">
        <f>IF(F42="非常勤",E42/基本!$D$9,1)</f>
        <v>1</v>
      </c>
      <c r="H42" s="694" t="e">
        <f>IF(DAYS360(J42,メイン!$N$3)&lt;500,"新"," ")</f>
        <v>#VALUE!</v>
      </c>
      <c r="I42" s="659"/>
      <c r="J42" s="893" t="str">
        <f>IF(COUNTA(他!E41)&gt;=1,他!E41,"")</f>
        <v/>
      </c>
      <c r="K42" s="895"/>
      <c r="L42" s="897"/>
      <c r="M42" s="897"/>
      <c r="N42" s="897"/>
      <c r="O42" s="897"/>
      <c r="P42" s="897"/>
      <c r="Q42" s="897"/>
      <c r="R42" s="897"/>
      <c r="S42" s="897"/>
      <c r="T42" s="897"/>
      <c r="U42" s="897"/>
      <c r="V42" s="897"/>
      <c r="W42" s="897"/>
      <c r="X42" s="897"/>
      <c r="Y42" s="897"/>
      <c r="Z42" s="897"/>
      <c r="AA42" s="897"/>
    </row>
    <row r="43" spans="1:27" ht="13.5" customHeight="1">
      <c r="A43" s="659" t="str">
        <f>IF(COUNTA(他!A42)&gt;=1,他!A42,"")</f>
        <v/>
      </c>
      <c r="B43" s="745" t="str">
        <f>IF(COUNTA(他!B42)&gt;=1,他!B42,"")</f>
        <v/>
      </c>
      <c r="C43" s="750" t="str">
        <f>IF(COUNTA(他!C42)&gt;=1,他!C42,"")</f>
        <v/>
      </c>
      <c r="D43" s="761" t="str">
        <f>IF(COUNTA(他!D42)&gt;=1,他!D42,"")</f>
        <v/>
      </c>
      <c r="E43" s="659" t="str">
        <f>IF(COUNTA(他!F42)&gt;=1,他!F42,"")</f>
        <v/>
      </c>
      <c r="F43" s="683" t="str">
        <f>IF(E43&lt;基本!$D$9,"非常勤","常勤")</f>
        <v>常勤</v>
      </c>
      <c r="G43" s="689">
        <f>IF(F43="非常勤",E43/基本!$D$9,1)</f>
        <v>1</v>
      </c>
      <c r="H43" s="694" t="e">
        <f>IF(DAYS360(J43,メイン!$N$3)&lt;500,"新"," ")</f>
        <v>#VALUE!</v>
      </c>
      <c r="I43" s="659"/>
      <c r="J43" s="893" t="str">
        <f>IF(COUNTA(他!E42)&gt;=1,他!E42,"")</f>
        <v/>
      </c>
      <c r="K43" s="895"/>
      <c r="L43" s="897"/>
      <c r="M43" s="897"/>
      <c r="N43" s="897"/>
      <c r="O43" s="897"/>
      <c r="P43" s="897"/>
      <c r="Q43" s="897"/>
      <c r="R43" s="897"/>
      <c r="S43" s="897"/>
      <c r="T43" s="897"/>
      <c r="U43" s="897"/>
      <c r="V43" s="897"/>
      <c r="W43" s="897"/>
      <c r="X43" s="897"/>
      <c r="Y43" s="897"/>
      <c r="Z43" s="897"/>
      <c r="AA43" s="897"/>
    </row>
    <row r="44" spans="1:27" ht="13.5" customHeight="1">
      <c r="A44" s="659" t="str">
        <f>IF(COUNTA(他!A43)&gt;=1,他!A43,"")</f>
        <v/>
      </c>
      <c r="B44" s="745" t="str">
        <f>IF(COUNTA(他!B43)&gt;=1,他!B43,"")</f>
        <v/>
      </c>
      <c r="C44" s="750" t="str">
        <f>IF(COUNTA(他!C43)&gt;=1,他!C43,"")</f>
        <v/>
      </c>
      <c r="D44" s="761" t="str">
        <f>IF(COUNTA(他!D43)&gt;=1,他!D43,"")</f>
        <v/>
      </c>
      <c r="E44" s="659" t="str">
        <f>IF(COUNTA(他!F43)&gt;=1,他!F43,"")</f>
        <v/>
      </c>
      <c r="F44" s="683" t="str">
        <f>IF(E44&lt;基本!$D$9,"非常勤","常勤")</f>
        <v>常勤</v>
      </c>
      <c r="G44" s="689">
        <f>IF(F44="非常勤",E44/基本!$D$9,1)</f>
        <v>1</v>
      </c>
      <c r="H44" s="694" t="e">
        <f>IF(DAYS360(J44,メイン!$N$3)&lt;500,"新"," ")</f>
        <v>#VALUE!</v>
      </c>
      <c r="I44" s="659"/>
      <c r="J44" s="893" t="str">
        <f>IF(COUNTA(他!E43)&gt;=1,他!E43,"")</f>
        <v/>
      </c>
      <c r="K44" s="895"/>
      <c r="L44" s="897"/>
      <c r="M44" s="897"/>
      <c r="N44" s="897"/>
      <c r="O44" s="897"/>
      <c r="P44" s="897"/>
      <c r="Q44" s="897"/>
      <c r="R44" s="897"/>
      <c r="S44" s="897"/>
      <c r="T44" s="897"/>
      <c r="U44" s="897"/>
      <c r="V44" s="897"/>
      <c r="W44" s="897"/>
      <c r="X44" s="897"/>
      <c r="Y44" s="897"/>
      <c r="Z44" s="897"/>
      <c r="AA44" s="897"/>
    </row>
    <row r="45" spans="1:27" ht="13.5" customHeight="1">
      <c r="A45" s="659" t="str">
        <f>IF(COUNTA(他!A44)&gt;=1,他!A44,"")</f>
        <v/>
      </c>
      <c r="B45" s="745" t="str">
        <f>IF(COUNTA(他!B44)&gt;=1,他!B44,"")</f>
        <v/>
      </c>
      <c r="C45" s="750" t="str">
        <f>IF(COUNTA(他!C44)&gt;=1,他!C44,"")</f>
        <v/>
      </c>
      <c r="D45" s="761" t="str">
        <f>IF(COUNTA(他!D44)&gt;=1,他!D44,"")</f>
        <v/>
      </c>
      <c r="E45" s="659" t="str">
        <f>IF(COUNTA(他!F44)&gt;=1,他!F44,"")</f>
        <v/>
      </c>
      <c r="F45" s="683" t="str">
        <f>IF(E45&lt;基本!$D$9,"非常勤","常勤")</f>
        <v>常勤</v>
      </c>
      <c r="G45" s="689">
        <f>IF(F45="非常勤",E45/基本!$D$9,1)</f>
        <v>1</v>
      </c>
      <c r="H45" s="694" t="e">
        <f>IF(DAYS360(J45,メイン!$N$3)&lt;500,"新"," ")</f>
        <v>#VALUE!</v>
      </c>
      <c r="I45" s="659"/>
      <c r="J45" s="893" t="str">
        <f>IF(COUNTA(他!E44)&gt;=1,他!E44,"")</f>
        <v/>
      </c>
      <c r="K45" s="895"/>
      <c r="L45" s="897"/>
      <c r="M45" s="897"/>
      <c r="N45" s="897"/>
      <c r="O45" s="897"/>
      <c r="P45" s="897"/>
      <c r="Q45" s="897"/>
      <c r="R45" s="897"/>
      <c r="S45" s="897"/>
      <c r="T45" s="897"/>
      <c r="U45" s="897"/>
      <c r="V45" s="897"/>
      <c r="W45" s="897"/>
      <c r="X45" s="897"/>
      <c r="Y45" s="897"/>
      <c r="Z45" s="897"/>
      <c r="AA45" s="897"/>
    </row>
    <row r="46" spans="1:27" ht="13.5" customHeight="1">
      <c r="A46" s="659" t="str">
        <f>IF(COUNTA(他!A45)&gt;=1,他!A45,"")</f>
        <v/>
      </c>
      <c r="B46" s="745" t="str">
        <f>IF(COUNTA(他!B45)&gt;=1,他!B45,"")</f>
        <v/>
      </c>
      <c r="C46" s="750" t="str">
        <f>IF(COUNTA(他!C45)&gt;=1,他!C45,"")</f>
        <v/>
      </c>
      <c r="D46" s="761" t="str">
        <f>IF(COUNTA(他!D45)&gt;=1,他!D45,"")</f>
        <v/>
      </c>
      <c r="E46" s="659" t="str">
        <f>IF(COUNTA(他!F45)&gt;=1,他!F45,"")</f>
        <v/>
      </c>
      <c r="F46" s="683" t="str">
        <f>IF(E46&lt;基本!$D$9,"非常勤","常勤")</f>
        <v>常勤</v>
      </c>
      <c r="G46" s="689">
        <f>IF(F46="非常勤",E46/基本!$D$9,1)</f>
        <v>1</v>
      </c>
      <c r="H46" s="694" t="e">
        <f>IF(DAYS360(J46,メイン!$N$3)&lt;500,"新"," ")</f>
        <v>#VALUE!</v>
      </c>
      <c r="I46" s="659"/>
      <c r="J46" s="893" t="str">
        <f>IF(COUNTA(他!E45)&gt;=1,他!E45,"")</f>
        <v/>
      </c>
      <c r="K46" s="895"/>
      <c r="L46" s="897"/>
      <c r="M46" s="897"/>
      <c r="N46" s="897"/>
      <c r="O46" s="897"/>
      <c r="P46" s="897"/>
      <c r="Q46" s="897"/>
      <c r="R46" s="897"/>
      <c r="S46" s="897"/>
      <c r="T46" s="897"/>
      <c r="U46" s="897"/>
      <c r="V46" s="897"/>
      <c r="W46" s="897"/>
      <c r="X46" s="897"/>
      <c r="Y46" s="897"/>
      <c r="Z46" s="897"/>
      <c r="AA46" s="897"/>
    </row>
    <row r="47" spans="1:27" ht="13.5" customHeight="1">
      <c r="A47" s="659" t="str">
        <f>IF(COUNTA(他!A46)&gt;=1,他!A46,"")</f>
        <v/>
      </c>
      <c r="B47" s="745" t="str">
        <f>IF(COUNTA(他!B46)&gt;=1,他!B46,"")</f>
        <v/>
      </c>
      <c r="C47" s="750" t="str">
        <f>IF(COUNTA(他!C46)&gt;=1,他!C46,"")</f>
        <v/>
      </c>
      <c r="D47" s="761" t="str">
        <f>IF(COUNTA(他!D46)&gt;=1,他!D46,"")</f>
        <v/>
      </c>
      <c r="E47" s="659" t="str">
        <f>IF(COUNTA(他!F46)&gt;=1,他!F46,"")</f>
        <v/>
      </c>
      <c r="F47" s="683" t="str">
        <f>IF(E47&lt;基本!$D$9,"非常勤","常勤")</f>
        <v>常勤</v>
      </c>
      <c r="G47" s="689">
        <f>IF(F47="非常勤",E47/基本!$D$9,1)</f>
        <v>1</v>
      </c>
      <c r="H47" s="694" t="e">
        <f>IF(DAYS360(J47,メイン!$N$3)&lt;500,"新"," ")</f>
        <v>#VALUE!</v>
      </c>
      <c r="I47" s="659"/>
      <c r="J47" s="893" t="str">
        <f>IF(COUNTA(他!E46)&gt;=1,他!E46,"")</f>
        <v/>
      </c>
      <c r="K47" s="895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</row>
    <row r="48" spans="1:27" ht="13.5" customHeight="1">
      <c r="A48" s="659" t="str">
        <f>IF(COUNTA(他!A47)&gt;=1,他!A47,"")</f>
        <v/>
      </c>
      <c r="B48" s="745" t="str">
        <f>IF(COUNTA(他!B47)&gt;=1,他!B47,"")</f>
        <v/>
      </c>
      <c r="C48" s="750" t="str">
        <f>IF(COUNTA(他!C47)&gt;=1,他!C47,"")</f>
        <v/>
      </c>
      <c r="D48" s="761" t="str">
        <f>IF(COUNTA(他!D47)&gt;=1,他!D47,"")</f>
        <v/>
      </c>
      <c r="E48" s="659" t="str">
        <f>IF(COUNTA(他!F47)&gt;=1,他!F47,"")</f>
        <v/>
      </c>
      <c r="F48" s="683" t="str">
        <f>IF(E48&lt;基本!$D$9,"非常勤","常勤")</f>
        <v>常勤</v>
      </c>
      <c r="G48" s="689">
        <f>IF(F48="非常勤",E48/基本!$D$9,1)</f>
        <v>1</v>
      </c>
      <c r="H48" s="694" t="e">
        <f>IF(DAYS360(J48,メイン!$N$3)&lt;500,"新"," ")</f>
        <v>#VALUE!</v>
      </c>
      <c r="I48" s="659"/>
      <c r="J48" s="893" t="str">
        <f>IF(COUNTA(他!E47)&gt;=1,他!E47,"")</f>
        <v/>
      </c>
      <c r="K48" s="895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7"/>
      <c r="AA48" s="897"/>
    </row>
    <row r="49" spans="1:27" ht="13.5" customHeight="1">
      <c r="A49" s="659" t="str">
        <f>IF(COUNTA(他!A48)&gt;=1,他!A48,"")</f>
        <v/>
      </c>
      <c r="B49" s="745" t="str">
        <f>IF(COUNTA(他!B48)&gt;=1,他!B48,"")</f>
        <v/>
      </c>
      <c r="C49" s="750" t="str">
        <f>IF(COUNTA(他!C48)&gt;=1,他!C48,"")</f>
        <v/>
      </c>
      <c r="D49" s="761" t="str">
        <f>IF(COUNTA(他!D48)&gt;=1,他!D48,"")</f>
        <v/>
      </c>
      <c r="E49" s="659" t="str">
        <f>IF(COUNTA(他!F48)&gt;=1,他!F48,"")</f>
        <v/>
      </c>
      <c r="F49" s="683" t="str">
        <f>IF(E49&lt;基本!$D$9,"非常勤","常勤")</f>
        <v>常勤</v>
      </c>
      <c r="G49" s="689">
        <f>IF(F49="非常勤",E49/基本!$D$9,1)</f>
        <v>1</v>
      </c>
      <c r="H49" s="694" t="e">
        <f>IF(DAYS360(J49,メイン!$N$3)&lt;500,"新"," ")</f>
        <v>#VALUE!</v>
      </c>
      <c r="I49" s="659"/>
      <c r="J49" s="893" t="str">
        <f>IF(COUNTA(他!E48)&gt;=1,他!E48,"")</f>
        <v/>
      </c>
      <c r="K49" s="895"/>
      <c r="L49" s="897"/>
      <c r="M49" s="897"/>
      <c r="N49" s="897"/>
      <c r="O49" s="897"/>
      <c r="P49" s="897"/>
      <c r="Q49" s="897"/>
      <c r="R49" s="897"/>
      <c r="S49" s="897"/>
      <c r="T49" s="897"/>
      <c r="U49" s="897"/>
      <c r="V49" s="897"/>
      <c r="W49" s="897"/>
      <c r="X49" s="897"/>
      <c r="Y49" s="897"/>
      <c r="Z49" s="897"/>
      <c r="AA49" s="897"/>
    </row>
    <row r="50" spans="1:27" ht="13.5" customHeight="1">
      <c r="A50" s="659" t="str">
        <f>IF(COUNTA(他!A49)&gt;=1,他!A49,"")</f>
        <v/>
      </c>
      <c r="B50" s="745" t="str">
        <f>IF(COUNTA(他!B49)&gt;=1,他!B49,"")</f>
        <v/>
      </c>
      <c r="C50" s="750" t="str">
        <f>IF(COUNTA(他!C49)&gt;=1,他!C49,"")</f>
        <v/>
      </c>
      <c r="D50" s="761" t="str">
        <f>IF(COUNTA(他!D49)&gt;=1,他!D49,"")</f>
        <v/>
      </c>
      <c r="E50" s="659" t="str">
        <f>IF(COUNTA(他!F49)&gt;=1,他!F49,"")</f>
        <v/>
      </c>
      <c r="F50" s="683" t="str">
        <f>IF(E50&lt;基本!$D$9,"非常勤","常勤")</f>
        <v>常勤</v>
      </c>
      <c r="G50" s="689">
        <f>IF(F50="非常勤",E50/基本!$D$9,1)</f>
        <v>1</v>
      </c>
      <c r="H50" s="694" t="e">
        <f>IF(DAYS360(J50,メイン!$N$3)&lt;500,"新"," ")</f>
        <v>#VALUE!</v>
      </c>
      <c r="I50" s="659"/>
      <c r="J50" s="893" t="str">
        <f>IF(COUNTA(他!E49)&gt;=1,他!E49,"")</f>
        <v/>
      </c>
      <c r="K50" s="895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</row>
    <row r="51" spans="1:27" ht="13.5" customHeight="1">
      <c r="A51" s="659" t="str">
        <f>IF(COUNTA(他!A50)&gt;=1,他!A50,"")</f>
        <v/>
      </c>
      <c r="B51" s="745" t="str">
        <f>IF(COUNTA(他!B50)&gt;=1,他!B50,"")</f>
        <v/>
      </c>
      <c r="C51" s="750" t="str">
        <f>IF(COUNTA(他!C50)&gt;=1,他!C50,"")</f>
        <v/>
      </c>
      <c r="D51" s="761" t="str">
        <f>IF(COUNTA(他!D50)&gt;=1,他!D50,"")</f>
        <v/>
      </c>
      <c r="E51" s="659" t="str">
        <f>IF(COUNTA(他!F50)&gt;=1,他!F50,"")</f>
        <v/>
      </c>
      <c r="F51" s="683" t="str">
        <f>IF(E51&lt;基本!$D$9,"非常勤","常勤")</f>
        <v>常勤</v>
      </c>
      <c r="G51" s="689">
        <f>IF(F51="非常勤",E51/基本!$D$9,1)</f>
        <v>1</v>
      </c>
      <c r="H51" s="694" t="e">
        <f>IF(DAYS360(J51,メイン!$N$3)&lt;500,"新"," ")</f>
        <v>#VALUE!</v>
      </c>
      <c r="I51" s="659"/>
      <c r="J51" s="893" t="str">
        <f>IF(COUNTA(他!E50)&gt;=1,他!E50,"")</f>
        <v/>
      </c>
      <c r="K51" s="895"/>
      <c r="L51" s="897"/>
      <c r="M51" s="897"/>
      <c r="N51" s="897"/>
      <c r="O51" s="897"/>
      <c r="P51" s="897"/>
      <c r="Q51" s="897"/>
      <c r="R51" s="897"/>
      <c r="S51" s="897"/>
      <c r="T51" s="897"/>
      <c r="U51" s="897"/>
      <c r="V51" s="897"/>
      <c r="W51" s="897"/>
      <c r="X51" s="897"/>
      <c r="Y51" s="897"/>
      <c r="Z51" s="897"/>
      <c r="AA51" s="897"/>
    </row>
    <row r="52" spans="1:27" ht="13.5" customHeight="1">
      <c r="A52" s="659" t="str">
        <f>IF(COUNTA(他!A51)&gt;=1,他!A51,"")</f>
        <v/>
      </c>
      <c r="B52" s="745" t="str">
        <f>IF(COUNTA(他!B51)&gt;=1,他!B51,"")</f>
        <v/>
      </c>
      <c r="C52" s="750" t="str">
        <f>IF(COUNTA(他!C51)&gt;=1,他!C51,"")</f>
        <v/>
      </c>
      <c r="D52" s="761" t="str">
        <f>IF(COUNTA(他!D51)&gt;=1,他!D51,"")</f>
        <v/>
      </c>
      <c r="E52" s="659" t="str">
        <f>IF(COUNTA(他!F51)&gt;=1,他!F51,"")</f>
        <v/>
      </c>
      <c r="F52" s="683" t="str">
        <f>IF(E52&lt;基本!$D$9,"非常勤","常勤")</f>
        <v>常勤</v>
      </c>
      <c r="G52" s="689">
        <f>IF(F52="非常勤",E52/基本!$D$9,1)</f>
        <v>1</v>
      </c>
      <c r="H52" s="694" t="e">
        <f>IF(DAYS360(J52,メイン!$N$3)&lt;500,"新"," ")</f>
        <v>#VALUE!</v>
      </c>
      <c r="I52" s="659"/>
      <c r="J52" s="893" t="str">
        <f>IF(COUNTA(他!E51)&gt;=1,他!E51,"")</f>
        <v/>
      </c>
      <c r="K52" s="895"/>
      <c r="L52" s="897"/>
      <c r="M52" s="897"/>
      <c r="N52" s="897"/>
      <c r="O52" s="897"/>
      <c r="P52" s="897"/>
      <c r="Q52" s="897"/>
      <c r="R52" s="897"/>
      <c r="S52" s="897"/>
      <c r="T52" s="897"/>
      <c r="U52" s="897"/>
      <c r="V52" s="897"/>
      <c r="W52" s="897"/>
      <c r="X52" s="897"/>
      <c r="Y52" s="897"/>
      <c r="Z52" s="897"/>
      <c r="AA52" s="897"/>
    </row>
    <row r="53" spans="1:27" ht="13.5" customHeight="1">
      <c r="A53" s="659" t="str">
        <f>IF(COUNTA(他!A52)&gt;=1,他!A52,"")</f>
        <v/>
      </c>
      <c r="B53" s="745" t="str">
        <f>IF(COUNTA(他!B52)&gt;=1,他!B52,"")</f>
        <v/>
      </c>
      <c r="C53" s="750" t="str">
        <f>IF(COUNTA(他!C52)&gt;=1,他!C52,"")</f>
        <v/>
      </c>
      <c r="D53" s="761" t="str">
        <f>IF(COUNTA(他!D52)&gt;=1,他!D52,"")</f>
        <v/>
      </c>
      <c r="E53" s="659" t="str">
        <f>IF(COUNTA(他!F52)&gt;=1,他!F52,"")</f>
        <v/>
      </c>
      <c r="F53" s="683" t="str">
        <f>IF(E53&lt;基本!$D$9,"非常勤","常勤")</f>
        <v>常勤</v>
      </c>
      <c r="G53" s="689">
        <f>IF(F53="非常勤",E53/基本!$D$9,1)</f>
        <v>1</v>
      </c>
      <c r="H53" s="694" t="e">
        <f>IF(DAYS360(J53,メイン!$N$3)&lt;500,"新"," ")</f>
        <v>#VALUE!</v>
      </c>
      <c r="I53" s="659"/>
      <c r="J53" s="893" t="str">
        <f>IF(COUNTA(他!E52)&gt;=1,他!E52,"")</f>
        <v/>
      </c>
      <c r="K53" s="895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</row>
    <row r="54" spans="1:27" ht="13.5" customHeight="1">
      <c r="A54" s="659" t="str">
        <f>IF(COUNTA(他!A53)&gt;=1,他!A53,"")</f>
        <v/>
      </c>
      <c r="B54" s="745" t="str">
        <f>IF(COUNTA(他!B53)&gt;=1,他!B53,"")</f>
        <v/>
      </c>
      <c r="C54" s="750" t="str">
        <f>IF(COUNTA(他!C53)&gt;=1,他!C53,"")</f>
        <v/>
      </c>
      <c r="D54" s="761" t="str">
        <f>IF(COUNTA(他!D53)&gt;=1,他!D53,"")</f>
        <v/>
      </c>
      <c r="E54" s="659" t="str">
        <f>IF(COUNTA(他!F53)&gt;=1,他!F53,"")</f>
        <v/>
      </c>
      <c r="F54" s="683" t="str">
        <f>IF(E54&lt;基本!$D$9,"非常勤","常勤")</f>
        <v>常勤</v>
      </c>
      <c r="G54" s="689">
        <f>IF(F54="非常勤",E54/基本!$D$9,1)</f>
        <v>1</v>
      </c>
      <c r="H54" s="694" t="e">
        <f>IF(DAYS360(J54,メイン!$N$3)&lt;500,"新"," ")</f>
        <v>#VALUE!</v>
      </c>
      <c r="I54" s="659"/>
      <c r="J54" s="893" t="str">
        <f>IF(COUNTA(他!E53)&gt;=1,他!E53,"")</f>
        <v/>
      </c>
      <c r="K54" s="895"/>
      <c r="L54" s="897"/>
      <c r="M54" s="897"/>
      <c r="N54" s="897"/>
      <c r="O54" s="897"/>
      <c r="P54" s="897"/>
      <c r="Q54" s="897"/>
      <c r="R54" s="897"/>
      <c r="S54" s="897"/>
      <c r="T54" s="897"/>
      <c r="U54" s="897"/>
      <c r="V54" s="897"/>
      <c r="W54" s="897"/>
      <c r="X54" s="897"/>
      <c r="Y54" s="897"/>
      <c r="Z54" s="897"/>
      <c r="AA54" s="897"/>
    </row>
    <row r="55" spans="1:27" ht="13.5" customHeight="1">
      <c r="A55" s="659" t="str">
        <f>IF(COUNTA(他!A54)&gt;=1,他!A54,"")</f>
        <v/>
      </c>
      <c r="B55" s="745" t="str">
        <f>IF(COUNTA(他!B54)&gt;=1,他!B54,"")</f>
        <v/>
      </c>
      <c r="C55" s="750" t="str">
        <f>IF(COUNTA(他!C54)&gt;=1,他!C54,"")</f>
        <v/>
      </c>
      <c r="D55" s="761" t="str">
        <f>IF(COUNTA(他!D54)&gt;=1,他!D54,"")</f>
        <v/>
      </c>
      <c r="E55" s="659" t="str">
        <f>IF(COUNTA(他!F54)&gt;=1,他!F54,"")</f>
        <v/>
      </c>
      <c r="F55" s="683" t="str">
        <f>IF(E55&lt;基本!$D$9,"非常勤","常勤")</f>
        <v>常勤</v>
      </c>
      <c r="G55" s="689">
        <f>IF(F55="非常勤",E55/基本!$D$9,1)</f>
        <v>1</v>
      </c>
      <c r="H55" s="694" t="e">
        <f>IF(DAYS360(J55,メイン!$N$3)&lt;500,"新"," ")</f>
        <v>#VALUE!</v>
      </c>
      <c r="I55" s="659"/>
      <c r="J55" s="893" t="str">
        <f>IF(COUNTA(他!E54)&gt;=1,他!E54,"")</f>
        <v/>
      </c>
      <c r="K55" s="895"/>
      <c r="L55" s="897"/>
      <c r="M55" s="897"/>
      <c r="N55" s="897"/>
      <c r="O55" s="897"/>
      <c r="P55" s="897"/>
      <c r="Q55" s="897"/>
      <c r="R55" s="897"/>
      <c r="S55" s="897"/>
      <c r="T55" s="897"/>
      <c r="U55" s="897"/>
      <c r="V55" s="897"/>
      <c r="W55" s="897"/>
      <c r="X55" s="897"/>
      <c r="Y55" s="897"/>
      <c r="Z55" s="897"/>
      <c r="AA55" s="897"/>
    </row>
    <row r="56" spans="1:27" ht="13.5" customHeight="1">
      <c r="A56" s="659" t="str">
        <f>IF(COUNTA(他!A55)&gt;=1,他!A55,"")</f>
        <v/>
      </c>
      <c r="B56" s="745" t="str">
        <f>IF(COUNTA(他!B55)&gt;=1,他!B55,"")</f>
        <v/>
      </c>
      <c r="C56" s="750" t="str">
        <f>IF(COUNTA(他!C55)&gt;=1,他!C55,"")</f>
        <v/>
      </c>
      <c r="D56" s="761" t="str">
        <f>IF(COUNTA(他!D55)&gt;=1,他!D55,"")</f>
        <v/>
      </c>
      <c r="E56" s="659" t="str">
        <f>IF(COUNTA(他!F55)&gt;=1,他!F55,"")</f>
        <v/>
      </c>
      <c r="F56" s="683" t="str">
        <f>IF(E56&lt;基本!$D$9,"非常勤","常勤")</f>
        <v>常勤</v>
      </c>
      <c r="G56" s="689">
        <f>IF(F56="非常勤",E56/基本!$D$9,1)</f>
        <v>1</v>
      </c>
      <c r="H56" s="694" t="e">
        <f>IF(DAYS360(J56,メイン!$N$3)&lt;500,"新"," ")</f>
        <v>#VALUE!</v>
      </c>
      <c r="I56" s="659"/>
      <c r="J56" s="893" t="str">
        <f>IF(COUNTA(他!E55)&gt;=1,他!E55,"")</f>
        <v/>
      </c>
      <c r="K56" s="895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</row>
    <row r="57" spans="1:27" ht="13.5" customHeight="1">
      <c r="A57" s="659" t="str">
        <f>IF(COUNTA(他!A56)&gt;=1,他!A56,"")</f>
        <v/>
      </c>
      <c r="B57" s="745" t="str">
        <f>IF(COUNTA(他!B56)&gt;=1,他!B56,"")</f>
        <v/>
      </c>
      <c r="C57" s="750" t="str">
        <f>IF(COUNTA(他!C56)&gt;=1,他!C56,"")</f>
        <v/>
      </c>
      <c r="D57" s="761" t="str">
        <f>IF(COUNTA(他!D56)&gt;=1,他!D56,"")</f>
        <v/>
      </c>
      <c r="E57" s="659" t="str">
        <f>IF(COUNTA(他!F56)&gt;=1,他!F56,"")</f>
        <v/>
      </c>
      <c r="F57" s="683" t="str">
        <f>IF(E57&lt;基本!$D$9,"非常勤","常勤")</f>
        <v>常勤</v>
      </c>
      <c r="G57" s="689">
        <f>IF(F57="非常勤",E57/基本!$D$9,1)</f>
        <v>1</v>
      </c>
      <c r="H57" s="694" t="e">
        <f>IF(DAYS360(J57,メイン!$N$3)&lt;500,"新"," ")</f>
        <v>#VALUE!</v>
      </c>
      <c r="I57" s="659"/>
      <c r="J57" s="893" t="str">
        <f>IF(COUNTA(他!E56)&gt;=1,他!E56,"")</f>
        <v/>
      </c>
      <c r="K57" s="895"/>
      <c r="L57" s="897"/>
      <c r="M57" s="897"/>
      <c r="N57" s="897"/>
      <c r="O57" s="897"/>
      <c r="P57" s="897"/>
      <c r="Q57" s="897"/>
      <c r="R57" s="897"/>
      <c r="S57" s="897"/>
      <c r="T57" s="897"/>
      <c r="U57" s="897"/>
      <c r="V57" s="897"/>
      <c r="W57" s="897"/>
      <c r="X57" s="897"/>
      <c r="Y57" s="897"/>
      <c r="Z57" s="897"/>
      <c r="AA57" s="897"/>
    </row>
    <row r="58" spans="1:27" ht="13.5" customHeight="1">
      <c r="A58" s="659" t="str">
        <f>IF(COUNTA(他!A57)&gt;=1,他!A57,"")</f>
        <v/>
      </c>
      <c r="B58" s="745" t="str">
        <f>IF(COUNTA(他!B57)&gt;=1,他!B57,"")</f>
        <v/>
      </c>
      <c r="C58" s="750" t="str">
        <f>IF(COUNTA(他!C57)&gt;=1,他!C57,"")</f>
        <v/>
      </c>
      <c r="D58" s="761" t="str">
        <f>IF(COUNTA(他!D57)&gt;=1,他!D57,"")</f>
        <v/>
      </c>
      <c r="E58" s="659" t="str">
        <f>IF(COUNTA(他!F57)&gt;=1,他!F57,"")</f>
        <v/>
      </c>
      <c r="F58" s="683" t="str">
        <f>IF(E58&lt;基本!$D$9,"非常勤","常勤")</f>
        <v>常勤</v>
      </c>
      <c r="G58" s="689">
        <f>IF(F58="非常勤",E58/基本!$D$9,1)</f>
        <v>1</v>
      </c>
      <c r="H58" s="694" t="e">
        <f>IF(DAYS360(J58,メイン!$N$3)&lt;500,"新"," ")</f>
        <v>#VALUE!</v>
      </c>
      <c r="I58" s="659"/>
      <c r="J58" s="893" t="str">
        <f>IF(COUNTA(他!E57)&gt;=1,他!E57,"")</f>
        <v/>
      </c>
      <c r="K58" s="895"/>
      <c r="L58" s="897"/>
      <c r="M58" s="897"/>
      <c r="N58" s="897"/>
      <c r="O58" s="897"/>
      <c r="P58" s="897"/>
      <c r="Q58" s="897"/>
      <c r="R58" s="897"/>
      <c r="S58" s="897"/>
      <c r="T58" s="897"/>
      <c r="U58" s="897"/>
      <c r="V58" s="897"/>
      <c r="W58" s="897"/>
      <c r="X58" s="897"/>
      <c r="Y58" s="897"/>
      <c r="Z58" s="897"/>
      <c r="AA58" s="897"/>
    </row>
    <row r="59" spans="1:27" ht="13.5" customHeight="1">
      <c r="A59" s="659" t="str">
        <f>IF(COUNTA(他!A58)&gt;=1,他!A58,"")</f>
        <v/>
      </c>
      <c r="B59" s="745" t="str">
        <f>IF(COUNTA(他!B58)&gt;=1,他!B58,"")</f>
        <v/>
      </c>
      <c r="C59" s="750" t="str">
        <f>IF(COUNTA(他!C58)&gt;=1,他!C58,"")</f>
        <v/>
      </c>
      <c r="D59" s="761" t="str">
        <f>IF(COUNTA(他!D58)&gt;=1,他!D58,"")</f>
        <v/>
      </c>
      <c r="E59" s="659" t="str">
        <f>IF(COUNTA(他!F58)&gt;=1,他!F58,"")</f>
        <v/>
      </c>
      <c r="F59" s="683" t="str">
        <f>IF(E59&lt;基本!$D$9,"非常勤","常勤")</f>
        <v>常勤</v>
      </c>
      <c r="G59" s="689">
        <f>IF(F59="非常勤",E59/基本!$D$9,1)</f>
        <v>1</v>
      </c>
      <c r="H59" s="694" t="e">
        <f>IF(DAYS360(J59,メイン!$N$3)&lt;500,"新"," ")</f>
        <v>#VALUE!</v>
      </c>
      <c r="I59" s="659"/>
      <c r="J59" s="893" t="str">
        <f>IF(COUNTA(他!E58)&gt;=1,他!E58,"")</f>
        <v/>
      </c>
      <c r="K59" s="895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</row>
    <row r="60" spans="1:27" ht="13.5" customHeight="1">
      <c r="A60" s="659" t="str">
        <f>IF(COUNTA(他!A59)&gt;=1,他!A59,"")</f>
        <v/>
      </c>
      <c r="B60" s="745" t="str">
        <f>IF(COUNTA(他!B59)&gt;=1,他!B59,"")</f>
        <v/>
      </c>
      <c r="C60" s="750" t="str">
        <f>IF(COUNTA(他!C59)&gt;=1,他!C59,"")</f>
        <v/>
      </c>
      <c r="D60" s="761" t="str">
        <f>IF(COUNTA(他!D59)&gt;=1,他!D59,"")</f>
        <v/>
      </c>
      <c r="E60" s="659" t="str">
        <f>IF(COUNTA(他!F59)&gt;=1,他!F59,"")</f>
        <v/>
      </c>
      <c r="F60" s="683" t="str">
        <f>IF(E60&lt;基本!$D$9,"非常勤","常勤")</f>
        <v>常勤</v>
      </c>
      <c r="G60" s="689">
        <f>IF(F60="非常勤",E60/基本!$D$9,1)</f>
        <v>1</v>
      </c>
      <c r="H60" s="694" t="e">
        <f>IF(DAYS360(J60,メイン!$N$3)&lt;500,"新"," ")</f>
        <v>#VALUE!</v>
      </c>
      <c r="I60" s="659"/>
      <c r="J60" s="893" t="str">
        <f>IF(COUNTA(他!E59)&gt;=1,他!E59,"")</f>
        <v/>
      </c>
      <c r="K60" s="895"/>
      <c r="L60" s="897"/>
      <c r="M60" s="897"/>
      <c r="N60" s="897"/>
      <c r="O60" s="897"/>
      <c r="P60" s="897"/>
      <c r="Q60" s="897"/>
      <c r="R60" s="897"/>
      <c r="S60" s="897"/>
      <c r="T60" s="897"/>
      <c r="U60" s="897"/>
      <c r="V60" s="897"/>
      <c r="W60" s="897"/>
      <c r="X60" s="897"/>
      <c r="Y60" s="897"/>
      <c r="Z60" s="897"/>
      <c r="AA60" s="897"/>
    </row>
    <row r="61" spans="1:27" ht="13.5" customHeight="1">
      <c r="A61" s="659" t="str">
        <f>IF(COUNTA(他!A60)&gt;=1,他!A60,"")</f>
        <v/>
      </c>
      <c r="B61" s="745" t="str">
        <f>IF(COUNTA(他!B60)&gt;=1,他!B60,"")</f>
        <v/>
      </c>
      <c r="C61" s="750" t="str">
        <f>IF(COUNTA(他!C60)&gt;=1,他!C60,"")</f>
        <v/>
      </c>
      <c r="D61" s="761" t="str">
        <f>IF(COUNTA(他!D60)&gt;=1,他!D60,"")</f>
        <v/>
      </c>
      <c r="E61" s="659" t="str">
        <f>IF(COUNTA(他!F60)&gt;=1,他!F60,"")</f>
        <v/>
      </c>
      <c r="F61" s="683" t="str">
        <f>IF(E61&lt;基本!$D$9,"非常勤","常勤")</f>
        <v>常勤</v>
      </c>
      <c r="G61" s="689">
        <f>IF(F61="非常勤",E61/基本!$D$9,1)</f>
        <v>1</v>
      </c>
      <c r="H61" s="694" t="e">
        <f>IF(DAYS360(J61,メイン!$N$3)&lt;500,"新"," ")</f>
        <v>#VALUE!</v>
      </c>
      <c r="I61" s="659"/>
      <c r="J61" s="893" t="str">
        <f>IF(COUNTA(他!E60)&gt;=1,他!E60,"")</f>
        <v/>
      </c>
      <c r="K61" s="895"/>
      <c r="L61" s="897"/>
      <c r="M61" s="897"/>
      <c r="N61" s="897"/>
      <c r="O61" s="897"/>
      <c r="P61" s="897"/>
      <c r="Q61" s="897"/>
      <c r="R61" s="897"/>
      <c r="S61" s="897"/>
      <c r="T61" s="897"/>
      <c r="U61" s="897"/>
      <c r="V61" s="897"/>
      <c r="W61" s="897"/>
      <c r="X61" s="897"/>
      <c r="Y61" s="897"/>
      <c r="Z61" s="897"/>
      <c r="AA61" s="897"/>
    </row>
    <row r="62" spans="1:27" ht="13.5" customHeight="1">
      <c r="A62" s="659" t="str">
        <f>IF(COUNTA(他!A61)&gt;=1,他!A61,"")</f>
        <v/>
      </c>
      <c r="B62" s="745" t="str">
        <f>IF(COUNTA(他!B61)&gt;=1,他!B61,"")</f>
        <v/>
      </c>
      <c r="C62" s="750" t="str">
        <f>IF(COUNTA(他!C61)&gt;=1,他!C61,"")</f>
        <v/>
      </c>
      <c r="D62" s="761" t="str">
        <f>IF(COUNTA(他!D61)&gt;=1,他!D61,"")</f>
        <v/>
      </c>
      <c r="E62" s="659" t="str">
        <f>IF(COUNTA(他!F61)&gt;=1,他!F61,"")</f>
        <v/>
      </c>
      <c r="F62" s="683" t="str">
        <f>IF(E62&lt;基本!$D$9,"非常勤","常勤")</f>
        <v>常勤</v>
      </c>
      <c r="G62" s="689">
        <f>IF(F62="非常勤",E62/基本!$D$9,1)</f>
        <v>1</v>
      </c>
      <c r="H62" s="694" t="e">
        <f>IF(DAYS360(J62,メイン!$N$3)&lt;500,"新"," ")</f>
        <v>#VALUE!</v>
      </c>
      <c r="I62" s="659"/>
      <c r="J62" s="893" t="str">
        <f>IF(COUNTA(他!E61)&gt;=1,他!E61,"")</f>
        <v/>
      </c>
      <c r="K62" s="895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</row>
    <row r="63" spans="1:27" ht="13.5" customHeight="1">
      <c r="A63" s="659" t="str">
        <f>IF(COUNTA(他!A62)&gt;=1,他!A62,"")</f>
        <v/>
      </c>
      <c r="B63" s="745" t="str">
        <f>IF(COUNTA(他!B62)&gt;=1,他!B62,"")</f>
        <v/>
      </c>
      <c r="C63" s="750" t="str">
        <f>IF(COUNTA(他!C62)&gt;=1,他!C62,"")</f>
        <v/>
      </c>
      <c r="D63" s="761" t="str">
        <f>IF(COUNTA(他!D62)&gt;=1,他!D62,"")</f>
        <v/>
      </c>
      <c r="E63" s="659" t="str">
        <f>IF(COUNTA(他!F62)&gt;=1,他!F62,"")</f>
        <v/>
      </c>
      <c r="F63" s="683" t="str">
        <f>IF(E63&lt;基本!$D$9,"非常勤","常勤")</f>
        <v>常勤</v>
      </c>
      <c r="G63" s="689">
        <f>IF(F63="非常勤",E63/基本!$D$9,1)</f>
        <v>1</v>
      </c>
      <c r="H63" s="694" t="e">
        <f>IF(DAYS360(J63,メイン!$N$3)&lt;500,"新"," ")</f>
        <v>#VALUE!</v>
      </c>
      <c r="I63" s="659"/>
      <c r="J63" s="893" t="str">
        <f>IF(COUNTA(他!E62)&gt;=1,他!E62,"")</f>
        <v/>
      </c>
      <c r="K63" s="895"/>
      <c r="L63" s="897"/>
      <c r="M63" s="897"/>
      <c r="N63" s="897"/>
      <c r="O63" s="897"/>
      <c r="P63" s="897"/>
      <c r="Q63" s="897"/>
      <c r="R63" s="897"/>
      <c r="S63" s="897"/>
      <c r="T63" s="897"/>
      <c r="U63" s="897"/>
      <c r="V63" s="897"/>
      <c r="W63" s="897"/>
      <c r="X63" s="897"/>
      <c r="Y63" s="897"/>
      <c r="Z63" s="897"/>
      <c r="AA63" s="897"/>
    </row>
    <row r="64" spans="1:27" ht="13.5" customHeight="1">
      <c r="A64" s="659" t="str">
        <f>IF(COUNTA(他!A63)&gt;=1,他!A63,"")</f>
        <v/>
      </c>
      <c r="B64" s="745" t="str">
        <f>IF(COUNTA(他!B63)&gt;=1,他!B63,"")</f>
        <v/>
      </c>
      <c r="C64" s="750" t="str">
        <f>IF(COUNTA(他!C63)&gt;=1,他!C63,"")</f>
        <v/>
      </c>
      <c r="D64" s="761" t="str">
        <f>IF(COUNTA(他!D63)&gt;=1,他!D63,"")</f>
        <v/>
      </c>
      <c r="E64" s="659" t="str">
        <f>IF(COUNTA(他!F63)&gt;=1,他!F63,"")</f>
        <v/>
      </c>
      <c r="F64" s="683" t="str">
        <f>IF(E64&lt;基本!$D$9,"非常勤","常勤")</f>
        <v>常勤</v>
      </c>
      <c r="G64" s="689">
        <f>IF(F64="非常勤",E64/基本!$D$9,1)</f>
        <v>1</v>
      </c>
      <c r="H64" s="694" t="e">
        <f>IF(DAYS360(J64,メイン!$N$3)&lt;500,"新"," ")</f>
        <v>#VALUE!</v>
      </c>
      <c r="I64" s="659"/>
      <c r="J64" s="893" t="str">
        <f>IF(COUNTA(他!E63)&gt;=1,他!E63,"")</f>
        <v/>
      </c>
      <c r="K64" s="895"/>
      <c r="L64" s="897"/>
      <c r="M64" s="897"/>
      <c r="N64" s="897"/>
      <c r="O64" s="897"/>
      <c r="P64" s="897"/>
      <c r="Q64" s="897"/>
      <c r="R64" s="897"/>
      <c r="S64" s="897"/>
      <c r="T64" s="897"/>
      <c r="U64" s="897"/>
      <c r="V64" s="897"/>
      <c r="W64" s="897"/>
      <c r="X64" s="897"/>
      <c r="Y64" s="897"/>
      <c r="Z64" s="897"/>
      <c r="AA64" s="897"/>
    </row>
    <row r="65" spans="1:27" ht="13.5" customHeight="1">
      <c r="A65" s="659" t="str">
        <f>IF(COUNTA(他!A64)&gt;=1,他!A64,"")</f>
        <v/>
      </c>
      <c r="B65" s="745" t="str">
        <f>IF(COUNTA(他!B64)&gt;=1,他!B64,"")</f>
        <v/>
      </c>
      <c r="C65" s="750" t="str">
        <f>IF(COUNTA(他!C64)&gt;=1,他!C64,"")</f>
        <v/>
      </c>
      <c r="D65" s="761" t="str">
        <f>IF(COUNTA(他!D64)&gt;=1,他!D64,"")</f>
        <v/>
      </c>
      <c r="E65" s="659" t="str">
        <f>IF(COUNTA(他!F64)&gt;=1,他!F64,"")</f>
        <v/>
      </c>
      <c r="F65" s="683" t="str">
        <f>IF(E65&lt;基本!$D$9,"非常勤","常勤")</f>
        <v>常勤</v>
      </c>
      <c r="G65" s="689">
        <f>IF(F65="非常勤",E65/基本!$D$9,1)</f>
        <v>1</v>
      </c>
      <c r="H65" s="694" t="e">
        <f>IF(DAYS360(J65,メイン!$N$3)&lt;500,"新"," ")</f>
        <v>#VALUE!</v>
      </c>
      <c r="I65" s="659"/>
      <c r="J65" s="893" t="str">
        <f>IF(COUNTA(他!E64)&gt;=1,他!E64,"")</f>
        <v/>
      </c>
      <c r="K65" s="895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</row>
    <row r="66" spans="1:27" ht="13.5" customHeight="1">
      <c r="A66" s="659" t="str">
        <f>IF(COUNTA(他!A65)&gt;=1,他!A65,"")</f>
        <v/>
      </c>
      <c r="B66" s="745" t="str">
        <f>IF(COUNTA(他!B65)&gt;=1,他!B65,"")</f>
        <v/>
      </c>
      <c r="C66" s="750" t="str">
        <f>IF(COUNTA(他!C65)&gt;=1,他!C65,"")</f>
        <v/>
      </c>
      <c r="D66" s="761" t="str">
        <f>IF(COUNTA(他!D65)&gt;=1,他!D65,"")</f>
        <v/>
      </c>
      <c r="E66" s="659" t="str">
        <f>IF(COUNTA(他!F65)&gt;=1,他!F65,"")</f>
        <v/>
      </c>
      <c r="F66" s="683" t="str">
        <f>IF(E66&lt;基本!$D$9,"非常勤","常勤")</f>
        <v>常勤</v>
      </c>
      <c r="G66" s="689">
        <f>IF(F66="非常勤",E66/基本!$D$9,1)</f>
        <v>1</v>
      </c>
      <c r="H66" s="694" t="e">
        <f>IF(DAYS360(J66,メイン!$N$3)&lt;500,"新"," ")</f>
        <v>#VALUE!</v>
      </c>
      <c r="I66" s="659"/>
      <c r="J66" s="893" t="str">
        <f>IF(COUNTA(他!E65)&gt;=1,他!E65,"")</f>
        <v/>
      </c>
      <c r="K66" s="895"/>
      <c r="L66" s="897"/>
      <c r="M66" s="897"/>
      <c r="N66" s="897"/>
      <c r="O66" s="897"/>
      <c r="P66" s="897"/>
      <c r="Q66" s="897"/>
      <c r="R66" s="897"/>
      <c r="S66" s="897"/>
      <c r="T66" s="897"/>
      <c r="U66" s="897"/>
      <c r="V66" s="897"/>
      <c r="W66" s="897"/>
      <c r="X66" s="897"/>
      <c r="Y66" s="897"/>
      <c r="Z66" s="897"/>
      <c r="AA66" s="897"/>
    </row>
    <row r="67" spans="1:27" ht="13.5" customHeight="1">
      <c r="A67" s="659" t="str">
        <f>IF(COUNTA(他!A66)&gt;=1,他!A66,"")</f>
        <v/>
      </c>
      <c r="B67" s="745" t="str">
        <f>IF(COUNTA(他!B66)&gt;=1,他!B66,"")</f>
        <v/>
      </c>
      <c r="C67" s="750" t="str">
        <f>IF(COUNTA(他!C66)&gt;=1,他!C66,"")</f>
        <v/>
      </c>
      <c r="D67" s="761" t="str">
        <f>IF(COUNTA(他!D66)&gt;=1,他!D66,"")</f>
        <v/>
      </c>
      <c r="E67" s="659" t="str">
        <f>IF(COUNTA(他!F66)&gt;=1,他!F66,"")</f>
        <v/>
      </c>
      <c r="F67" s="683" t="str">
        <f>IF(E67&lt;基本!$D$9,"非常勤","常勤")</f>
        <v>常勤</v>
      </c>
      <c r="G67" s="689">
        <f>IF(F67="非常勤",E67/基本!$D$9,1)</f>
        <v>1</v>
      </c>
      <c r="H67" s="694" t="e">
        <f>IF(DAYS360(J67,メイン!$N$3)&lt;500,"新"," ")</f>
        <v>#VALUE!</v>
      </c>
      <c r="I67" s="659"/>
      <c r="J67" s="893" t="str">
        <f>IF(COUNTA(他!E66)&gt;=1,他!E66,"")</f>
        <v/>
      </c>
      <c r="K67" s="895"/>
      <c r="L67" s="897"/>
      <c r="M67" s="897"/>
      <c r="N67" s="897"/>
      <c r="O67" s="897"/>
      <c r="P67" s="897"/>
      <c r="Q67" s="897"/>
      <c r="R67" s="897"/>
      <c r="S67" s="897"/>
      <c r="T67" s="897"/>
      <c r="U67" s="897"/>
      <c r="V67" s="897"/>
      <c r="W67" s="897"/>
      <c r="X67" s="897"/>
      <c r="Y67" s="897"/>
      <c r="Z67" s="897"/>
      <c r="AA67" s="897"/>
    </row>
    <row r="68" spans="1:27" ht="13.5" customHeight="1">
      <c r="A68" s="659" t="str">
        <f>IF(COUNTA(他!A67)&gt;=1,他!A67,"")</f>
        <v/>
      </c>
      <c r="B68" s="745" t="str">
        <f>IF(COUNTA(他!B67)&gt;=1,他!B67,"")</f>
        <v/>
      </c>
      <c r="C68" s="750" t="str">
        <f>IF(COUNTA(他!C67)&gt;=1,他!C67,"")</f>
        <v/>
      </c>
      <c r="D68" s="761" t="str">
        <f>IF(COUNTA(他!D67)&gt;=1,他!D67,"")</f>
        <v/>
      </c>
      <c r="E68" s="659" t="str">
        <f>IF(COUNTA(他!F67)&gt;=1,他!F67,"")</f>
        <v/>
      </c>
      <c r="F68" s="683" t="str">
        <f>IF(E68&lt;基本!$D$9,"非常勤","常勤")</f>
        <v>常勤</v>
      </c>
      <c r="G68" s="689">
        <f>IF(F68="非常勤",E68/基本!$D$9,1)</f>
        <v>1</v>
      </c>
      <c r="H68" s="694" t="e">
        <f>IF(DAYS360(J68,メイン!$N$3)&lt;500,"新"," ")</f>
        <v>#VALUE!</v>
      </c>
      <c r="I68" s="659"/>
      <c r="J68" s="893" t="str">
        <f>IF(COUNTA(他!E67)&gt;=1,他!E67,"")</f>
        <v/>
      </c>
      <c r="K68" s="895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</row>
    <row r="69" spans="1:27" ht="13.5" customHeight="1">
      <c r="A69" s="659" t="str">
        <f>IF(COUNTA(他!A68)&gt;=1,他!A68,"")</f>
        <v/>
      </c>
      <c r="B69" s="745" t="str">
        <f>IF(COUNTA(他!B68)&gt;=1,他!B68,"")</f>
        <v/>
      </c>
      <c r="C69" s="750" t="str">
        <f>IF(COUNTA(他!C68)&gt;=1,他!C68,"")</f>
        <v/>
      </c>
      <c r="D69" s="761" t="str">
        <f>IF(COUNTA(他!D68)&gt;=1,他!D68,"")</f>
        <v/>
      </c>
      <c r="E69" s="659" t="str">
        <f>IF(COUNTA(他!F68)&gt;=1,他!F68,"")</f>
        <v/>
      </c>
      <c r="F69" s="683" t="str">
        <f>IF(E69&lt;基本!$D$9,"非常勤","常勤")</f>
        <v>常勤</v>
      </c>
      <c r="G69" s="689">
        <f>IF(F69="非常勤",E69/基本!$D$9,1)</f>
        <v>1</v>
      </c>
      <c r="H69" s="694" t="e">
        <f>IF(DAYS360(J69,メイン!$N$3)&lt;500,"新"," ")</f>
        <v>#VALUE!</v>
      </c>
      <c r="I69" s="659"/>
      <c r="J69" s="893" t="str">
        <f>IF(COUNTA(他!E68)&gt;=1,他!E68,"")</f>
        <v/>
      </c>
      <c r="K69" s="895"/>
      <c r="L69" s="897"/>
      <c r="M69" s="897"/>
      <c r="N69" s="897"/>
      <c r="O69" s="897"/>
      <c r="P69" s="897"/>
      <c r="Q69" s="897"/>
      <c r="R69" s="897"/>
      <c r="S69" s="897"/>
      <c r="T69" s="897"/>
      <c r="U69" s="897"/>
      <c r="V69" s="897"/>
      <c r="W69" s="897"/>
      <c r="X69" s="897"/>
      <c r="Y69" s="897"/>
      <c r="Z69" s="897"/>
      <c r="AA69" s="897"/>
    </row>
    <row r="70" spans="1:27" ht="13.5" customHeight="1">
      <c r="A70" s="659" t="str">
        <f>IF(COUNTA(他!A69)&gt;=1,他!A69,"")</f>
        <v/>
      </c>
      <c r="B70" s="745" t="str">
        <f>IF(COUNTA(他!B69)&gt;=1,他!B69,"")</f>
        <v/>
      </c>
      <c r="C70" s="750" t="str">
        <f>IF(COUNTA(他!C69)&gt;=1,他!C69,"")</f>
        <v/>
      </c>
      <c r="D70" s="761" t="str">
        <f>IF(COUNTA(他!D69)&gt;=1,他!D69,"")</f>
        <v/>
      </c>
      <c r="E70" s="659" t="str">
        <f>IF(COUNTA(他!F69)&gt;=1,他!F69,"")</f>
        <v/>
      </c>
      <c r="F70" s="683" t="str">
        <f>IF(E70&lt;基本!$D$9,"非常勤","常勤")</f>
        <v>常勤</v>
      </c>
      <c r="G70" s="689">
        <f>IF(F70="非常勤",E70/基本!$D$9,1)</f>
        <v>1</v>
      </c>
      <c r="H70" s="694" t="e">
        <f>IF(DAYS360(J70,メイン!$N$3)&lt;500,"新"," ")</f>
        <v>#VALUE!</v>
      </c>
      <c r="I70" s="659"/>
      <c r="J70" s="893" t="str">
        <f>IF(COUNTA(他!E69)&gt;=1,他!E69,"")</f>
        <v/>
      </c>
      <c r="K70" s="895"/>
      <c r="L70" s="897"/>
      <c r="M70" s="897"/>
      <c r="N70" s="897"/>
      <c r="O70" s="897"/>
      <c r="P70" s="897"/>
      <c r="Q70" s="897"/>
      <c r="R70" s="897"/>
      <c r="S70" s="897"/>
      <c r="T70" s="897"/>
      <c r="U70" s="897"/>
      <c r="V70" s="897"/>
      <c r="W70" s="897"/>
      <c r="X70" s="897"/>
      <c r="Y70" s="897"/>
      <c r="Z70" s="897"/>
      <c r="AA70" s="897"/>
    </row>
    <row r="71" spans="1:27" ht="13.5" customHeight="1">
      <c r="A71" s="659" t="str">
        <f>IF(COUNTA(他!A70)&gt;=1,他!A70,"")</f>
        <v/>
      </c>
      <c r="B71" s="745" t="str">
        <f>IF(COUNTA(他!B70)&gt;=1,他!B70,"")</f>
        <v/>
      </c>
      <c r="C71" s="750" t="str">
        <f>IF(COUNTA(他!C70)&gt;=1,他!C70,"")</f>
        <v/>
      </c>
      <c r="D71" s="761" t="str">
        <f>IF(COUNTA(他!D70)&gt;=1,他!D70,"")</f>
        <v/>
      </c>
      <c r="E71" s="659" t="str">
        <f>IF(COUNTA(他!F70)&gt;=1,他!F70,"")</f>
        <v/>
      </c>
      <c r="F71" s="683" t="str">
        <f>IF(E71&lt;基本!$D$9,"非常勤","常勤")</f>
        <v>常勤</v>
      </c>
      <c r="G71" s="689">
        <f>IF(F71="非常勤",E71/基本!$D$9,1)</f>
        <v>1</v>
      </c>
      <c r="H71" s="694" t="e">
        <f>IF(DAYS360(J71,メイン!$N$3)&lt;500,"新"," ")</f>
        <v>#VALUE!</v>
      </c>
      <c r="I71" s="659"/>
      <c r="J71" s="893" t="str">
        <f>IF(COUNTA(他!E70)&gt;=1,他!E70,"")</f>
        <v/>
      </c>
      <c r="K71" s="895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</row>
    <row r="72" spans="1:27" ht="13.5" customHeight="1">
      <c r="A72" s="659" t="str">
        <f>IF(COUNTA(他!A71)&gt;=1,他!A71,"")</f>
        <v/>
      </c>
      <c r="B72" s="745" t="str">
        <f>IF(COUNTA(他!B71)&gt;=1,他!B71,"")</f>
        <v/>
      </c>
      <c r="C72" s="750" t="str">
        <f>IF(COUNTA(他!C71)&gt;=1,他!C71,"")</f>
        <v/>
      </c>
      <c r="D72" s="761" t="str">
        <f>IF(COUNTA(他!D71)&gt;=1,他!D71,"")</f>
        <v/>
      </c>
      <c r="E72" s="659" t="str">
        <f>IF(COUNTA(他!F71)&gt;=1,他!F71,"")</f>
        <v/>
      </c>
      <c r="F72" s="683" t="str">
        <f>IF(E72&lt;基本!$D$9,"非常勤","常勤")</f>
        <v>常勤</v>
      </c>
      <c r="G72" s="689">
        <f>IF(F72="非常勤",E72/基本!$D$9,1)</f>
        <v>1</v>
      </c>
      <c r="H72" s="694" t="e">
        <f>IF(DAYS360(J72,メイン!$N$3)&lt;500,"新"," ")</f>
        <v>#VALUE!</v>
      </c>
      <c r="I72" s="659"/>
      <c r="J72" s="893" t="str">
        <f>IF(COUNTA(他!E71)&gt;=1,他!E71,"")</f>
        <v/>
      </c>
      <c r="K72" s="895"/>
      <c r="L72" s="897"/>
      <c r="M72" s="897"/>
      <c r="N72" s="897"/>
      <c r="O72" s="897"/>
      <c r="P72" s="897"/>
      <c r="Q72" s="897"/>
      <c r="R72" s="897"/>
      <c r="S72" s="897"/>
      <c r="T72" s="897"/>
      <c r="U72" s="897"/>
      <c r="V72" s="897"/>
      <c r="W72" s="897"/>
      <c r="X72" s="897"/>
      <c r="Y72" s="897"/>
      <c r="Z72" s="897"/>
      <c r="AA72" s="897"/>
    </row>
    <row r="73" spans="1:27" ht="13.5" customHeight="1">
      <c r="A73" s="659" t="str">
        <f>IF(COUNTA(他!A72)&gt;=1,他!A72,"")</f>
        <v/>
      </c>
      <c r="B73" s="745" t="str">
        <f>IF(COUNTA(他!B72)&gt;=1,他!B72,"")</f>
        <v/>
      </c>
      <c r="C73" s="750" t="str">
        <f>IF(COUNTA(他!C72)&gt;=1,他!C72,"")</f>
        <v/>
      </c>
      <c r="D73" s="761" t="str">
        <f>IF(COUNTA(他!D72)&gt;=1,他!D72,"")</f>
        <v/>
      </c>
      <c r="E73" s="659" t="str">
        <f>IF(COUNTA(他!F72)&gt;=1,他!F72,"")</f>
        <v/>
      </c>
      <c r="F73" s="683" t="str">
        <f>IF(E73&lt;基本!$D$9,"非常勤","常勤")</f>
        <v>常勤</v>
      </c>
      <c r="G73" s="689">
        <f>IF(F73="非常勤",E73/基本!$D$9,1)</f>
        <v>1</v>
      </c>
      <c r="H73" s="694" t="e">
        <f>IF(DAYS360(J73,メイン!$N$3)&lt;500,"新"," ")</f>
        <v>#VALUE!</v>
      </c>
      <c r="I73" s="659"/>
      <c r="J73" s="893" t="str">
        <f>IF(COUNTA(他!E72)&gt;=1,他!E72,"")</f>
        <v/>
      </c>
      <c r="K73" s="895"/>
      <c r="L73" s="897"/>
      <c r="M73" s="897"/>
      <c r="N73" s="897"/>
      <c r="O73" s="897"/>
      <c r="P73" s="897"/>
      <c r="Q73" s="897"/>
      <c r="R73" s="897"/>
      <c r="S73" s="897"/>
      <c r="T73" s="897"/>
      <c r="U73" s="897"/>
      <c r="V73" s="897"/>
      <c r="W73" s="897"/>
      <c r="X73" s="897"/>
      <c r="Y73" s="897"/>
      <c r="Z73" s="897"/>
      <c r="AA73" s="897"/>
    </row>
    <row r="74" spans="1:27" ht="13.5" customHeight="1">
      <c r="A74" s="659" t="str">
        <f>IF(COUNTA(他!A73)&gt;=1,他!A73,"")</f>
        <v/>
      </c>
      <c r="B74" s="745" t="str">
        <f>IF(COUNTA(他!B73)&gt;=1,他!B73,"")</f>
        <v/>
      </c>
      <c r="C74" s="750" t="str">
        <f>IF(COUNTA(他!C73)&gt;=1,他!C73,"")</f>
        <v/>
      </c>
      <c r="D74" s="761" t="str">
        <f>IF(COUNTA(他!D73)&gt;=1,他!D73,"")</f>
        <v/>
      </c>
      <c r="E74" s="659" t="str">
        <f>IF(COUNTA(他!F73)&gt;=1,他!F73,"")</f>
        <v/>
      </c>
      <c r="F74" s="683" t="str">
        <f>IF(E74&lt;基本!$D$9,"非常勤","常勤")</f>
        <v>常勤</v>
      </c>
      <c r="G74" s="689">
        <f>IF(F74="非常勤",E74/基本!$D$9,1)</f>
        <v>1</v>
      </c>
      <c r="H74" s="694" t="e">
        <f>IF(DAYS360(J74,メイン!$N$3)&lt;500,"新"," ")</f>
        <v>#VALUE!</v>
      </c>
      <c r="I74" s="659"/>
      <c r="J74" s="893" t="str">
        <f>IF(COUNTA(他!E73)&gt;=1,他!E73,"")</f>
        <v/>
      </c>
      <c r="K74" s="895"/>
      <c r="L74" s="897"/>
      <c r="M74" s="897"/>
      <c r="N74" s="897"/>
      <c r="O74" s="897"/>
      <c r="P74" s="897"/>
      <c r="Q74" s="897"/>
      <c r="R74" s="897"/>
      <c r="S74" s="897"/>
      <c r="T74" s="897"/>
      <c r="U74" s="897"/>
      <c r="V74" s="897"/>
      <c r="W74" s="897"/>
      <c r="X74" s="897"/>
      <c r="Y74" s="897"/>
      <c r="Z74" s="897"/>
      <c r="AA74" s="897"/>
    </row>
    <row r="75" spans="1:27" ht="13.5" customHeight="1">
      <c r="A75" s="659" t="str">
        <f>IF(COUNTA(他!A74)&gt;=1,他!A74,"")</f>
        <v/>
      </c>
      <c r="B75" s="745" t="str">
        <f>IF(COUNTA(他!B74)&gt;=1,他!B74,"")</f>
        <v/>
      </c>
      <c r="C75" s="750" t="str">
        <f>IF(COUNTA(他!C74)&gt;=1,他!C74,"")</f>
        <v/>
      </c>
      <c r="D75" s="761" t="str">
        <f>IF(COUNTA(他!D74)&gt;=1,他!D74,"")</f>
        <v/>
      </c>
      <c r="E75" s="659" t="str">
        <f>IF(COUNTA(他!F74)&gt;=1,他!F74,"")</f>
        <v/>
      </c>
      <c r="F75" s="683" t="str">
        <f>IF(E75&lt;基本!$D$9,"非常勤","常勤")</f>
        <v>常勤</v>
      </c>
      <c r="G75" s="689">
        <f>IF(F75="非常勤",E75/基本!$D$9,1)</f>
        <v>1</v>
      </c>
      <c r="H75" s="694" t="e">
        <f>IF(DAYS360(J75,メイン!$N$3)&lt;500,"新"," ")</f>
        <v>#VALUE!</v>
      </c>
      <c r="I75" s="659"/>
      <c r="J75" s="893" t="str">
        <f>IF(COUNTA(他!E74)&gt;=1,他!E74,"")</f>
        <v/>
      </c>
      <c r="K75" s="895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</row>
    <row r="76" spans="1:27" ht="13.5" customHeight="1">
      <c r="A76" s="659" t="str">
        <f>IF(COUNTA(他!A75)&gt;=1,他!A75,"")</f>
        <v/>
      </c>
      <c r="B76" s="745" t="str">
        <f>IF(COUNTA(他!B75)&gt;=1,他!B75,"")</f>
        <v/>
      </c>
      <c r="C76" s="750" t="str">
        <f>IF(COUNTA(他!C75)&gt;=1,他!C75,"")</f>
        <v/>
      </c>
      <c r="D76" s="761" t="str">
        <f>IF(COUNTA(他!D75)&gt;=1,他!D75,"")</f>
        <v/>
      </c>
      <c r="E76" s="659" t="str">
        <f>IF(COUNTA(他!F75)&gt;=1,他!F75,"")</f>
        <v/>
      </c>
      <c r="F76" s="683" t="str">
        <f>IF(E76&lt;基本!$D$9,"非常勤","常勤")</f>
        <v>常勤</v>
      </c>
      <c r="G76" s="689">
        <f>IF(F76="非常勤",E76/基本!$D$9,1)</f>
        <v>1</v>
      </c>
      <c r="H76" s="694" t="e">
        <f>IF(DAYS360(J76,メイン!$N$3)&lt;500,"新"," ")</f>
        <v>#VALUE!</v>
      </c>
      <c r="I76" s="659"/>
      <c r="J76" s="893" t="str">
        <f>IF(COUNTA(他!E75)&gt;=1,他!E75,"")</f>
        <v/>
      </c>
      <c r="K76" s="895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</row>
    <row r="77" spans="1:27" ht="13.5" customHeight="1">
      <c r="A77" s="659" t="str">
        <f>IF(COUNTA(他!A76)&gt;=1,他!A76,"")</f>
        <v/>
      </c>
      <c r="B77" s="745" t="str">
        <f>IF(COUNTA(他!B76)&gt;=1,他!B76,"")</f>
        <v/>
      </c>
      <c r="C77" s="750" t="str">
        <f>IF(COUNTA(他!C76)&gt;=1,他!C76,"")</f>
        <v/>
      </c>
      <c r="D77" s="761" t="str">
        <f>IF(COUNTA(他!D76)&gt;=1,他!D76,"")</f>
        <v/>
      </c>
      <c r="E77" s="659" t="str">
        <f>IF(COUNTA(他!F76)&gt;=1,他!F76,"")</f>
        <v/>
      </c>
      <c r="F77" s="683" t="str">
        <f>IF(E77&lt;基本!$D$9,"非常勤","常勤")</f>
        <v>常勤</v>
      </c>
      <c r="G77" s="689">
        <f>IF(F77="非常勤",E77/基本!$D$9,1)</f>
        <v>1</v>
      </c>
      <c r="H77" s="694" t="e">
        <f>IF(DAYS360(J77,メイン!$N$3)&lt;500,"新"," ")</f>
        <v>#VALUE!</v>
      </c>
      <c r="I77" s="659"/>
      <c r="J77" s="893" t="str">
        <f>IF(COUNTA(他!E76)&gt;=1,他!E76,"")</f>
        <v/>
      </c>
      <c r="K77" s="895"/>
      <c r="L77" s="897"/>
      <c r="M77" s="897"/>
      <c r="N77" s="897"/>
      <c r="O77" s="897"/>
      <c r="P77" s="897"/>
      <c r="Q77" s="897"/>
      <c r="R77" s="897"/>
      <c r="S77" s="897"/>
      <c r="T77" s="897"/>
      <c r="U77" s="897"/>
      <c r="V77" s="897"/>
      <c r="W77" s="897"/>
      <c r="X77" s="897"/>
      <c r="Y77" s="897"/>
      <c r="Z77" s="897"/>
      <c r="AA77" s="897"/>
    </row>
    <row r="78" spans="1:27" ht="13.5" customHeight="1">
      <c r="A78" s="659" t="str">
        <f>IF(COUNTA(他!A77)&gt;=1,他!A77,"")</f>
        <v/>
      </c>
      <c r="B78" s="745" t="str">
        <f>IF(COUNTA(他!B77)&gt;=1,他!B77,"")</f>
        <v/>
      </c>
      <c r="C78" s="750" t="str">
        <f>IF(COUNTA(他!C77)&gt;=1,他!C77,"")</f>
        <v/>
      </c>
      <c r="D78" s="761" t="str">
        <f>IF(COUNTA(他!D77)&gt;=1,他!D77,"")</f>
        <v/>
      </c>
      <c r="E78" s="659" t="str">
        <f>IF(COUNTA(他!F77)&gt;=1,他!F77,"")</f>
        <v/>
      </c>
      <c r="F78" s="683" t="str">
        <f>IF(E78&lt;基本!$D$9,"非常勤","常勤")</f>
        <v>常勤</v>
      </c>
      <c r="G78" s="689">
        <f>IF(F78="非常勤",E78/基本!$D$9,1)</f>
        <v>1</v>
      </c>
      <c r="H78" s="694" t="e">
        <f>IF(DAYS360(J78,メイン!$N$3)&lt;500,"新"," ")</f>
        <v>#VALUE!</v>
      </c>
      <c r="I78" s="659"/>
      <c r="J78" s="893" t="str">
        <f>IF(COUNTA(他!E77)&gt;=1,他!E77,"")</f>
        <v/>
      </c>
      <c r="K78" s="895"/>
      <c r="L78" s="897"/>
      <c r="M78" s="897"/>
      <c r="N78" s="897"/>
      <c r="O78" s="897"/>
      <c r="P78" s="897"/>
      <c r="Q78" s="897"/>
      <c r="R78" s="897"/>
      <c r="S78" s="897"/>
      <c r="T78" s="897"/>
      <c r="U78" s="897"/>
      <c r="V78" s="897"/>
      <c r="W78" s="897"/>
      <c r="X78" s="897"/>
      <c r="Y78" s="897"/>
      <c r="Z78" s="897"/>
      <c r="AA78" s="897"/>
    </row>
    <row r="79" spans="1:27" ht="13.5" customHeight="1">
      <c r="A79" s="659" t="str">
        <f>IF(COUNTA(他!A78)&gt;=1,他!A78,"")</f>
        <v/>
      </c>
      <c r="B79" s="745" t="str">
        <f>IF(COUNTA(他!B78)&gt;=1,他!B78,"")</f>
        <v/>
      </c>
      <c r="C79" s="750" t="str">
        <f>IF(COUNTA(他!C78)&gt;=1,他!C78,"")</f>
        <v/>
      </c>
      <c r="D79" s="761" t="str">
        <f>IF(COUNTA(他!D78)&gt;=1,他!D78,"")</f>
        <v/>
      </c>
      <c r="E79" s="659" t="str">
        <f>IF(COUNTA(他!F78)&gt;=1,他!F78,"")</f>
        <v/>
      </c>
      <c r="F79" s="683" t="str">
        <f>IF(E79&lt;基本!$D$9,"非常勤","常勤")</f>
        <v>常勤</v>
      </c>
      <c r="G79" s="689">
        <f>IF(F79="非常勤",E79/基本!$D$9,1)</f>
        <v>1</v>
      </c>
      <c r="H79" s="694" t="e">
        <f>IF(DAYS360(J79,メイン!$N$3)&lt;500,"新"," ")</f>
        <v>#VALUE!</v>
      </c>
      <c r="I79" s="659"/>
      <c r="J79" s="893" t="str">
        <f>IF(COUNTA(他!E78)&gt;=1,他!E78,"")</f>
        <v/>
      </c>
      <c r="K79" s="895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</row>
    <row r="80" spans="1:27" ht="13.5" customHeight="1">
      <c r="A80" s="659" t="str">
        <f>IF(COUNTA(他!A79)&gt;=1,他!A79,"")</f>
        <v/>
      </c>
      <c r="B80" s="745" t="str">
        <f>IF(COUNTA(他!B79)&gt;=1,他!B79,"")</f>
        <v/>
      </c>
      <c r="C80" s="750" t="str">
        <f>IF(COUNTA(他!C79)&gt;=1,他!C79,"")</f>
        <v/>
      </c>
      <c r="D80" s="761" t="str">
        <f>IF(COUNTA(他!D79)&gt;=1,他!D79,"")</f>
        <v/>
      </c>
      <c r="E80" s="659" t="str">
        <f>IF(COUNTA(他!F79)&gt;=1,他!F79,"")</f>
        <v/>
      </c>
      <c r="F80" s="683" t="str">
        <f>IF(E80&lt;基本!$D$9,"非常勤","常勤")</f>
        <v>常勤</v>
      </c>
      <c r="G80" s="689">
        <f>IF(F80="非常勤",E80/基本!$D$9,1)</f>
        <v>1</v>
      </c>
      <c r="H80" s="694" t="e">
        <f>IF(DAYS360(J80,メイン!$N$3)&lt;500,"新"," ")</f>
        <v>#VALUE!</v>
      </c>
      <c r="I80" s="659"/>
      <c r="J80" s="893" t="str">
        <f>IF(COUNTA(他!E79)&gt;=1,他!E79,"")</f>
        <v/>
      </c>
      <c r="K80" s="895"/>
      <c r="L80" s="897"/>
      <c r="M80" s="897"/>
      <c r="N80" s="897"/>
      <c r="O80" s="897"/>
      <c r="P80" s="897"/>
      <c r="Q80" s="897"/>
      <c r="R80" s="897"/>
      <c r="S80" s="897"/>
      <c r="T80" s="897"/>
      <c r="U80" s="897"/>
      <c r="V80" s="897"/>
      <c r="W80" s="897"/>
      <c r="X80" s="897"/>
      <c r="Y80" s="897"/>
      <c r="Z80" s="897"/>
      <c r="AA80" s="897"/>
    </row>
    <row r="81" spans="1:27" ht="13.5" customHeight="1">
      <c r="A81" s="659" t="str">
        <f>IF(COUNTA(他!A80)&gt;=1,他!A80,"")</f>
        <v/>
      </c>
      <c r="B81" s="745" t="str">
        <f>IF(COUNTA(他!B80)&gt;=1,他!B80,"")</f>
        <v/>
      </c>
      <c r="C81" s="750" t="str">
        <f>IF(COUNTA(他!C80)&gt;=1,他!C80,"")</f>
        <v/>
      </c>
      <c r="D81" s="761" t="str">
        <f>IF(COUNTA(他!D80)&gt;=1,他!D80,"")</f>
        <v/>
      </c>
      <c r="E81" s="659" t="str">
        <f>IF(COUNTA(他!F80)&gt;=1,他!F80,"")</f>
        <v/>
      </c>
      <c r="F81" s="683" t="str">
        <f>IF(E81&lt;基本!$D$9,"非常勤","常勤")</f>
        <v>常勤</v>
      </c>
      <c r="G81" s="689">
        <f>IF(F81="非常勤",E81/基本!$D$9,1)</f>
        <v>1</v>
      </c>
      <c r="H81" s="694" t="e">
        <f>IF(DAYS360(J81,メイン!$N$3)&lt;500,"新"," ")</f>
        <v>#VALUE!</v>
      </c>
      <c r="I81" s="659"/>
      <c r="J81" s="893" t="str">
        <f>IF(COUNTA(他!E80)&gt;=1,他!E80,"")</f>
        <v/>
      </c>
      <c r="K81" s="895"/>
      <c r="L81" s="897"/>
      <c r="M81" s="897"/>
      <c r="N81" s="897"/>
      <c r="O81" s="897"/>
      <c r="P81" s="897"/>
      <c r="Q81" s="897"/>
      <c r="R81" s="897"/>
      <c r="S81" s="897"/>
      <c r="T81" s="897"/>
      <c r="U81" s="897"/>
      <c r="V81" s="897"/>
      <c r="W81" s="897"/>
      <c r="X81" s="897"/>
      <c r="Y81" s="897"/>
      <c r="Z81" s="897"/>
      <c r="AA81" s="897"/>
    </row>
    <row r="82" spans="1:27" ht="13.5" customHeight="1">
      <c r="A82" s="659" t="str">
        <f>IF(COUNTA(他!A81)&gt;=1,他!A81,"")</f>
        <v/>
      </c>
      <c r="B82" s="745" t="str">
        <f>IF(COUNTA(他!B81)&gt;=1,他!B81,"")</f>
        <v/>
      </c>
      <c r="C82" s="750" t="str">
        <f>IF(COUNTA(他!C81)&gt;=1,他!C81,"")</f>
        <v/>
      </c>
      <c r="D82" s="761" t="str">
        <f>IF(COUNTA(他!D81)&gt;=1,他!D81,"")</f>
        <v/>
      </c>
      <c r="E82" s="659" t="str">
        <f>IF(COUNTA(他!F81)&gt;=1,他!F81,"")</f>
        <v/>
      </c>
      <c r="F82" s="683" t="str">
        <f>IF(E82&lt;基本!$D$9,"非常勤","常勤")</f>
        <v>常勤</v>
      </c>
      <c r="G82" s="689">
        <f>IF(F82="非常勤",E82/基本!$D$9,1)</f>
        <v>1</v>
      </c>
      <c r="H82" s="694" t="e">
        <f>IF(DAYS360(J82,メイン!$N$3)&lt;500,"新"," ")</f>
        <v>#VALUE!</v>
      </c>
      <c r="I82" s="659"/>
      <c r="J82" s="893" t="str">
        <f>IF(COUNTA(他!E81)&gt;=1,他!E81,"")</f>
        <v/>
      </c>
      <c r="K82" s="895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</row>
    <row r="83" spans="1:27" ht="13.5" customHeight="1">
      <c r="A83" s="659" t="str">
        <f>IF(COUNTA(他!A82)&gt;=1,他!A82,"")</f>
        <v/>
      </c>
      <c r="B83" s="745" t="str">
        <f>IF(COUNTA(他!B82)&gt;=1,他!B82,"")</f>
        <v/>
      </c>
      <c r="C83" s="750" t="str">
        <f>IF(COUNTA(他!C82)&gt;=1,他!C82,"")</f>
        <v/>
      </c>
      <c r="D83" s="761" t="str">
        <f>IF(COUNTA(他!D82)&gt;=1,他!D82,"")</f>
        <v/>
      </c>
      <c r="E83" s="659" t="str">
        <f>IF(COUNTA(他!F82)&gt;=1,他!F82,"")</f>
        <v/>
      </c>
      <c r="F83" s="683" t="str">
        <f>IF(E83&lt;基本!$D$9,"非常勤","常勤")</f>
        <v>常勤</v>
      </c>
      <c r="G83" s="689">
        <f>IF(F83="非常勤",E83/基本!$D$9,1)</f>
        <v>1</v>
      </c>
      <c r="H83" s="694" t="e">
        <f>IF(DAYS360(J83,メイン!$N$3)&lt;500,"新"," ")</f>
        <v>#VALUE!</v>
      </c>
      <c r="I83" s="659"/>
      <c r="J83" s="893" t="str">
        <f>IF(COUNTA(他!E82)&gt;=1,他!E82,"")</f>
        <v/>
      </c>
      <c r="K83" s="895"/>
      <c r="L83" s="897"/>
      <c r="M83" s="897"/>
      <c r="N83" s="897"/>
      <c r="O83" s="897"/>
      <c r="P83" s="897"/>
      <c r="Q83" s="897"/>
      <c r="R83" s="897"/>
      <c r="S83" s="897"/>
      <c r="T83" s="897"/>
      <c r="U83" s="897"/>
      <c r="V83" s="897"/>
      <c r="W83" s="897"/>
      <c r="X83" s="897"/>
      <c r="Y83" s="897"/>
      <c r="Z83" s="897"/>
      <c r="AA83" s="897"/>
    </row>
    <row r="84" spans="1:27" ht="13.5" customHeight="1">
      <c r="A84" s="659" t="str">
        <f>IF(COUNTA(他!A83)&gt;=1,他!A83,"")</f>
        <v/>
      </c>
      <c r="B84" s="745" t="str">
        <f>IF(COUNTA(他!B83)&gt;=1,他!B83,"")</f>
        <v/>
      </c>
      <c r="C84" s="750" t="str">
        <f>IF(COUNTA(他!C83)&gt;=1,他!C83,"")</f>
        <v/>
      </c>
      <c r="D84" s="761" t="str">
        <f>IF(COUNTA(他!D83)&gt;=1,他!D83,"")</f>
        <v/>
      </c>
      <c r="E84" s="659" t="str">
        <f>IF(COUNTA(他!F83)&gt;=1,他!F83,"")</f>
        <v/>
      </c>
      <c r="F84" s="683" t="str">
        <f>IF(E84&lt;基本!$D$9,"非常勤","常勤")</f>
        <v>常勤</v>
      </c>
      <c r="G84" s="689">
        <f>IF(F84="非常勤",E84/基本!$D$9,1)</f>
        <v>1</v>
      </c>
      <c r="H84" s="694" t="e">
        <f>IF(DAYS360(J84,メイン!$N$3)&lt;500,"新"," ")</f>
        <v>#VALUE!</v>
      </c>
      <c r="I84" s="659"/>
      <c r="J84" s="893" t="str">
        <f>IF(COUNTA(他!E83)&gt;=1,他!E83,"")</f>
        <v/>
      </c>
      <c r="K84" s="895"/>
      <c r="L84" s="897"/>
      <c r="M84" s="897"/>
      <c r="N84" s="897"/>
      <c r="O84" s="897"/>
      <c r="P84" s="897"/>
      <c r="Q84" s="897"/>
      <c r="R84" s="897"/>
      <c r="S84" s="897"/>
      <c r="T84" s="897"/>
      <c r="U84" s="897"/>
      <c r="V84" s="897"/>
      <c r="W84" s="897"/>
      <c r="X84" s="897"/>
      <c r="Y84" s="897"/>
      <c r="Z84" s="897"/>
      <c r="AA84" s="897"/>
    </row>
    <row r="85" spans="1:27" ht="13.5" customHeight="1">
      <c r="A85" s="659" t="str">
        <f>IF(COUNTA(他!A84)&gt;=1,他!A84,"")</f>
        <v/>
      </c>
      <c r="B85" s="745" t="str">
        <f>IF(COUNTA(他!B84)&gt;=1,他!B84,"")</f>
        <v/>
      </c>
      <c r="C85" s="750" t="str">
        <f>IF(COUNTA(他!C84)&gt;=1,他!C84,"")</f>
        <v/>
      </c>
      <c r="D85" s="761" t="str">
        <f>IF(COUNTA(他!D84)&gt;=1,他!D84,"")</f>
        <v/>
      </c>
      <c r="E85" s="659" t="str">
        <f>IF(COUNTA(他!F84)&gt;=1,他!F84,"")</f>
        <v/>
      </c>
      <c r="F85" s="683" t="str">
        <f>IF(E85&lt;基本!$D$9,"非常勤","常勤")</f>
        <v>常勤</v>
      </c>
      <c r="G85" s="689">
        <f>IF(F85="非常勤",E85/基本!$D$9,1)</f>
        <v>1</v>
      </c>
      <c r="H85" s="694" t="e">
        <f>IF(DAYS360(J85,メイン!$N$3)&lt;500,"新"," ")</f>
        <v>#VALUE!</v>
      </c>
      <c r="I85" s="659"/>
      <c r="J85" s="893" t="str">
        <f>IF(COUNTA(他!E84)&gt;=1,他!E84,"")</f>
        <v/>
      </c>
      <c r="K85" s="895"/>
      <c r="L85" s="897"/>
      <c r="M85" s="897"/>
      <c r="N85" s="897"/>
      <c r="O85" s="897"/>
      <c r="P85" s="897"/>
      <c r="Q85" s="897"/>
      <c r="R85" s="897"/>
      <c r="S85" s="897"/>
      <c r="T85" s="897"/>
      <c r="U85" s="897"/>
      <c r="V85" s="897"/>
      <c r="W85" s="897"/>
      <c r="X85" s="897"/>
      <c r="Y85" s="897"/>
      <c r="Z85" s="897"/>
      <c r="AA85" s="897"/>
    </row>
    <row r="86" spans="1:27" ht="13.5" customHeight="1">
      <c r="A86" s="659" t="str">
        <f>IF(COUNTA(他!A85)&gt;=1,他!A85,"")</f>
        <v/>
      </c>
      <c r="B86" s="745" t="str">
        <f>IF(COUNTA(他!B85)&gt;=1,他!B85,"")</f>
        <v/>
      </c>
      <c r="C86" s="750" t="str">
        <f>IF(COUNTA(他!C85)&gt;=1,他!C85,"")</f>
        <v/>
      </c>
      <c r="D86" s="761" t="str">
        <f>IF(COUNTA(他!D85)&gt;=1,他!D85,"")</f>
        <v/>
      </c>
      <c r="E86" s="659" t="str">
        <f>IF(COUNTA(他!F85)&gt;=1,他!F85,"")</f>
        <v/>
      </c>
      <c r="F86" s="683" t="str">
        <f>IF(E86&lt;基本!$D$9,"非常勤","常勤")</f>
        <v>常勤</v>
      </c>
      <c r="G86" s="689">
        <f>IF(F86="非常勤",E86/基本!$D$9,1)</f>
        <v>1</v>
      </c>
      <c r="H86" s="694" t="e">
        <f>IF(DAYS360(J86,メイン!$N$3)&lt;500,"新"," ")</f>
        <v>#VALUE!</v>
      </c>
      <c r="I86" s="659"/>
      <c r="J86" s="893" t="str">
        <f>IF(COUNTA(他!E85)&gt;=1,他!E85,"")</f>
        <v/>
      </c>
      <c r="K86" s="895"/>
      <c r="L86" s="897"/>
      <c r="M86" s="897"/>
      <c r="N86" s="897"/>
      <c r="O86" s="897"/>
      <c r="P86" s="897"/>
      <c r="Q86" s="897"/>
      <c r="R86" s="897"/>
      <c r="S86" s="897"/>
      <c r="T86" s="897"/>
      <c r="U86" s="897"/>
      <c r="V86" s="897"/>
      <c r="W86" s="897"/>
      <c r="X86" s="897"/>
      <c r="Y86" s="897"/>
      <c r="Z86" s="897"/>
      <c r="AA86" s="897"/>
    </row>
    <row r="87" spans="1:27" ht="13.5" customHeight="1">
      <c r="A87" s="659" t="str">
        <f>IF(COUNTA(他!A86)&gt;=1,他!A86,"")</f>
        <v/>
      </c>
      <c r="B87" s="745" t="str">
        <f>IF(COUNTA(他!B86)&gt;=1,他!B86,"")</f>
        <v/>
      </c>
      <c r="C87" s="750" t="str">
        <f>IF(COUNTA(他!C86)&gt;=1,他!C86,"")</f>
        <v/>
      </c>
      <c r="D87" s="761" t="str">
        <f>IF(COUNTA(他!D86)&gt;=1,他!D86,"")</f>
        <v/>
      </c>
      <c r="E87" s="659" t="str">
        <f>IF(COUNTA(他!F86)&gt;=1,他!F86,"")</f>
        <v/>
      </c>
      <c r="F87" s="683" t="str">
        <f>IF(E87&lt;基本!$D$9,"非常勤","常勤")</f>
        <v>常勤</v>
      </c>
      <c r="G87" s="689">
        <f>IF(F87="非常勤",E87/基本!$D$9,1)</f>
        <v>1</v>
      </c>
      <c r="H87" s="694" t="e">
        <f>IF(DAYS360(J87,メイン!$N$3)&lt;500,"新"," ")</f>
        <v>#VALUE!</v>
      </c>
      <c r="I87" s="659"/>
      <c r="J87" s="893" t="str">
        <f>IF(COUNTA(他!E86)&gt;=1,他!E86,"")</f>
        <v/>
      </c>
      <c r="K87" s="895"/>
      <c r="L87" s="897"/>
      <c r="M87" s="897"/>
      <c r="N87" s="897"/>
      <c r="O87" s="897"/>
      <c r="P87" s="897"/>
      <c r="Q87" s="897"/>
      <c r="R87" s="897"/>
      <c r="S87" s="897"/>
      <c r="T87" s="897"/>
      <c r="U87" s="897"/>
      <c r="V87" s="897"/>
      <c r="W87" s="897"/>
      <c r="X87" s="897"/>
      <c r="Y87" s="897"/>
      <c r="Z87" s="897"/>
      <c r="AA87" s="897"/>
    </row>
    <row r="88" spans="1:27" ht="13.5" customHeight="1">
      <c r="A88" s="659" t="str">
        <f>IF(COUNTA(他!A87)&gt;=1,他!A87,"")</f>
        <v/>
      </c>
      <c r="B88" s="745" t="str">
        <f>IF(COUNTA(他!B87)&gt;=1,他!B87,"")</f>
        <v/>
      </c>
      <c r="C88" s="750" t="str">
        <f>IF(COUNTA(他!C87)&gt;=1,他!C87,"")</f>
        <v/>
      </c>
      <c r="D88" s="761" t="str">
        <f>IF(COUNTA(他!D87)&gt;=1,他!D87,"")</f>
        <v/>
      </c>
      <c r="E88" s="659" t="str">
        <f>IF(COUNTA(他!F87)&gt;=1,他!F87,"")</f>
        <v/>
      </c>
      <c r="F88" s="683" t="str">
        <f>IF(E88&lt;基本!$D$9,"非常勤","常勤")</f>
        <v>常勤</v>
      </c>
      <c r="G88" s="689">
        <f>IF(F88="非常勤",E88/基本!$D$9,1)</f>
        <v>1</v>
      </c>
      <c r="H88" s="694" t="e">
        <f>IF(DAYS360(J88,メイン!$N$3)&lt;500,"新"," ")</f>
        <v>#VALUE!</v>
      </c>
      <c r="I88" s="659"/>
      <c r="J88" s="893" t="str">
        <f>IF(COUNTA(他!E87)&gt;=1,他!E87,"")</f>
        <v/>
      </c>
      <c r="K88" s="895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</row>
    <row r="89" spans="1:27" ht="13.5" customHeight="1">
      <c r="A89" s="659" t="str">
        <f>IF(COUNTA(他!A88)&gt;=1,他!A88,"")</f>
        <v/>
      </c>
      <c r="B89" s="745" t="str">
        <f>IF(COUNTA(他!B88)&gt;=1,他!B88,"")</f>
        <v/>
      </c>
      <c r="C89" s="750" t="str">
        <f>IF(COUNTA(他!C88)&gt;=1,他!C88,"")</f>
        <v/>
      </c>
      <c r="D89" s="761" t="str">
        <f>IF(COUNTA(他!D88)&gt;=1,他!D88,"")</f>
        <v/>
      </c>
      <c r="E89" s="659" t="str">
        <f>IF(COUNTA(他!F88)&gt;=1,他!F88,"")</f>
        <v/>
      </c>
      <c r="F89" s="683" t="str">
        <f>IF(E89&lt;基本!$D$9,"非常勤","常勤")</f>
        <v>常勤</v>
      </c>
      <c r="G89" s="689">
        <f>IF(F89="非常勤",E89/基本!$D$9,1)</f>
        <v>1</v>
      </c>
      <c r="H89" s="694" t="e">
        <f>IF(DAYS360(J89,メイン!$N$3)&lt;500,"新"," ")</f>
        <v>#VALUE!</v>
      </c>
      <c r="I89" s="659"/>
      <c r="J89" s="893" t="str">
        <f>IF(COUNTA(他!E88)&gt;=1,他!E88,"")</f>
        <v/>
      </c>
      <c r="K89" s="895"/>
      <c r="L89" s="897"/>
      <c r="M89" s="897"/>
      <c r="N89" s="897"/>
      <c r="O89" s="897"/>
      <c r="P89" s="897"/>
      <c r="Q89" s="897"/>
      <c r="R89" s="897"/>
      <c r="S89" s="897"/>
      <c r="T89" s="897"/>
      <c r="U89" s="897"/>
      <c r="V89" s="897"/>
      <c r="W89" s="897"/>
      <c r="X89" s="897"/>
      <c r="Y89" s="897"/>
      <c r="Z89" s="897"/>
      <c r="AA89" s="897"/>
    </row>
    <row r="90" spans="1:27" ht="13.5" customHeight="1">
      <c r="A90" s="659" t="str">
        <f>IF(COUNTA(他!A89)&gt;=1,他!A89,"")</f>
        <v/>
      </c>
      <c r="B90" s="745" t="str">
        <f>IF(COUNTA(他!B89)&gt;=1,他!B89,"")</f>
        <v/>
      </c>
      <c r="C90" s="750" t="str">
        <f>IF(COUNTA(他!C89)&gt;=1,他!C89,"")</f>
        <v/>
      </c>
      <c r="D90" s="761" t="str">
        <f>IF(COUNTA(他!D89)&gt;=1,他!D89,"")</f>
        <v/>
      </c>
      <c r="E90" s="659" t="str">
        <f>IF(COUNTA(他!F89)&gt;=1,他!F89,"")</f>
        <v/>
      </c>
      <c r="F90" s="683" t="str">
        <f>IF(E90&lt;基本!$D$9,"非常勤","常勤")</f>
        <v>常勤</v>
      </c>
      <c r="G90" s="689">
        <f>IF(F90="非常勤",E90/基本!$D$9,1)</f>
        <v>1</v>
      </c>
      <c r="H90" s="694" t="e">
        <f>IF(DAYS360(J90,メイン!$N$3)&lt;500,"新"," ")</f>
        <v>#VALUE!</v>
      </c>
      <c r="I90" s="659"/>
      <c r="J90" s="893" t="str">
        <f>IF(COUNTA(他!E89)&gt;=1,他!E89,"")</f>
        <v/>
      </c>
      <c r="K90" s="895"/>
      <c r="L90" s="897"/>
      <c r="M90" s="897"/>
      <c r="N90" s="897"/>
      <c r="O90" s="897"/>
      <c r="P90" s="897"/>
      <c r="Q90" s="897"/>
      <c r="R90" s="897"/>
      <c r="S90" s="897"/>
      <c r="T90" s="897"/>
      <c r="U90" s="897"/>
      <c r="V90" s="897"/>
      <c r="W90" s="897"/>
      <c r="X90" s="897"/>
      <c r="Y90" s="897"/>
      <c r="Z90" s="897"/>
      <c r="AA90" s="897"/>
    </row>
    <row r="91" spans="1:27" ht="13.5" customHeight="1">
      <c r="A91" s="659" t="str">
        <f>IF(COUNTA(他!A90)&gt;=1,他!A90,"")</f>
        <v/>
      </c>
      <c r="B91" s="745" t="str">
        <f>IF(COUNTA(他!B90)&gt;=1,他!B90,"")</f>
        <v/>
      </c>
      <c r="C91" s="750" t="str">
        <f>IF(COUNTA(他!C90)&gt;=1,他!C90,"")</f>
        <v/>
      </c>
      <c r="D91" s="761" t="str">
        <f>IF(COUNTA(他!D90)&gt;=1,他!D90,"")</f>
        <v/>
      </c>
      <c r="E91" s="659" t="str">
        <f>IF(COUNTA(他!F90)&gt;=1,他!F90,"")</f>
        <v/>
      </c>
      <c r="F91" s="683" t="str">
        <f>IF(E91&lt;基本!$D$9,"非常勤","常勤")</f>
        <v>常勤</v>
      </c>
      <c r="G91" s="689">
        <f>IF(F91="非常勤",E91/基本!$D$9,1)</f>
        <v>1</v>
      </c>
      <c r="H91" s="694" t="e">
        <f>IF(DAYS360(J91,メイン!$N$3)&lt;500,"新"," ")</f>
        <v>#VALUE!</v>
      </c>
      <c r="I91" s="659"/>
      <c r="J91" s="893" t="str">
        <f>IF(COUNTA(他!E90)&gt;=1,他!E90,"")</f>
        <v/>
      </c>
      <c r="K91" s="895"/>
      <c r="L91" s="897"/>
      <c r="M91" s="897"/>
      <c r="N91" s="897"/>
      <c r="O91" s="897"/>
      <c r="P91" s="897"/>
      <c r="Q91" s="897"/>
      <c r="R91" s="897"/>
      <c r="S91" s="897"/>
      <c r="T91" s="897"/>
      <c r="U91" s="897"/>
      <c r="V91" s="897"/>
      <c r="W91" s="897"/>
      <c r="X91" s="897"/>
      <c r="Y91" s="897"/>
      <c r="Z91" s="897"/>
      <c r="AA91" s="897"/>
    </row>
    <row r="92" spans="1:27" ht="13.5" customHeight="1">
      <c r="A92" s="659" t="str">
        <f>IF(COUNTA(他!A91)&gt;=1,他!A91,"")</f>
        <v/>
      </c>
      <c r="B92" s="745" t="str">
        <f>IF(COUNTA(他!B91)&gt;=1,他!B91,"")</f>
        <v/>
      </c>
      <c r="C92" s="750" t="str">
        <f>IF(COUNTA(他!C91)&gt;=1,他!C91,"")</f>
        <v/>
      </c>
      <c r="D92" s="761" t="str">
        <f>IF(COUNTA(他!D91)&gt;=1,他!D91,"")</f>
        <v/>
      </c>
      <c r="E92" s="659" t="str">
        <f>IF(COUNTA(他!F91)&gt;=1,他!F91,"")</f>
        <v/>
      </c>
      <c r="F92" s="683" t="str">
        <f>IF(E92&lt;基本!$D$9,"非常勤","常勤")</f>
        <v>常勤</v>
      </c>
      <c r="G92" s="689">
        <f>IF(F92="非常勤",E92/基本!$D$9,1)</f>
        <v>1</v>
      </c>
      <c r="H92" s="694" t="e">
        <f>IF(DAYS360(J92,メイン!$N$3)&lt;500,"新"," ")</f>
        <v>#VALUE!</v>
      </c>
      <c r="I92" s="659"/>
      <c r="J92" s="893" t="str">
        <f>IF(COUNTA(他!E91)&gt;=1,他!E91,"")</f>
        <v/>
      </c>
      <c r="K92" s="895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</row>
    <row r="93" spans="1:27" ht="13.5" customHeight="1">
      <c r="A93" s="659" t="str">
        <f>IF(COUNTA(他!A92)&gt;=1,他!A92,"")</f>
        <v/>
      </c>
      <c r="B93" s="745" t="str">
        <f>IF(COUNTA(他!B92)&gt;=1,他!B92,"")</f>
        <v/>
      </c>
      <c r="C93" s="750" t="str">
        <f>IF(COUNTA(他!C92)&gt;=1,他!C92,"")</f>
        <v/>
      </c>
      <c r="D93" s="761" t="str">
        <f>IF(COUNTA(他!D92)&gt;=1,他!D92,"")</f>
        <v/>
      </c>
      <c r="E93" s="659" t="str">
        <f>IF(COUNTA(他!F92)&gt;=1,他!F92,"")</f>
        <v/>
      </c>
      <c r="F93" s="683" t="str">
        <f>IF(E93&lt;基本!$D$9,"非常勤","常勤")</f>
        <v>常勤</v>
      </c>
      <c r="G93" s="689">
        <f>IF(F93="非常勤",E93/基本!$D$9,1)</f>
        <v>1</v>
      </c>
      <c r="H93" s="694" t="e">
        <f>IF(DAYS360(J93,メイン!$N$3)&lt;500,"新"," ")</f>
        <v>#VALUE!</v>
      </c>
      <c r="I93" s="659"/>
      <c r="J93" s="893" t="str">
        <f>IF(COUNTA(他!E92)&gt;=1,他!E92,"")</f>
        <v/>
      </c>
      <c r="K93" s="895"/>
      <c r="L93" s="897"/>
      <c r="M93" s="897"/>
      <c r="N93" s="897"/>
      <c r="O93" s="897"/>
      <c r="P93" s="897"/>
      <c r="Q93" s="897"/>
      <c r="R93" s="897"/>
      <c r="S93" s="897"/>
      <c r="T93" s="897"/>
      <c r="U93" s="897"/>
      <c r="V93" s="897"/>
      <c r="W93" s="897"/>
      <c r="X93" s="897"/>
      <c r="Y93" s="897"/>
      <c r="Z93" s="897"/>
      <c r="AA93" s="897"/>
    </row>
    <row r="94" spans="1:27" ht="13.5" customHeight="1">
      <c r="A94" s="659" t="str">
        <f>IF(COUNTA(他!A93)&gt;=1,他!A93,"")</f>
        <v/>
      </c>
      <c r="B94" s="745" t="str">
        <f>IF(COUNTA(他!B93)&gt;=1,他!B93,"")</f>
        <v/>
      </c>
      <c r="C94" s="750" t="str">
        <f>IF(COUNTA(他!C93)&gt;=1,他!C93,"")</f>
        <v/>
      </c>
      <c r="D94" s="761" t="str">
        <f>IF(COUNTA(他!D93)&gt;=1,他!D93,"")</f>
        <v/>
      </c>
      <c r="E94" s="659" t="str">
        <f>IF(COUNTA(他!F93)&gt;=1,他!F93,"")</f>
        <v/>
      </c>
      <c r="F94" s="683" t="str">
        <f>IF(E94&lt;基本!$D$9,"非常勤","常勤")</f>
        <v>常勤</v>
      </c>
      <c r="G94" s="689">
        <f>IF(F94="非常勤",E94/基本!$D$9,1)</f>
        <v>1</v>
      </c>
      <c r="H94" s="694" t="e">
        <f>IF(DAYS360(J94,メイン!$N$3)&lt;500,"新"," ")</f>
        <v>#VALUE!</v>
      </c>
      <c r="I94" s="659"/>
      <c r="J94" s="893" t="str">
        <f>IF(COUNTA(他!E93)&gt;=1,他!E93,"")</f>
        <v/>
      </c>
      <c r="K94" s="895"/>
      <c r="L94" s="897"/>
      <c r="M94" s="897"/>
      <c r="N94" s="897"/>
      <c r="O94" s="897"/>
      <c r="P94" s="897"/>
      <c r="Q94" s="897"/>
      <c r="R94" s="897"/>
      <c r="S94" s="897"/>
      <c r="T94" s="897"/>
      <c r="U94" s="897"/>
      <c r="V94" s="897"/>
      <c r="W94" s="897"/>
      <c r="X94" s="897"/>
      <c r="Y94" s="897"/>
      <c r="Z94" s="897"/>
      <c r="AA94" s="897"/>
    </row>
    <row r="95" spans="1:27" ht="13.5" customHeight="1">
      <c r="A95" s="659" t="str">
        <f>IF(COUNTA(他!A94)&gt;=1,他!A94,"")</f>
        <v/>
      </c>
      <c r="B95" s="745" t="str">
        <f>IF(COUNTA(他!B94)&gt;=1,他!B94,"")</f>
        <v/>
      </c>
      <c r="C95" s="750" t="str">
        <f>IF(COUNTA(他!C94)&gt;=1,他!C94,"")</f>
        <v/>
      </c>
      <c r="D95" s="761" t="str">
        <f>IF(COUNTA(他!D94)&gt;=1,他!D94,"")</f>
        <v/>
      </c>
      <c r="E95" s="659" t="str">
        <f>IF(COUNTA(他!F94)&gt;=1,他!F94,"")</f>
        <v/>
      </c>
      <c r="F95" s="683" t="str">
        <f>IF(E95&lt;基本!$D$9,"非常勤","常勤")</f>
        <v>常勤</v>
      </c>
      <c r="G95" s="689">
        <f>IF(F95="非常勤",E95/基本!$D$9,1)</f>
        <v>1</v>
      </c>
      <c r="H95" s="694" t="e">
        <f>IF(DAYS360(J95,メイン!$N$3)&lt;500,"新"," ")</f>
        <v>#VALUE!</v>
      </c>
      <c r="I95" s="659"/>
      <c r="J95" s="893" t="str">
        <f>IF(COUNTA(他!E94)&gt;=1,他!E94,"")</f>
        <v/>
      </c>
      <c r="K95" s="895"/>
      <c r="L95" s="897"/>
      <c r="M95" s="897"/>
      <c r="N95" s="897"/>
      <c r="O95" s="897"/>
      <c r="P95" s="897"/>
      <c r="Q95" s="897"/>
      <c r="R95" s="897"/>
      <c r="S95" s="897"/>
      <c r="T95" s="897"/>
      <c r="U95" s="897"/>
      <c r="V95" s="897"/>
      <c r="W95" s="897"/>
      <c r="X95" s="897"/>
      <c r="Y95" s="897"/>
      <c r="Z95" s="897"/>
      <c r="AA95" s="897"/>
    </row>
    <row r="96" spans="1:27" ht="13.5" customHeight="1">
      <c r="A96" s="659" t="str">
        <f>IF(COUNTA(他!A95)&gt;=1,他!A95,"")</f>
        <v/>
      </c>
      <c r="B96" s="745" t="str">
        <f>IF(COUNTA(他!B95)&gt;=1,他!B95,"")</f>
        <v/>
      </c>
      <c r="C96" s="750" t="str">
        <f>IF(COUNTA(他!C95)&gt;=1,他!C95,"")</f>
        <v/>
      </c>
      <c r="D96" s="761" t="str">
        <f>IF(COUNTA(他!D95)&gt;=1,他!D95,"")</f>
        <v/>
      </c>
      <c r="E96" s="659" t="str">
        <f>IF(COUNTA(他!F95)&gt;=1,他!F95,"")</f>
        <v/>
      </c>
      <c r="F96" s="683" t="str">
        <f>IF(E96&lt;基本!$D$9,"非常勤","常勤")</f>
        <v>常勤</v>
      </c>
      <c r="G96" s="689">
        <f>IF(F96="非常勤",E96/基本!$D$9,1)</f>
        <v>1</v>
      </c>
      <c r="H96" s="694" t="e">
        <f>IF(DAYS360(J96,メイン!$N$3)&lt;500,"新"," ")</f>
        <v>#VALUE!</v>
      </c>
      <c r="I96" s="659"/>
      <c r="J96" s="893" t="str">
        <f>IF(COUNTA(他!E95)&gt;=1,他!E95,"")</f>
        <v/>
      </c>
      <c r="K96" s="895"/>
      <c r="L96" s="897"/>
      <c r="M96" s="897"/>
      <c r="N96" s="897"/>
      <c r="O96" s="897"/>
      <c r="P96" s="897"/>
      <c r="Q96" s="897"/>
      <c r="R96" s="897"/>
      <c r="S96" s="897"/>
      <c r="T96" s="897"/>
      <c r="U96" s="897"/>
      <c r="V96" s="897"/>
      <c r="W96" s="897"/>
      <c r="X96" s="897"/>
      <c r="Y96" s="897"/>
      <c r="Z96" s="897"/>
      <c r="AA96" s="897"/>
    </row>
    <row r="97" spans="1:27" ht="13.5" customHeight="1">
      <c r="A97" s="659" t="str">
        <f>IF(COUNTA(他!A96)&gt;=1,他!A96,"")</f>
        <v/>
      </c>
      <c r="B97" s="745" t="str">
        <f>IF(COUNTA(他!B96)&gt;=1,他!B96,"")</f>
        <v/>
      </c>
      <c r="C97" s="750" t="str">
        <f>IF(COUNTA(他!C96)&gt;=1,他!C96,"")</f>
        <v/>
      </c>
      <c r="D97" s="761" t="str">
        <f>IF(COUNTA(他!D96)&gt;=1,他!D96,"")</f>
        <v/>
      </c>
      <c r="E97" s="659" t="str">
        <f>IF(COUNTA(他!F96)&gt;=1,他!F96,"")</f>
        <v/>
      </c>
      <c r="F97" s="683" t="str">
        <f>IF(E97&lt;基本!$D$9,"非常勤","常勤")</f>
        <v>常勤</v>
      </c>
      <c r="G97" s="689">
        <f>IF(F97="非常勤",E97/基本!$D$9,1)</f>
        <v>1</v>
      </c>
      <c r="H97" s="694" t="e">
        <f>IF(DAYS360(J97,メイン!$N$3)&lt;500,"新"," ")</f>
        <v>#VALUE!</v>
      </c>
      <c r="I97" s="659"/>
      <c r="J97" s="893" t="str">
        <f>IF(COUNTA(他!E96)&gt;=1,他!E96,"")</f>
        <v/>
      </c>
      <c r="K97" s="895"/>
      <c r="L97" s="897"/>
      <c r="M97" s="897"/>
      <c r="N97" s="897"/>
      <c r="O97" s="897"/>
      <c r="P97" s="897"/>
      <c r="Q97" s="897"/>
      <c r="R97" s="897"/>
      <c r="S97" s="897"/>
      <c r="T97" s="897"/>
      <c r="U97" s="897"/>
      <c r="V97" s="897"/>
      <c r="W97" s="897"/>
      <c r="X97" s="897"/>
      <c r="Y97" s="897"/>
      <c r="Z97" s="897"/>
      <c r="AA97" s="897"/>
    </row>
    <row r="98" spans="1:27" ht="13.5" customHeight="1">
      <c r="A98" s="659" t="str">
        <f>IF(COUNTA(他!A97)&gt;=1,他!A97,"")</f>
        <v/>
      </c>
      <c r="B98" s="745" t="str">
        <f>IF(COUNTA(他!B97)&gt;=1,他!B97,"")</f>
        <v/>
      </c>
      <c r="C98" s="750" t="str">
        <f>IF(COUNTA(他!C97)&gt;=1,他!C97,"")</f>
        <v/>
      </c>
      <c r="D98" s="761" t="str">
        <f>IF(COUNTA(他!D97)&gt;=1,他!D97,"")</f>
        <v/>
      </c>
      <c r="E98" s="659" t="str">
        <f>IF(COUNTA(他!F97)&gt;=1,他!F97,"")</f>
        <v/>
      </c>
      <c r="F98" s="683" t="str">
        <f>IF(E98&lt;基本!$D$9,"非常勤","常勤")</f>
        <v>常勤</v>
      </c>
      <c r="G98" s="689">
        <f>IF(F98="非常勤",E98/基本!$D$9,1)</f>
        <v>1</v>
      </c>
      <c r="H98" s="694" t="e">
        <f>IF(DAYS360(J98,メイン!$N$3)&lt;500,"新"," ")</f>
        <v>#VALUE!</v>
      </c>
      <c r="I98" s="659"/>
      <c r="J98" s="893" t="str">
        <f>IF(COUNTA(他!E97)&gt;=1,他!E97,"")</f>
        <v/>
      </c>
      <c r="K98" s="895"/>
      <c r="L98" s="897"/>
      <c r="M98" s="897"/>
      <c r="N98" s="897"/>
      <c r="O98" s="897"/>
      <c r="P98" s="897"/>
      <c r="Q98" s="897"/>
      <c r="R98" s="897"/>
      <c r="S98" s="897"/>
      <c r="T98" s="897"/>
      <c r="U98" s="897"/>
      <c r="V98" s="897"/>
      <c r="W98" s="897"/>
      <c r="X98" s="897"/>
      <c r="Y98" s="897"/>
      <c r="Z98" s="897"/>
      <c r="AA98" s="897"/>
    </row>
    <row r="99" spans="1:27" ht="13.5" customHeight="1">
      <c r="A99" s="659" t="str">
        <f>IF(COUNTA(他!A98)&gt;=1,他!A98,"")</f>
        <v/>
      </c>
      <c r="B99" s="745" t="str">
        <f>IF(COUNTA(他!B98)&gt;=1,他!B98,"")</f>
        <v/>
      </c>
      <c r="C99" s="750" t="str">
        <f>IF(COUNTA(他!C98)&gt;=1,他!C98,"")</f>
        <v/>
      </c>
      <c r="D99" s="761" t="str">
        <f>IF(COUNTA(他!D98)&gt;=1,他!D98,"")</f>
        <v/>
      </c>
      <c r="E99" s="659" t="str">
        <f>IF(COUNTA(他!F98)&gt;=1,他!F98,"")</f>
        <v/>
      </c>
      <c r="F99" s="683" t="str">
        <f>IF(E99&lt;基本!$D$9,"非常勤","常勤")</f>
        <v>常勤</v>
      </c>
      <c r="G99" s="689">
        <f>IF(F99="非常勤",E99/基本!$D$9,1)</f>
        <v>1</v>
      </c>
      <c r="H99" s="694" t="e">
        <f>IF(DAYS360(J99,メイン!$N$3)&lt;500,"新"," ")</f>
        <v>#VALUE!</v>
      </c>
      <c r="I99" s="659"/>
      <c r="J99" s="893" t="str">
        <f>IF(COUNTA(他!E98)&gt;=1,他!E98,"")</f>
        <v/>
      </c>
      <c r="K99" s="895"/>
      <c r="L99" s="897"/>
      <c r="M99" s="897"/>
      <c r="N99" s="897"/>
      <c r="O99" s="897"/>
      <c r="P99" s="897"/>
      <c r="Q99" s="897"/>
      <c r="R99" s="897"/>
      <c r="S99" s="897"/>
      <c r="T99" s="897"/>
      <c r="U99" s="897"/>
      <c r="V99" s="897"/>
      <c r="W99" s="897"/>
      <c r="X99" s="897"/>
      <c r="Y99" s="897"/>
      <c r="Z99" s="897"/>
      <c r="AA99" s="897"/>
    </row>
    <row r="100" spans="1:27" ht="13.5" customHeight="1">
      <c r="A100" s="659" t="str">
        <f>IF(COUNTA(他!A99)&gt;=1,他!A99,"")</f>
        <v/>
      </c>
      <c r="B100" s="745" t="str">
        <f>IF(COUNTA(他!B99)&gt;=1,他!B99,"")</f>
        <v/>
      </c>
      <c r="C100" s="750" t="str">
        <f>IF(COUNTA(他!C99)&gt;=1,他!C99,"")</f>
        <v/>
      </c>
      <c r="D100" s="761" t="str">
        <f>IF(COUNTA(他!D99)&gt;=1,他!D99,"")</f>
        <v/>
      </c>
      <c r="E100" s="659" t="str">
        <f>IF(COUNTA(他!F99)&gt;=1,他!F99,"")</f>
        <v/>
      </c>
      <c r="F100" s="683" t="str">
        <f>IF(E100&lt;基本!$D$9,"非常勤","常勤")</f>
        <v>常勤</v>
      </c>
      <c r="G100" s="689">
        <f>IF(F100="非常勤",E100/基本!$D$9,1)</f>
        <v>1</v>
      </c>
      <c r="H100" s="694" t="e">
        <f>IF(DAYS360(J100,メイン!$N$3)&lt;500,"新"," ")</f>
        <v>#VALUE!</v>
      </c>
      <c r="I100" s="659"/>
      <c r="J100" s="893" t="str">
        <f>IF(COUNTA(他!E99)&gt;=1,他!E99,"")</f>
        <v/>
      </c>
      <c r="K100" s="895"/>
      <c r="L100" s="897"/>
      <c r="M100" s="897"/>
      <c r="N100" s="897"/>
      <c r="O100" s="897"/>
      <c r="P100" s="897"/>
      <c r="Q100" s="897"/>
      <c r="R100" s="897"/>
      <c r="S100" s="897"/>
      <c r="T100" s="897"/>
      <c r="U100" s="897"/>
      <c r="V100" s="897"/>
      <c r="W100" s="897"/>
      <c r="X100" s="897"/>
      <c r="Y100" s="897"/>
      <c r="Z100" s="897"/>
      <c r="AA100" s="897"/>
    </row>
    <row r="101" spans="1:27" ht="13.5" customHeight="1">
      <c r="A101" s="659" t="str">
        <f>IF(COUNTA(他!A100)&gt;=1,他!A100,"")</f>
        <v/>
      </c>
      <c r="B101" s="745" t="str">
        <f>IF(COUNTA(他!B100)&gt;=1,他!B100,"")</f>
        <v/>
      </c>
      <c r="C101" s="750" t="str">
        <f>IF(COUNTA(他!C100)&gt;=1,他!C100,"")</f>
        <v/>
      </c>
      <c r="D101" s="761" t="str">
        <f>IF(COUNTA(他!D100)&gt;=1,他!D100,"")</f>
        <v/>
      </c>
      <c r="E101" s="659" t="str">
        <f>IF(COUNTA(他!F100)&gt;=1,他!F100,"")</f>
        <v/>
      </c>
      <c r="F101" s="683" t="str">
        <f>IF(E101&lt;基本!$D$9,"非常勤","常勤")</f>
        <v>常勤</v>
      </c>
      <c r="G101" s="689">
        <f>IF(F101="非常勤",E101/基本!$D$9,1)</f>
        <v>1</v>
      </c>
      <c r="H101" s="694" t="e">
        <f>IF(DAYS360(J101,メイン!$N$3)&lt;500,"新"," ")</f>
        <v>#VALUE!</v>
      </c>
      <c r="I101" s="659"/>
      <c r="J101" s="893" t="str">
        <f>IF(COUNTA(他!E100)&gt;=1,他!E100,"")</f>
        <v/>
      </c>
      <c r="K101" s="895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</row>
    <row r="102" spans="1:27" ht="13.5" customHeight="1">
      <c r="A102" s="659" t="str">
        <f>IF(COUNTA(他!A101)&gt;=1,他!A101,"")</f>
        <v/>
      </c>
      <c r="B102" s="745" t="str">
        <f>IF(COUNTA(他!B101)&gt;=1,他!B101,"")</f>
        <v/>
      </c>
      <c r="C102" s="750" t="str">
        <f>IF(COUNTA(他!C101)&gt;=1,他!C101,"")</f>
        <v/>
      </c>
      <c r="D102" s="761" t="str">
        <f>IF(COUNTA(他!D101)&gt;=1,他!D101,"")</f>
        <v/>
      </c>
      <c r="E102" s="659" t="str">
        <f>IF(COUNTA(他!F101)&gt;=1,他!F101,"")</f>
        <v/>
      </c>
      <c r="F102" s="683" t="str">
        <f>IF(E102&lt;基本!$D$9,"非常勤","常勤")</f>
        <v>常勤</v>
      </c>
      <c r="G102" s="689">
        <f>IF(F102="非常勤",E102/基本!$D$9,1)</f>
        <v>1</v>
      </c>
      <c r="H102" s="694" t="e">
        <f>IF(DAYS360(J102,メイン!$N$3)&lt;500,"新"," ")</f>
        <v>#VALUE!</v>
      </c>
      <c r="I102" s="659"/>
      <c r="J102" s="893" t="str">
        <f>IF(COUNTA(他!E101)&gt;=1,他!E101,"")</f>
        <v/>
      </c>
      <c r="K102" s="895"/>
      <c r="L102" s="897"/>
      <c r="M102" s="897"/>
      <c r="N102" s="897"/>
      <c r="O102" s="897"/>
      <c r="P102" s="897"/>
      <c r="Q102" s="897"/>
      <c r="R102" s="897"/>
      <c r="S102" s="897"/>
      <c r="T102" s="897"/>
      <c r="U102" s="897"/>
      <c r="V102" s="897"/>
      <c r="W102" s="897"/>
      <c r="X102" s="897"/>
      <c r="Y102" s="897"/>
      <c r="Z102" s="897"/>
      <c r="AA102" s="897"/>
    </row>
    <row r="103" spans="1:27" ht="13.5" customHeight="1">
      <c r="A103" s="659" t="str">
        <f>IF(COUNTA(他!A102)&gt;=1,他!A102,"")</f>
        <v/>
      </c>
      <c r="B103" s="745" t="str">
        <f>IF(COUNTA(他!B102)&gt;=1,他!B102,"")</f>
        <v/>
      </c>
      <c r="C103" s="750" t="str">
        <f>IF(COUNTA(他!C102)&gt;=1,他!C102,"")</f>
        <v/>
      </c>
      <c r="D103" s="761" t="str">
        <f>IF(COUNTA(他!D102)&gt;=1,他!D102,"")</f>
        <v/>
      </c>
      <c r="E103" s="659" t="str">
        <f>IF(COUNTA(他!F102)&gt;=1,他!F102,"")</f>
        <v/>
      </c>
      <c r="F103" s="683" t="str">
        <f>IF(E103&lt;基本!$D$9,"非常勤","常勤")</f>
        <v>常勤</v>
      </c>
      <c r="G103" s="689">
        <f>IF(F103="非常勤",E103/基本!$D$9,1)</f>
        <v>1</v>
      </c>
      <c r="H103" s="694" t="e">
        <f>IF(DAYS360(J103,メイン!$N$3)&lt;500,"新"," ")</f>
        <v>#VALUE!</v>
      </c>
      <c r="I103" s="659"/>
      <c r="J103" s="893" t="str">
        <f>IF(COUNTA(他!E102)&gt;=1,他!E102,"")</f>
        <v/>
      </c>
      <c r="K103" s="895"/>
      <c r="L103" s="897"/>
      <c r="M103" s="897"/>
      <c r="N103" s="897"/>
      <c r="O103" s="897"/>
      <c r="P103" s="897"/>
      <c r="Q103" s="897"/>
      <c r="R103" s="897"/>
      <c r="S103" s="897"/>
      <c r="T103" s="897"/>
      <c r="U103" s="897"/>
      <c r="V103" s="897"/>
      <c r="W103" s="897"/>
      <c r="X103" s="897"/>
      <c r="Y103" s="897"/>
      <c r="Z103" s="897"/>
      <c r="AA103" s="897"/>
    </row>
    <row r="104" spans="1:27" ht="13.5" customHeight="1">
      <c r="A104" s="659" t="str">
        <f>IF(COUNTA(他!A103)&gt;=1,他!A103,"")</f>
        <v/>
      </c>
      <c r="B104" s="745" t="str">
        <f>IF(COUNTA(他!B103)&gt;=1,他!B103,"")</f>
        <v/>
      </c>
      <c r="C104" s="750" t="str">
        <f>IF(COUNTA(他!C103)&gt;=1,他!C103,"")</f>
        <v/>
      </c>
      <c r="D104" s="761" t="str">
        <f>IF(COUNTA(他!D103)&gt;=1,他!D103,"")</f>
        <v/>
      </c>
      <c r="E104" s="659" t="str">
        <f>IF(COUNTA(他!F103)&gt;=1,他!F103,"")</f>
        <v/>
      </c>
      <c r="F104" s="683" t="str">
        <f>IF(E104&lt;基本!$D$9,"非常勤","常勤")</f>
        <v>常勤</v>
      </c>
      <c r="G104" s="689">
        <f>IF(F104="非常勤",E104/基本!$D$9,1)</f>
        <v>1</v>
      </c>
      <c r="H104" s="694" t="e">
        <f>IF(DAYS360(J104,メイン!$N$3)&lt;500,"新"," ")</f>
        <v>#VALUE!</v>
      </c>
      <c r="I104" s="659"/>
      <c r="J104" s="893" t="str">
        <f>IF(COUNTA(他!E103)&gt;=1,他!E103,"")</f>
        <v/>
      </c>
      <c r="K104" s="895"/>
      <c r="L104" s="897"/>
      <c r="M104" s="897"/>
      <c r="N104" s="897"/>
      <c r="O104" s="897"/>
      <c r="P104" s="897"/>
      <c r="Q104" s="897"/>
      <c r="R104" s="897"/>
      <c r="S104" s="897"/>
      <c r="T104" s="897"/>
      <c r="U104" s="897"/>
      <c r="V104" s="897"/>
      <c r="W104" s="897"/>
      <c r="X104" s="897"/>
      <c r="Y104" s="897"/>
      <c r="Z104" s="897"/>
      <c r="AA104" s="897"/>
    </row>
    <row r="105" spans="1:27" ht="13.5" customHeight="1">
      <c r="A105" s="659" t="str">
        <f>IF(COUNTA(他!A104)&gt;=1,他!A104,"")</f>
        <v/>
      </c>
      <c r="B105" s="745" t="str">
        <f>IF(COUNTA(他!B104)&gt;=1,他!B104,"")</f>
        <v/>
      </c>
      <c r="C105" s="750" t="str">
        <f>IF(COUNTA(他!C104)&gt;=1,他!C104,"")</f>
        <v/>
      </c>
      <c r="D105" s="761" t="str">
        <f>IF(COUNTA(他!D104)&gt;=1,他!D104,"")</f>
        <v/>
      </c>
      <c r="E105" s="659" t="str">
        <f>IF(COUNTA(他!F104)&gt;=1,他!F104,"")</f>
        <v/>
      </c>
      <c r="F105" s="683" t="str">
        <f>IF(E105&lt;基本!$D$9,"非常勤","常勤")</f>
        <v>常勤</v>
      </c>
      <c r="G105" s="689">
        <f>IF(F105="非常勤",E105/基本!$D$9,1)</f>
        <v>1</v>
      </c>
      <c r="H105" s="694" t="e">
        <f>IF(DAYS360(J105,メイン!$N$3)&lt;500,"新"," ")</f>
        <v>#VALUE!</v>
      </c>
      <c r="I105" s="659"/>
      <c r="J105" s="893" t="str">
        <f>IF(COUNTA(他!E104)&gt;=1,他!E104,"")</f>
        <v/>
      </c>
      <c r="K105" s="895"/>
      <c r="L105" s="897"/>
      <c r="M105" s="897"/>
      <c r="N105" s="897"/>
      <c r="O105" s="897"/>
      <c r="P105" s="897"/>
      <c r="Q105" s="897"/>
      <c r="R105" s="897"/>
      <c r="S105" s="897"/>
      <c r="T105" s="897"/>
      <c r="U105" s="897"/>
      <c r="V105" s="897"/>
      <c r="W105" s="897"/>
      <c r="X105" s="897"/>
      <c r="Y105" s="897"/>
      <c r="Z105" s="897"/>
      <c r="AA105" s="897"/>
    </row>
    <row r="106" spans="1:27" ht="13.5" customHeight="1">
      <c r="A106" s="659" t="str">
        <f>IF(COUNTA(他!A105)&gt;=1,他!A105,"")</f>
        <v/>
      </c>
      <c r="B106" s="745" t="str">
        <f>IF(COUNTA(他!B105)&gt;=1,他!B105,"")</f>
        <v/>
      </c>
      <c r="C106" s="750" t="str">
        <f>IF(COUNTA(他!C105)&gt;=1,他!C105,"")</f>
        <v/>
      </c>
      <c r="D106" s="761" t="str">
        <f>IF(COUNTA(他!D105)&gt;=1,他!D105,"")</f>
        <v/>
      </c>
      <c r="E106" s="659" t="str">
        <f>IF(COUNTA(他!F105)&gt;=1,他!F105,"")</f>
        <v/>
      </c>
      <c r="F106" s="683" t="str">
        <f>IF(E106&lt;基本!$D$9,"非常勤","常勤")</f>
        <v>常勤</v>
      </c>
      <c r="G106" s="689">
        <f>IF(F106="非常勤",E106/基本!$D$9,1)</f>
        <v>1</v>
      </c>
      <c r="H106" s="694" t="e">
        <f>IF(DAYS360(J106,メイン!$N$3)&lt;500,"新"," ")</f>
        <v>#VALUE!</v>
      </c>
      <c r="I106" s="659"/>
      <c r="J106" s="893" t="str">
        <f>IF(COUNTA(他!E105)&gt;=1,他!E105,"")</f>
        <v/>
      </c>
      <c r="K106" s="895"/>
      <c r="L106" s="897"/>
      <c r="M106" s="897"/>
      <c r="N106" s="897"/>
      <c r="O106" s="897"/>
      <c r="P106" s="897"/>
      <c r="Q106" s="897"/>
      <c r="R106" s="897"/>
      <c r="S106" s="897"/>
      <c r="T106" s="897"/>
      <c r="U106" s="897"/>
      <c r="V106" s="897"/>
      <c r="W106" s="897"/>
      <c r="X106" s="897"/>
      <c r="Y106" s="897"/>
      <c r="Z106" s="897"/>
      <c r="AA106" s="897"/>
    </row>
    <row r="107" spans="1:27" ht="13.5" customHeight="1">
      <c r="A107" s="659" t="str">
        <f>IF(COUNTA(他!A106)&gt;=1,他!A106,"")</f>
        <v/>
      </c>
      <c r="B107" s="745" t="str">
        <f>IF(COUNTA(他!B106)&gt;=1,他!B106,"")</f>
        <v/>
      </c>
      <c r="C107" s="750" t="str">
        <f>IF(COUNTA(他!C106)&gt;=1,他!C106,"")</f>
        <v/>
      </c>
      <c r="D107" s="761" t="str">
        <f>IF(COUNTA(他!D106)&gt;=1,他!D106,"")</f>
        <v/>
      </c>
      <c r="E107" s="659" t="str">
        <f>IF(COUNTA(他!F106)&gt;=1,他!F106,"")</f>
        <v/>
      </c>
      <c r="F107" s="683" t="str">
        <f>IF(E107&lt;基本!$D$9,"非常勤","常勤")</f>
        <v>常勤</v>
      </c>
      <c r="G107" s="689">
        <f>IF(F107="非常勤",E107/基本!$D$9,1)</f>
        <v>1</v>
      </c>
      <c r="H107" s="694" t="e">
        <f>IF(DAYS360(J107,メイン!$N$3)&lt;500,"新"," ")</f>
        <v>#VALUE!</v>
      </c>
      <c r="I107" s="659"/>
      <c r="J107" s="893" t="str">
        <f>IF(COUNTA(他!E106)&gt;=1,他!E106,"")</f>
        <v/>
      </c>
      <c r="K107" s="895"/>
      <c r="L107" s="897"/>
      <c r="M107" s="897"/>
      <c r="N107" s="897"/>
      <c r="O107" s="897"/>
      <c r="P107" s="897"/>
      <c r="Q107" s="897"/>
      <c r="R107" s="897"/>
      <c r="S107" s="897"/>
      <c r="T107" s="897"/>
      <c r="U107" s="897"/>
      <c r="V107" s="897"/>
      <c r="W107" s="897"/>
      <c r="X107" s="897"/>
      <c r="Y107" s="897"/>
      <c r="Z107" s="897"/>
      <c r="AA107" s="897"/>
    </row>
    <row r="108" spans="1:27" ht="13.5" customHeight="1">
      <c r="A108" s="659" t="str">
        <f>IF(COUNTA(他!A107)&gt;=1,他!A107,"")</f>
        <v/>
      </c>
      <c r="B108" s="745" t="str">
        <f>IF(COUNTA(他!B107)&gt;=1,他!B107,"")</f>
        <v/>
      </c>
      <c r="C108" s="750" t="str">
        <f>IF(COUNTA(他!C107)&gt;=1,他!C107,"")</f>
        <v/>
      </c>
      <c r="D108" s="761" t="str">
        <f>IF(COUNTA(他!D107)&gt;=1,他!D107,"")</f>
        <v/>
      </c>
      <c r="E108" s="659" t="str">
        <f>IF(COUNTA(他!F107)&gt;=1,他!F107,"")</f>
        <v/>
      </c>
      <c r="F108" s="683" t="str">
        <f>IF(E108&lt;基本!$D$9,"非常勤","常勤")</f>
        <v>常勤</v>
      </c>
      <c r="G108" s="689">
        <f>IF(F108="非常勤",E108/基本!$D$9,1)</f>
        <v>1</v>
      </c>
      <c r="H108" s="694" t="e">
        <f>IF(DAYS360(J108,メイン!$N$3)&lt;500,"新"," ")</f>
        <v>#VALUE!</v>
      </c>
      <c r="I108" s="659"/>
      <c r="J108" s="893" t="str">
        <f>IF(COUNTA(他!E107)&gt;=1,他!E107,"")</f>
        <v/>
      </c>
      <c r="K108" s="895"/>
      <c r="L108" s="897"/>
      <c r="M108" s="897"/>
      <c r="N108" s="897"/>
      <c r="O108" s="897"/>
      <c r="P108" s="897"/>
      <c r="Q108" s="897"/>
      <c r="R108" s="897"/>
      <c r="S108" s="897"/>
      <c r="T108" s="897"/>
      <c r="U108" s="897"/>
      <c r="V108" s="897"/>
      <c r="W108" s="897"/>
      <c r="X108" s="897"/>
      <c r="Y108" s="897"/>
      <c r="Z108" s="897"/>
      <c r="AA108" s="897"/>
    </row>
    <row r="109" spans="1:27" ht="13.5" customHeight="1">
      <c r="A109" s="659" t="str">
        <f>IF(COUNTA(他!A108)&gt;=1,他!A108,"")</f>
        <v/>
      </c>
      <c r="B109" s="745" t="str">
        <f>IF(COUNTA(他!B108)&gt;=1,他!B108,"")</f>
        <v/>
      </c>
      <c r="C109" s="750" t="str">
        <f>IF(COUNTA(他!C108)&gt;=1,他!C108,"")</f>
        <v/>
      </c>
      <c r="D109" s="761" t="str">
        <f>IF(COUNTA(他!D108)&gt;=1,他!D108,"")</f>
        <v/>
      </c>
      <c r="E109" s="659" t="str">
        <f>IF(COUNTA(他!F108)&gt;=1,他!F108,"")</f>
        <v/>
      </c>
      <c r="F109" s="683" t="str">
        <f>IF(E109&lt;基本!$D$9,"非常勤","常勤")</f>
        <v>常勤</v>
      </c>
      <c r="G109" s="689">
        <f>IF(F109="非常勤",E109/基本!$D$9,1)</f>
        <v>1</v>
      </c>
      <c r="H109" s="694" t="e">
        <f>IF(DAYS360(J109,メイン!$N$3)&lt;500,"新"," ")</f>
        <v>#VALUE!</v>
      </c>
      <c r="I109" s="659"/>
      <c r="J109" s="893" t="str">
        <f>IF(COUNTA(他!E108)&gt;=1,他!E108,"")</f>
        <v/>
      </c>
      <c r="K109" s="895"/>
      <c r="L109" s="897"/>
      <c r="M109" s="897"/>
      <c r="N109" s="897"/>
      <c r="O109" s="897"/>
      <c r="P109" s="897"/>
      <c r="Q109" s="897"/>
      <c r="R109" s="897"/>
      <c r="S109" s="897"/>
      <c r="T109" s="897"/>
      <c r="U109" s="897"/>
      <c r="V109" s="897"/>
      <c r="W109" s="897"/>
      <c r="X109" s="897"/>
      <c r="Y109" s="897"/>
      <c r="Z109" s="897"/>
      <c r="AA109" s="897"/>
    </row>
    <row r="110" spans="1:27" ht="13.5" customHeight="1">
      <c r="A110" s="659" t="str">
        <f>IF(COUNTA(他!A109)&gt;=1,他!A109,"")</f>
        <v/>
      </c>
      <c r="B110" s="745" t="str">
        <f>IF(COUNTA(他!B109)&gt;=1,他!B109,"")</f>
        <v/>
      </c>
      <c r="C110" s="750" t="str">
        <f>IF(COUNTA(他!C109)&gt;=1,他!C109,"")</f>
        <v/>
      </c>
      <c r="D110" s="761" t="str">
        <f>IF(COUNTA(他!D109)&gt;=1,他!D109,"")</f>
        <v/>
      </c>
      <c r="E110" s="659" t="str">
        <f>IF(COUNTA(他!F109)&gt;=1,他!F109,"")</f>
        <v/>
      </c>
      <c r="F110" s="683" t="str">
        <f>IF(E110&lt;基本!$D$9,"非常勤","常勤")</f>
        <v>常勤</v>
      </c>
      <c r="G110" s="689">
        <f>IF(F110="非常勤",E110/基本!$D$9,1)</f>
        <v>1</v>
      </c>
      <c r="H110" s="694" t="e">
        <f>IF(DAYS360(J110,メイン!$N$3)&lt;500,"新"," ")</f>
        <v>#VALUE!</v>
      </c>
      <c r="I110" s="659"/>
      <c r="J110" s="893" t="str">
        <f>IF(COUNTA(他!E109)&gt;=1,他!E109,"")</f>
        <v/>
      </c>
      <c r="K110" s="895"/>
      <c r="L110" s="897"/>
      <c r="M110" s="897"/>
      <c r="N110" s="897"/>
      <c r="O110" s="897"/>
      <c r="P110" s="897"/>
      <c r="Q110" s="897"/>
      <c r="R110" s="897"/>
      <c r="S110" s="897"/>
      <c r="T110" s="897"/>
      <c r="U110" s="897"/>
      <c r="V110" s="897"/>
      <c r="W110" s="897"/>
      <c r="X110" s="897"/>
      <c r="Y110" s="897"/>
      <c r="Z110" s="897"/>
      <c r="AA110" s="897"/>
    </row>
    <row r="111" spans="1:27" ht="13.5" customHeight="1">
      <c r="A111" s="659" t="str">
        <f>IF(COUNTA(他!A110)&gt;=1,他!A110,"")</f>
        <v/>
      </c>
      <c r="B111" s="745" t="str">
        <f>IF(COUNTA(他!B110)&gt;=1,他!B110,"")</f>
        <v/>
      </c>
      <c r="C111" s="750" t="str">
        <f>IF(COUNTA(他!C110)&gt;=1,他!C110,"")</f>
        <v/>
      </c>
      <c r="D111" s="761" t="str">
        <f>IF(COUNTA(他!D110)&gt;=1,他!D110,"")</f>
        <v/>
      </c>
      <c r="E111" s="659" t="str">
        <f>IF(COUNTA(他!F110)&gt;=1,他!F110,"")</f>
        <v/>
      </c>
      <c r="F111" s="683" t="str">
        <f>IF(E111&lt;基本!$D$9,"非常勤","常勤")</f>
        <v>常勤</v>
      </c>
      <c r="G111" s="689">
        <f>IF(F111="非常勤",E111/基本!$D$9,1)</f>
        <v>1</v>
      </c>
      <c r="H111" s="694" t="e">
        <f>IF(DAYS360(J111,メイン!$N$3)&lt;500,"新"," ")</f>
        <v>#VALUE!</v>
      </c>
      <c r="I111" s="659"/>
      <c r="J111" s="893" t="str">
        <f>IF(COUNTA(他!E110)&gt;=1,他!E110,"")</f>
        <v/>
      </c>
      <c r="K111" s="895"/>
      <c r="L111" s="897"/>
      <c r="M111" s="897"/>
      <c r="N111" s="897"/>
      <c r="O111" s="897"/>
      <c r="P111" s="897"/>
      <c r="Q111" s="897"/>
      <c r="R111" s="897"/>
      <c r="S111" s="897"/>
      <c r="T111" s="897"/>
      <c r="U111" s="897"/>
      <c r="V111" s="897"/>
      <c r="W111" s="897"/>
      <c r="X111" s="897"/>
      <c r="Y111" s="897"/>
      <c r="Z111" s="897"/>
      <c r="AA111" s="897"/>
    </row>
    <row r="112" spans="1:27" ht="13.5" customHeight="1">
      <c r="A112" s="659" t="str">
        <f>IF(COUNTA(他!A111)&gt;=1,他!A111,"")</f>
        <v/>
      </c>
      <c r="B112" s="745" t="str">
        <f>IF(COUNTA(他!B111)&gt;=1,他!B111,"")</f>
        <v/>
      </c>
      <c r="C112" s="750" t="str">
        <f>IF(COUNTA(他!C111)&gt;=1,他!C111,"")</f>
        <v/>
      </c>
      <c r="D112" s="761" t="str">
        <f>IF(COUNTA(他!D111)&gt;=1,他!D111,"")</f>
        <v/>
      </c>
      <c r="E112" s="659" t="str">
        <f>IF(COUNTA(他!F111)&gt;=1,他!F111,"")</f>
        <v/>
      </c>
      <c r="F112" s="683" t="str">
        <f>IF(E112&lt;基本!$D$9,"非常勤","常勤")</f>
        <v>常勤</v>
      </c>
      <c r="G112" s="689">
        <f>IF(F112="非常勤",E112/基本!$D$9,1)</f>
        <v>1</v>
      </c>
      <c r="H112" s="694" t="e">
        <f>IF(DAYS360(J112,メイン!$N$3)&lt;500,"新"," ")</f>
        <v>#VALUE!</v>
      </c>
      <c r="I112" s="659"/>
      <c r="J112" s="893" t="str">
        <f>IF(COUNTA(他!E111)&gt;=1,他!E111,"")</f>
        <v/>
      </c>
      <c r="K112" s="895"/>
      <c r="L112" s="897"/>
      <c r="M112" s="897"/>
      <c r="N112" s="897"/>
      <c r="O112" s="897"/>
      <c r="P112" s="897"/>
      <c r="Q112" s="897"/>
      <c r="R112" s="897"/>
      <c r="S112" s="897"/>
      <c r="T112" s="897"/>
      <c r="U112" s="897"/>
      <c r="V112" s="897"/>
      <c r="W112" s="897"/>
      <c r="X112" s="897"/>
      <c r="Y112" s="897"/>
      <c r="Z112" s="897"/>
      <c r="AA112" s="897"/>
    </row>
    <row r="113" spans="1:27" ht="13.5" customHeight="1">
      <c r="A113" s="659" t="str">
        <f>IF(COUNTA(他!A112)&gt;=1,他!A112,"")</f>
        <v/>
      </c>
      <c r="B113" s="745" t="str">
        <f>IF(COUNTA(他!B112)&gt;=1,他!B112,"")</f>
        <v/>
      </c>
      <c r="C113" s="750" t="str">
        <f>IF(COUNTA(他!C112)&gt;=1,他!C112,"")</f>
        <v/>
      </c>
      <c r="D113" s="761" t="str">
        <f>IF(COUNTA(他!D112)&gt;=1,他!D112,"")</f>
        <v/>
      </c>
      <c r="E113" s="659" t="str">
        <f>IF(COUNTA(他!F112)&gt;=1,他!F112,"")</f>
        <v/>
      </c>
      <c r="F113" s="683" t="str">
        <f>IF(E113&lt;基本!$D$9,"非常勤","常勤")</f>
        <v>常勤</v>
      </c>
      <c r="G113" s="689">
        <f>IF(F113="非常勤",E113/基本!$D$9,1)</f>
        <v>1</v>
      </c>
      <c r="H113" s="694" t="e">
        <f>IF(DAYS360(J113,メイン!$N$3)&lt;500,"新"," ")</f>
        <v>#VALUE!</v>
      </c>
      <c r="I113" s="659"/>
      <c r="J113" s="893" t="str">
        <f>IF(COUNTA(他!E112)&gt;=1,他!E112,"")</f>
        <v/>
      </c>
      <c r="K113" s="895"/>
      <c r="L113" s="897"/>
      <c r="M113" s="897"/>
      <c r="N113" s="897"/>
      <c r="O113" s="897"/>
      <c r="P113" s="897"/>
      <c r="Q113" s="897"/>
      <c r="R113" s="897"/>
      <c r="S113" s="897"/>
      <c r="T113" s="897"/>
      <c r="U113" s="897"/>
      <c r="V113" s="897"/>
      <c r="W113" s="897"/>
      <c r="X113" s="897"/>
      <c r="Y113" s="897"/>
      <c r="Z113" s="897"/>
      <c r="AA113" s="897"/>
    </row>
    <row r="114" spans="1:27" ht="13.5" customHeight="1">
      <c r="A114" s="659" t="str">
        <f>IF(COUNTA(他!A113)&gt;=1,他!A113,"")</f>
        <v/>
      </c>
      <c r="B114" s="745" t="str">
        <f>IF(COUNTA(他!B113)&gt;=1,他!B113,"")</f>
        <v/>
      </c>
      <c r="C114" s="750" t="str">
        <f>IF(COUNTA(他!C113)&gt;=1,他!C113,"")</f>
        <v/>
      </c>
      <c r="D114" s="761" t="str">
        <f>IF(COUNTA(他!D113)&gt;=1,他!D113,"")</f>
        <v/>
      </c>
      <c r="E114" s="659" t="str">
        <f>IF(COUNTA(他!F113)&gt;=1,他!F113,"")</f>
        <v/>
      </c>
      <c r="F114" s="683" t="str">
        <f>IF(E114&lt;基本!$D$9,"非常勤","常勤")</f>
        <v>常勤</v>
      </c>
      <c r="G114" s="689">
        <f>IF(F114="非常勤",E114/基本!$D$9,1)</f>
        <v>1</v>
      </c>
      <c r="H114" s="694" t="e">
        <f>IF(DAYS360(J114,メイン!$N$3)&lt;500,"新"," ")</f>
        <v>#VALUE!</v>
      </c>
      <c r="I114" s="659"/>
      <c r="J114" s="893" t="str">
        <f>IF(COUNTA(他!E113)&gt;=1,他!E113,"")</f>
        <v/>
      </c>
      <c r="K114" s="895"/>
      <c r="L114" s="897"/>
      <c r="M114" s="897"/>
      <c r="N114" s="897"/>
      <c r="O114" s="897"/>
      <c r="P114" s="897"/>
      <c r="Q114" s="897"/>
      <c r="R114" s="897"/>
      <c r="S114" s="897"/>
      <c r="T114" s="897"/>
      <c r="U114" s="897"/>
      <c r="V114" s="897"/>
      <c r="W114" s="897"/>
      <c r="X114" s="897"/>
      <c r="Y114" s="897"/>
      <c r="Z114" s="897"/>
      <c r="AA114" s="897"/>
    </row>
    <row r="115" spans="1:27" ht="13.5" customHeight="1">
      <c r="A115" s="659" t="str">
        <f>IF(COUNTA(他!A114)&gt;=1,他!A114,"")</f>
        <v/>
      </c>
      <c r="B115" s="745" t="str">
        <f>IF(COUNTA(他!B114)&gt;=1,他!B114,"")</f>
        <v/>
      </c>
      <c r="C115" s="750" t="str">
        <f>IF(COUNTA(他!C114)&gt;=1,他!C114,"")</f>
        <v/>
      </c>
      <c r="D115" s="761" t="str">
        <f>IF(COUNTA(他!D114)&gt;=1,他!D114,"")</f>
        <v/>
      </c>
      <c r="E115" s="659" t="str">
        <f>IF(COUNTA(他!F114)&gt;=1,他!F114,"")</f>
        <v/>
      </c>
      <c r="F115" s="683" t="str">
        <f>IF(E115&lt;基本!$D$9,"非常勤","常勤")</f>
        <v>常勤</v>
      </c>
      <c r="G115" s="689">
        <f>IF(F115="非常勤",E115/基本!$D$9,1)</f>
        <v>1</v>
      </c>
      <c r="H115" s="694" t="e">
        <f>IF(DAYS360(J115,メイン!$N$3)&lt;500,"新"," ")</f>
        <v>#VALUE!</v>
      </c>
      <c r="I115" s="659"/>
      <c r="J115" s="893" t="str">
        <f>IF(COUNTA(他!E114)&gt;=1,他!E114,"")</f>
        <v/>
      </c>
      <c r="K115" s="895"/>
      <c r="L115" s="897"/>
      <c r="M115" s="897"/>
      <c r="N115" s="897"/>
      <c r="O115" s="897"/>
      <c r="P115" s="897"/>
      <c r="Q115" s="897"/>
      <c r="R115" s="897"/>
      <c r="S115" s="897"/>
      <c r="T115" s="897"/>
      <c r="U115" s="897"/>
      <c r="V115" s="897"/>
      <c r="W115" s="897"/>
      <c r="X115" s="897"/>
      <c r="Y115" s="897"/>
      <c r="Z115" s="897"/>
      <c r="AA115" s="897"/>
    </row>
    <row r="116" spans="1:27" ht="13.5" customHeight="1">
      <c r="A116" s="659" t="str">
        <f>IF(COUNTA(他!A115)&gt;=1,他!A115,"")</f>
        <v/>
      </c>
      <c r="B116" s="745" t="str">
        <f>IF(COUNTA(他!B115)&gt;=1,他!B115,"")</f>
        <v/>
      </c>
      <c r="C116" s="750" t="str">
        <f>IF(COUNTA(他!C115)&gt;=1,他!C115,"")</f>
        <v/>
      </c>
      <c r="D116" s="761" t="str">
        <f>IF(COUNTA(他!D115)&gt;=1,他!D115,"")</f>
        <v/>
      </c>
      <c r="E116" s="659" t="str">
        <f>IF(COUNTA(他!F115)&gt;=1,他!F115,"")</f>
        <v/>
      </c>
      <c r="F116" s="683" t="str">
        <f>IF(E116&lt;基本!$D$9,"非常勤","常勤")</f>
        <v>常勤</v>
      </c>
      <c r="G116" s="689">
        <f>IF(F116="非常勤",E116/基本!$D$9,1)</f>
        <v>1</v>
      </c>
      <c r="H116" s="694" t="e">
        <f>IF(DAYS360(J116,メイン!$N$3)&lt;500,"新"," ")</f>
        <v>#VALUE!</v>
      </c>
      <c r="I116" s="659"/>
      <c r="J116" s="893" t="str">
        <f>IF(COUNTA(他!E115)&gt;=1,他!E115,"")</f>
        <v/>
      </c>
      <c r="K116" s="895"/>
      <c r="L116" s="897"/>
      <c r="M116" s="897"/>
      <c r="N116" s="897"/>
      <c r="O116" s="897"/>
      <c r="P116" s="897"/>
      <c r="Q116" s="897"/>
      <c r="R116" s="897"/>
      <c r="S116" s="897"/>
      <c r="T116" s="897"/>
      <c r="U116" s="897"/>
      <c r="V116" s="897"/>
      <c r="W116" s="897"/>
      <c r="X116" s="897"/>
      <c r="Y116" s="897"/>
      <c r="Z116" s="897"/>
      <c r="AA116" s="897"/>
    </row>
    <row r="117" spans="1:27" ht="13.5" customHeight="1">
      <c r="A117" s="659" t="str">
        <f>IF(COUNTA(他!A116)&gt;=1,他!A116,"")</f>
        <v/>
      </c>
      <c r="B117" s="745" t="str">
        <f>IF(COUNTA(他!B116)&gt;=1,他!B116,"")</f>
        <v/>
      </c>
      <c r="C117" s="750" t="str">
        <f>IF(COUNTA(他!C116)&gt;=1,他!C116,"")</f>
        <v/>
      </c>
      <c r="D117" s="761" t="str">
        <f>IF(COUNTA(他!D116)&gt;=1,他!D116,"")</f>
        <v/>
      </c>
      <c r="E117" s="659" t="str">
        <f>IF(COUNTA(他!F116)&gt;=1,他!F116,"")</f>
        <v/>
      </c>
      <c r="F117" s="683" t="str">
        <f>IF(E117&lt;基本!$D$9,"非常勤","常勤")</f>
        <v>常勤</v>
      </c>
      <c r="G117" s="689">
        <f>IF(F117="非常勤",E117/基本!$D$9,1)</f>
        <v>1</v>
      </c>
      <c r="H117" s="694" t="e">
        <f>IF(DAYS360(J117,メイン!$N$3)&lt;500,"新"," ")</f>
        <v>#VALUE!</v>
      </c>
      <c r="I117" s="659"/>
      <c r="J117" s="893" t="str">
        <f>IF(COUNTA(他!E116)&gt;=1,他!E116,"")</f>
        <v/>
      </c>
      <c r="K117" s="895"/>
      <c r="L117" s="897"/>
      <c r="M117" s="897"/>
      <c r="N117" s="897"/>
      <c r="O117" s="897"/>
      <c r="P117" s="897"/>
      <c r="Q117" s="897"/>
      <c r="R117" s="897"/>
      <c r="S117" s="897"/>
      <c r="T117" s="897"/>
      <c r="U117" s="897"/>
      <c r="V117" s="897"/>
      <c r="W117" s="897"/>
      <c r="X117" s="897"/>
      <c r="Y117" s="897"/>
      <c r="Z117" s="897"/>
      <c r="AA117" s="897"/>
    </row>
    <row r="118" spans="1:27" ht="13.5" customHeight="1">
      <c r="A118" s="659" t="str">
        <f>IF(COUNTA(他!A117)&gt;=1,他!A117,"")</f>
        <v/>
      </c>
      <c r="B118" s="745" t="str">
        <f>IF(COUNTA(他!B117)&gt;=1,他!B117,"")</f>
        <v/>
      </c>
      <c r="C118" s="750" t="str">
        <f>IF(COUNTA(他!C117)&gt;=1,他!C117,"")</f>
        <v/>
      </c>
      <c r="D118" s="761" t="str">
        <f>IF(COUNTA(他!D117)&gt;=1,他!D117,"")</f>
        <v/>
      </c>
      <c r="E118" s="659" t="str">
        <f>IF(COUNTA(他!F117)&gt;=1,他!F117,"")</f>
        <v/>
      </c>
      <c r="F118" s="683" t="str">
        <f>IF(E118&lt;基本!$D$9,"非常勤","常勤")</f>
        <v>常勤</v>
      </c>
      <c r="G118" s="689">
        <f>IF(F118="非常勤",E118/基本!$D$9,1)</f>
        <v>1</v>
      </c>
      <c r="H118" s="694" t="e">
        <f>IF(DAYS360(J118,メイン!$N$3)&lt;500,"新"," ")</f>
        <v>#VALUE!</v>
      </c>
      <c r="I118" s="659"/>
      <c r="J118" s="893" t="str">
        <f>IF(COUNTA(他!E117)&gt;=1,他!E117,"")</f>
        <v/>
      </c>
      <c r="K118" s="895"/>
      <c r="L118" s="897"/>
      <c r="M118" s="897"/>
      <c r="N118" s="897"/>
      <c r="O118" s="897"/>
      <c r="P118" s="897"/>
      <c r="Q118" s="897"/>
      <c r="R118" s="897"/>
      <c r="S118" s="897"/>
      <c r="T118" s="897"/>
      <c r="U118" s="897"/>
      <c r="V118" s="897"/>
      <c r="W118" s="897"/>
      <c r="X118" s="897"/>
      <c r="Y118" s="897"/>
      <c r="Z118" s="897"/>
      <c r="AA118" s="897"/>
    </row>
    <row r="119" spans="1:27" ht="13.5" customHeight="1">
      <c r="A119" s="659" t="str">
        <f>IF(COUNTA(他!A118)&gt;=1,他!A118,"")</f>
        <v/>
      </c>
      <c r="B119" s="745" t="str">
        <f>IF(COUNTA(他!B118)&gt;=1,他!B118,"")</f>
        <v/>
      </c>
      <c r="C119" s="750" t="str">
        <f>IF(COUNTA(他!C118)&gt;=1,他!C118,"")</f>
        <v/>
      </c>
      <c r="D119" s="761" t="str">
        <f>IF(COUNTA(他!D118)&gt;=1,他!D118,"")</f>
        <v/>
      </c>
      <c r="E119" s="659" t="str">
        <f>IF(COUNTA(他!F118)&gt;=1,他!F118,"")</f>
        <v/>
      </c>
      <c r="F119" s="683" t="str">
        <f>IF(E119&lt;基本!$D$9,"非常勤","常勤")</f>
        <v>常勤</v>
      </c>
      <c r="G119" s="689">
        <f>IF(F119="非常勤",E119/基本!$D$9,1)</f>
        <v>1</v>
      </c>
      <c r="H119" s="694" t="e">
        <f>IF(DAYS360(J119,メイン!$N$3)&lt;500,"新"," ")</f>
        <v>#VALUE!</v>
      </c>
      <c r="I119" s="659"/>
      <c r="J119" s="893" t="str">
        <f>IF(COUNTA(他!E118)&gt;=1,他!E118,"")</f>
        <v/>
      </c>
      <c r="K119" s="895"/>
      <c r="L119" s="897"/>
      <c r="M119" s="897"/>
      <c r="N119" s="897"/>
      <c r="O119" s="897"/>
      <c r="P119" s="897"/>
      <c r="Q119" s="897"/>
      <c r="R119" s="897"/>
      <c r="S119" s="897"/>
      <c r="T119" s="897"/>
      <c r="U119" s="897"/>
      <c r="V119" s="897"/>
      <c r="W119" s="897"/>
      <c r="X119" s="897"/>
      <c r="Y119" s="897"/>
      <c r="Z119" s="897"/>
      <c r="AA119" s="897"/>
    </row>
    <row r="120" spans="1:27" ht="13.5" customHeight="1">
      <c r="A120" s="659" t="str">
        <f>IF(COUNTA(他!A119)&gt;=1,他!A119,"")</f>
        <v/>
      </c>
      <c r="B120" s="745" t="str">
        <f>IF(COUNTA(他!B119)&gt;=1,他!B119,"")</f>
        <v/>
      </c>
      <c r="C120" s="750" t="str">
        <f>IF(COUNTA(他!C119)&gt;=1,他!C119,"")</f>
        <v/>
      </c>
      <c r="D120" s="761" t="str">
        <f>IF(COUNTA(他!D119)&gt;=1,他!D119,"")</f>
        <v/>
      </c>
      <c r="E120" s="659" t="str">
        <f>IF(COUNTA(他!F119)&gt;=1,他!F119,"")</f>
        <v/>
      </c>
      <c r="F120" s="683" t="str">
        <f>IF(E120&lt;基本!$D$9,"非常勤","常勤")</f>
        <v>常勤</v>
      </c>
      <c r="G120" s="689">
        <f>IF(F120="非常勤",E120/基本!$D$9,1)</f>
        <v>1</v>
      </c>
      <c r="H120" s="694" t="e">
        <f>IF(DAYS360(J120,メイン!$N$3)&lt;500,"新"," ")</f>
        <v>#VALUE!</v>
      </c>
      <c r="I120" s="659"/>
      <c r="J120" s="893" t="str">
        <f>IF(COUNTA(他!E119)&gt;=1,他!E119,"")</f>
        <v/>
      </c>
      <c r="K120" s="895"/>
      <c r="L120" s="897"/>
      <c r="M120" s="897"/>
      <c r="N120" s="897"/>
      <c r="O120" s="897"/>
      <c r="P120" s="897"/>
      <c r="Q120" s="897"/>
      <c r="R120" s="897"/>
      <c r="S120" s="897"/>
      <c r="T120" s="897"/>
      <c r="U120" s="897"/>
      <c r="V120" s="897"/>
      <c r="W120" s="897"/>
      <c r="X120" s="897"/>
      <c r="Y120" s="897"/>
      <c r="Z120" s="897"/>
      <c r="AA120" s="897"/>
    </row>
    <row r="121" spans="1:27" ht="13.5" customHeight="1">
      <c r="A121" s="659" t="str">
        <f>IF(COUNTA(他!A120)&gt;=1,他!A120,"")</f>
        <v/>
      </c>
      <c r="B121" s="745" t="str">
        <f>IF(COUNTA(他!B120)&gt;=1,他!B120,"")</f>
        <v/>
      </c>
      <c r="C121" s="750" t="str">
        <f>IF(COUNTA(他!C120)&gt;=1,他!C120,"")</f>
        <v/>
      </c>
      <c r="D121" s="761" t="str">
        <f>IF(COUNTA(他!D120)&gt;=1,他!D120,"")</f>
        <v/>
      </c>
      <c r="E121" s="659" t="str">
        <f>IF(COUNTA(他!F120)&gt;=1,他!F120,"")</f>
        <v/>
      </c>
      <c r="F121" s="683" t="str">
        <f>IF(E121&lt;基本!$D$9,"非常勤","常勤")</f>
        <v>常勤</v>
      </c>
      <c r="G121" s="689">
        <f>IF(F121="非常勤",E121/基本!$D$9,1)</f>
        <v>1</v>
      </c>
      <c r="H121" s="694" t="e">
        <f>IF(DAYS360(J121,メイン!$N$3)&lt;500,"新"," ")</f>
        <v>#VALUE!</v>
      </c>
      <c r="I121" s="659"/>
      <c r="J121" s="893" t="str">
        <f>IF(COUNTA(他!E120)&gt;=1,他!E120,"")</f>
        <v/>
      </c>
      <c r="K121" s="895"/>
      <c r="L121" s="897"/>
      <c r="M121" s="897"/>
      <c r="N121" s="897"/>
      <c r="O121" s="897"/>
      <c r="P121" s="897"/>
      <c r="Q121" s="897"/>
      <c r="R121" s="897"/>
      <c r="S121" s="897"/>
      <c r="T121" s="897"/>
      <c r="U121" s="897"/>
      <c r="V121" s="897"/>
      <c r="W121" s="897"/>
      <c r="X121" s="897"/>
      <c r="Y121" s="897"/>
      <c r="Z121" s="897"/>
      <c r="AA121" s="897"/>
    </row>
    <row r="122" spans="1:27" ht="13.5" customHeight="1">
      <c r="A122" s="659" t="str">
        <f>IF(COUNTA(他!A121)&gt;=1,他!A121,"")</f>
        <v/>
      </c>
      <c r="B122" s="745" t="str">
        <f>IF(COUNTA(他!B121)&gt;=1,他!B121,"")</f>
        <v/>
      </c>
      <c r="C122" s="750" t="str">
        <f>IF(COUNTA(他!C121)&gt;=1,他!C121,"")</f>
        <v/>
      </c>
      <c r="D122" s="761" t="str">
        <f>IF(COUNTA(他!D121)&gt;=1,他!D121,"")</f>
        <v/>
      </c>
      <c r="E122" s="659" t="str">
        <f>IF(COUNTA(他!F121)&gt;=1,他!F121,"")</f>
        <v/>
      </c>
      <c r="F122" s="683" t="str">
        <f>IF(E122&lt;基本!$D$9,"非常勤","常勤")</f>
        <v>常勤</v>
      </c>
      <c r="G122" s="689">
        <f>IF(F122="非常勤",E122/基本!$D$9,1)</f>
        <v>1</v>
      </c>
      <c r="H122" s="694" t="e">
        <f>IF(DAYS360(J122,メイン!$N$3)&lt;500,"新"," ")</f>
        <v>#VALUE!</v>
      </c>
      <c r="I122" s="659"/>
      <c r="J122" s="893" t="str">
        <f>IF(COUNTA(他!E121)&gt;=1,他!E121,"")</f>
        <v/>
      </c>
      <c r="K122" s="895"/>
      <c r="L122" s="897"/>
      <c r="M122" s="897"/>
      <c r="N122" s="897"/>
      <c r="O122" s="897"/>
      <c r="P122" s="897"/>
      <c r="Q122" s="897"/>
      <c r="R122" s="897"/>
      <c r="S122" s="897"/>
      <c r="T122" s="897"/>
      <c r="U122" s="897"/>
      <c r="V122" s="897"/>
      <c r="W122" s="897"/>
      <c r="X122" s="897"/>
      <c r="Y122" s="897"/>
      <c r="Z122" s="897"/>
      <c r="AA122" s="897"/>
    </row>
    <row r="123" spans="1:27" ht="13.5" customHeight="1">
      <c r="A123" s="659" t="str">
        <f>IF(COUNTA(他!A122)&gt;=1,他!A122,"")</f>
        <v/>
      </c>
      <c r="B123" s="745" t="str">
        <f>IF(COUNTA(他!B122)&gt;=1,他!B122,"")</f>
        <v/>
      </c>
      <c r="C123" s="750" t="str">
        <f>IF(COUNTA(他!C122)&gt;=1,他!C122,"")</f>
        <v/>
      </c>
      <c r="D123" s="761" t="str">
        <f>IF(COUNTA(他!D122)&gt;=1,他!D122,"")</f>
        <v/>
      </c>
      <c r="E123" s="659" t="str">
        <f>IF(COUNTA(他!F122)&gt;=1,他!F122,"")</f>
        <v/>
      </c>
      <c r="F123" s="683" t="str">
        <f>IF(E123&lt;基本!$D$9,"非常勤","常勤")</f>
        <v>常勤</v>
      </c>
      <c r="G123" s="689">
        <f>IF(F123="非常勤",E123/基本!$D$9,1)</f>
        <v>1</v>
      </c>
      <c r="H123" s="694" t="e">
        <f>IF(DAYS360(J123,メイン!$N$3)&lt;500,"新"," ")</f>
        <v>#VALUE!</v>
      </c>
      <c r="I123" s="659"/>
      <c r="J123" s="893" t="str">
        <f>IF(COUNTA(他!E122)&gt;=1,他!E122,"")</f>
        <v/>
      </c>
      <c r="K123" s="895"/>
      <c r="L123" s="897"/>
      <c r="M123" s="897"/>
      <c r="N123" s="897"/>
      <c r="O123" s="897"/>
      <c r="P123" s="897"/>
      <c r="Q123" s="897"/>
      <c r="R123" s="897"/>
      <c r="S123" s="897"/>
      <c r="T123" s="897"/>
      <c r="U123" s="897"/>
      <c r="V123" s="897"/>
      <c r="W123" s="897"/>
      <c r="X123" s="897"/>
      <c r="Y123" s="897"/>
      <c r="Z123" s="897"/>
      <c r="AA123" s="897"/>
    </row>
    <row r="124" spans="1:27" ht="13.5" customHeight="1">
      <c r="A124" s="659" t="str">
        <f>IF(COUNTA(他!A123)&gt;=1,他!A123,"")</f>
        <v/>
      </c>
      <c r="B124" s="745" t="str">
        <f>IF(COUNTA(他!B123)&gt;=1,他!B123,"")</f>
        <v/>
      </c>
      <c r="C124" s="750" t="str">
        <f>IF(COUNTA(他!C123)&gt;=1,他!C123,"")</f>
        <v/>
      </c>
      <c r="D124" s="761" t="str">
        <f>IF(COUNTA(他!D123)&gt;=1,他!D123,"")</f>
        <v/>
      </c>
      <c r="E124" s="659" t="str">
        <f>IF(COUNTA(他!F123)&gt;=1,他!F123,"")</f>
        <v/>
      </c>
      <c r="F124" s="683" t="str">
        <f>IF(E124&lt;基本!$D$9,"非常勤","常勤")</f>
        <v>常勤</v>
      </c>
      <c r="G124" s="689">
        <f>IF(F124="非常勤",E124/基本!$D$9,1)</f>
        <v>1</v>
      </c>
      <c r="H124" s="694" t="e">
        <f>IF(DAYS360(J124,メイン!$N$3)&lt;500,"新"," ")</f>
        <v>#VALUE!</v>
      </c>
      <c r="I124" s="659"/>
      <c r="J124" s="893" t="str">
        <f>IF(COUNTA(他!E123)&gt;=1,他!E123,"")</f>
        <v/>
      </c>
      <c r="K124" s="895"/>
      <c r="L124" s="897"/>
      <c r="M124" s="897"/>
      <c r="N124" s="897"/>
      <c r="O124" s="897"/>
      <c r="P124" s="897"/>
      <c r="Q124" s="897"/>
      <c r="R124" s="897"/>
      <c r="S124" s="897"/>
      <c r="T124" s="897"/>
      <c r="U124" s="897"/>
      <c r="V124" s="897"/>
      <c r="W124" s="897"/>
      <c r="X124" s="897"/>
      <c r="Y124" s="897"/>
      <c r="Z124" s="897"/>
      <c r="AA124" s="897"/>
    </row>
    <row r="125" spans="1:27" ht="13.5" customHeight="1">
      <c r="A125" s="659" t="str">
        <f>IF(COUNTA(他!A124)&gt;=1,他!A124,"")</f>
        <v/>
      </c>
      <c r="B125" s="745" t="str">
        <f>IF(COUNTA(他!B124)&gt;=1,他!B124,"")</f>
        <v/>
      </c>
      <c r="C125" s="750" t="str">
        <f>IF(COUNTA(他!C124)&gt;=1,他!C124,"")</f>
        <v/>
      </c>
      <c r="D125" s="761" t="str">
        <f>IF(COUNTA(他!D124)&gt;=1,他!D124,"")</f>
        <v/>
      </c>
      <c r="E125" s="659" t="str">
        <f>IF(COUNTA(他!F124)&gt;=1,他!F124,"")</f>
        <v/>
      </c>
      <c r="F125" s="683" t="str">
        <f>IF(E125&lt;基本!$D$9,"非常勤","常勤")</f>
        <v>常勤</v>
      </c>
      <c r="G125" s="689">
        <f>IF(F125="非常勤",E125/基本!$D$9,1)</f>
        <v>1</v>
      </c>
      <c r="H125" s="694" t="e">
        <f>IF(DAYS360(J125,メイン!$N$3)&lt;500,"新"," ")</f>
        <v>#VALUE!</v>
      </c>
      <c r="I125" s="659"/>
      <c r="J125" s="893" t="str">
        <f>IF(COUNTA(他!E124)&gt;=1,他!E124,"")</f>
        <v/>
      </c>
      <c r="K125" s="895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</row>
    <row r="126" spans="1:27" ht="13.5" customHeight="1">
      <c r="A126" s="659" t="str">
        <f>IF(COUNTA(他!A125)&gt;=1,他!A125,"")</f>
        <v/>
      </c>
      <c r="B126" s="745" t="str">
        <f>IF(COUNTA(他!B125)&gt;=1,他!B125,"")</f>
        <v/>
      </c>
      <c r="C126" s="750" t="str">
        <f>IF(COUNTA(他!C125)&gt;=1,他!C125,"")</f>
        <v/>
      </c>
      <c r="D126" s="761" t="str">
        <f>IF(COUNTA(他!D125)&gt;=1,他!D125,"")</f>
        <v/>
      </c>
      <c r="E126" s="659" t="str">
        <f>IF(COUNTA(他!F125)&gt;=1,他!F125,"")</f>
        <v/>
      </c>
      <c r="F126" s="683" t="str">
        <f>IF(E126&lt;基本!$D$9,"非常勤","常勤")</f>
        <v>常勤</v>
      </c>
      <c r="G126" s="689">
        <f>IF(F126="非常勤",E126/基本!$D$9,1)</f>
        <v>1</v>
      </c>
      <c r="H126" s="694" t="e">
        <f>IF(DAYS360(J126,メイン!$N$3)&lt;500,"新"," ")</f>
        <v>#VALUE!</v>
      </c>
      <c r="I126" s="659"/>
      <c r="J126" s="893" t="str">
        <f>IF(COUNTA(他!E125)&gt;=1,他!E125,"")</f>
        <v/>
      </c>
      <c r="K126" s="895"/>
      <c r="L126" s="897"/>
      <c r="M126" s="897"/>
      <c r="N126" s="897"/>
      <c r="O126" s="897"/>
      <c r="P126" s="897"/>
      <c r="Q126" s="897"/>
      <c r="R126" s="897"/>
      <c r="S126" s="897"/>
      <c r="T126" s="897"/>
      <c r="U126" s="897"/>
      <c r="V126" s="897"/>
      <c r="W126" s="897"/>
      <c r="X126" s="897"/>
      <c r="Y126" s="897"/>
      <c r="Z126" s="897"/>
      <c r="AA126" s="897"/>
    </row>
    <row r="127" spans="1:27" ht="13.5" customHeight="1">
      <c r="A127" s="659" t="str">
        <f>IF(COUNTA(他!A126)&gt;=1,他!A126,"")</f>
        <v/>
      </c>
      <c r="B127" s="745" t="str">
        <f>IF(COUNTA(他!B126)&gt;=1,他!B126,"")</f>
        <v/>
      </c>
      <c r="C127" s="750" t="str">
        <f>IF(COUNTA(他!C126)&gt;=1,他!C126,"")</f>
        <v/>
      </c>
      <c r="D127" s="761" t="str">
        <f>IF(COUNTA(他!D126)&gt;=1,他!D126,"")</f>
        <v/>
      </c>
      <c r="E127" s="659" t="str">
        <f>IF(COUNTA(他!F126)&gt;=1,他!F126,"")</f>
        <v/>
      </c>
      <c r="F127" s="683" t="str">
        <f>IF(E127&lt;基本!$D$9,"非常勤","常勤")</f>
        <v>常勤</v>
      </c>
      <c r="G127" s="689">
        <f>IF(F127="非常勤",E127/基本!$D$9,1)</f>
        <v>1</v>
      </c>
      <c r="H127" s="694" t="e">
        <f>IF(DAYS360(J127,メイン!$N$3)&lt;500,"新"," ")</f>
        <v>#VALUE!</v>
      </c>
      <c r="I127" s="659"/>
      <c r="J127" s="893" t="str">
        <f>IF(COUNTA(他!E126)&gt;=1,他!E126,"")</f>
        <v/>
      </c>
      <c r="K127" s="895"/>
      <c r="L127" s="897"/>
      <c r="M127" s="897"/>
      <c r="N127" s="897"/>
      <c r="O127" s="897"/>
      <c r="P127" s="897"/>
      <c r="Q127" s="897"/>
      <c r="R127" s="897"/>
      <c r="S127" s="897"/>
      <c r="T127" s="897"/>
      <c r="U127" s="897"/>
      <c r="V127" s="897"/>
      <c r="W127" s="897"/>
      <c r="X127" s="897"/>
      <c r="Y127" s="897"/>
      <c r="Z127" s="897"/>
      <c r="AA127" s="897"/>
    </row>
    <row r="128" spans="1:27" ht="13.5" customHeight="1">
      <c r="A128" s="659" t="str">
        <f>IF(COUNTA(他!A127)&gt;=1,他!A127,"")</f>
        <v/>
      </c>
      <c r="B128" s="745" t="str">
        <f>IF(COUNTA(他!B127)&gt;=1,他!B127,"")</f>
        <v/>
      </c>
      <c r="C128" s="750" t="str">
        <f>IF(COUNTA(他!C127)&gt;=1,他!C127,"")</f>
        <v/>
      </c>
      <c r="D128" s="761" t="str">
        <f>IF(COUNTA(他!D127)&gt;=1,他!D127,"")</f>
        <v/>
      </c>
      <c r="E128" s="659" t="str">
        <f>IF(COUNTA(他!F127)&gt;=1,他!F127,"")</f>
        <v/>
      </c>
      <c r="F128" s="683" t="str">
        <f>IF(E128&lt;基本!$D$9,"非常勤","常勤")</f>
        <v>常勤</v>
      </c>
      <c r="G128" s="689">
        <f>IF(F128="非常勤",E128/基本!$D$9,1)</f>
        <v>1</v>
      </c>
      <c r="H128" s="694" t="e">
        <f>IF(DAYS360(J128,メイン!$N$3)&lt;500,"新"," ")</f>
        <v>#VALUE!</v>
      </c>
      <c r="I128" s="659"/>
      <c r="J128" s="893" t="str">
        <f>IF(COUNTA(他!E127)&gt;=1,他!E127,"")</f>
        <v/>
      </c>
      <c r="K128" s="895"/>
      <c r="L128" s="897"/>
      <c r="M128" s="897"/>
      <c r="N128" s="897"/>
      <c r="O128" s="897"/>
      <c r="P128" s="897"/>
      <c r="Q128" s="897"/>
      <c r="R128" s="897"/>
      <c r="S128" s="897"/>
      <c r="T128" s="897"/>
      <c r="U128" s="897"/>
      <c r="V128" s="897"/>
      <c r="W128" s="897"/>
      <c r="X128" s="897"/>
      <c r="Y128" s="897"/>
      <c r="Z128" s="897"/>
      <c r="AA128" s="897"/>
    </row>
    <row r="129" spans="1:27" ht="13.5" customHeight="1">
      <c r="A129" s="659" t="str">
        <f>IF(COUNTA(他!A128)&gt;=1,他!A128,"")</f>
        <v/>
      </c>
      <c r="B129" s="745" t="str">
        <f>IF(COUNTA(他!B128)&gt;=1,他!B128,"")</f>
        <v/>
      </c>
      <c r="C129" s="750" t="str">
        <f>IF(COUNTA(他!C128)&gt;=1,他!C128,"")</f>
        <v/>
      </c>
      <c r="D129" s="761" t="str">
        <f>IF(COUNTA(他!D128)&gt;=1,他!D128,"")</f>
        <v/>
      </c>
      <c r="E129" s="659" t="str">
        <f>IF(COUNTA(他!F128)&gt;=1,他!F128,"")</f>
        <v/>
      </c>
      <c r="F129" s="683" t="str">
        <f>IF(E129&lt;基本!$D$9,"非常勤","常勤")</f>
        <v>常勤</v>
      </c>
      <c r="G129" s="689">
        <f>IF(F129="非常勤",E129/基本!$D$9,1)</f>
        <v>1</v>
      </c>
      <c r="H129" s="694" t="e">
        <f>IF(DAYS360(J129,メイン!$N$3)&lt;500,"新"," ")</f>
        <v>#VALUE!</v>
      </c>
      <c r="I129" s="659"/>
      <c r="J129" s="893" t="str">
        <f>IF(COUNTA(他!E128)&gt;=1,他!E128,"")</f>
        <v/>
      </c>
      <c r="K129" s="895"/>
      <c r="L129" s="897"/>
      <c r="M129" s="897"/>
      <c r="N129" s="897"/>
      <c r="O129" s="897"/>
      <c r="P129" s="897"/>
      <c r="Q129" s="897"/>
      <c r="R129" s="897"/>
      <c r="S129" s="897"/>
      <c r="T129" s="897"/>
      <c r="U129" s="897"/>
      <c r="V129" s="897"/>
      <c r="W129" s="897"/>
      <c r="X129" s="897"/>
      <c r="Y129" s="897"/>
      <c r="Z129" s="897"/>
      <c r="AA129" s="897"/>
    </row>
    <row r="130" spans="1:27" ht="13.5" customHeight="1">
      <c r="A130" s="659" t="str">
        <f>IF(COUNTA(他!A129)&gt;=1,他!A129,"")</f>
        <v/>
      </c>
      <c r="B130" s="745" t="str">
        <f>IF(COUNTA(他!B129)&gt;=1,他!B129,"")</f>
        <v/>
      </c>
      <c r="C130" s="750" t="str">
        <f>IF(COUNTA(他!C129)&gt;=1,他!C129,"")</f>
        <v/>
      </c>
      <c r="D130" s="761" t="str">
        <f>IF(COUNTA(他!D129)&gt;=1,他!D129,"")</f>
        <v/>
      </c>
      <c r="E130" s="659" t="str">
        <f>IF(COUNTA(他!F129)&gt;=1,他!F129,"")</f>
        <v/>
      </c>
      <c r="F130" s="683" t="str">
        <f>IF(E130&lt;基本!$D$9,"非常勤","常勤")</f>
        <v>常勤</v>
      </c>
      <c r="G130" s="689">
        <f>IF(F130="非常勤",E130/基本!$D$9,1)</f>
        <v>1</v>
      </c>
      <c r="H130" s="694" t="e">
        <f>IF(DAYS360(J130,メイン!$N$3)&lt;500,"新"," ")</f>
        <v>#VALUE!</v>
      </c>
      <c r="I130" s="659"/>
      <c r="J130" s="893" t="str">
        <f>IF(COUNTA(他!E129)&gt;=1,他!E129,"")</f>
        <v/>
      </c>
      <c r="K130" s="895"/>
      <c r="L130" s="897"/>
      <c r="M130" s="897"/>
      <c r="N130" s="897"/>
      <c r="O130" s="897"/>
      <c r="P130" s="897"/>
      <c r="Q130" s="897"/>
      <c r="R130" s="897"/>
      <c r="S130" s="897"/>
      <c r="T130" s="897"/>
      <c r="U130" s="897"/>
      <c r="V130" s="897"/>
      <c r="W130" s="897"/>
      <c r="X130" s="897"/>
      <c r="Y130" s="897"/>
      <c r="Z130" s="897"/>
      <c r="AA130" s="897"/>
    </row>
    <row r="131" spans="1:27" ht="13.5" customHeight="1">
      <c r="A131" s="659" t="str">
        <f>IF(COUNTA(他!A130)&gt;=1,他!A130,"")</f>
        <v/>
      </c>
      <c r="B131" s="745" t="str">
        <f>IF(COUNTA(他!B130)&gt;=1,他!B130,"")</f>
        <v/>
      </c>
      <c r="C131" s="750" t="str">
        <f>IF(COUNTA(他!C130)&gt;=1,他!C130,"")</f>
        <v/>
      </c>
      <c r="D131" s="761" t="str">
        <f>IF(COUNTA(他!D130)&gt;=1,他!D130,"")</f>
        <v/>
      </c>
      <c r="E131" s="659" t="str">
        <f>IF(COUNTA(他!F130)&gt;=1,他!F130,"")</f>
        <v/>
      </c>
      <c r="F131" s="683" t="str">
        <f>IF(E131&lt;基本!$D$9,"非常勤","常勤")</f>
        <v>常勤</v>
      </c>
      <c r="G131" s="689">
        <f>IF(F131="非常勤",E131/基本!$D$9,1)</f>
        <v>1</v>
      </c>
      <c r="H131" s="694" t="e">
        <f>IF(DAYS360(J131,メイン!$N$3)&lt;500,"新"," ")</f>
        <v>#VALUE!</v>
      </c>
      <c r="I131" s="659"/>
      <c r="J131" s="893" t="str">
        <f>IF(COUNTA(他!E130)&gt;=1,他!E130,"")</f>
        <v/>
      </c>
      <c r="K131" s="895"/>
      <c r="L131" s="897"/>
      <c r="M131" s="897"/>
      <c r="N131" s="897"/>
      <c r="O131" s="897"/>
      <c r="P131" s="897"/>
      <c r="Q131" s="897"/>
      <c r="R131" s="897"/>
      <c r="S131" s="897"/>
      <c r="T131" s="897"/>
      <c r="U131" s="897"/>
      <c r="V131" s="897"/>
      <c r="W131" s="897"/>
      <c r="X131" s="897"/>
      <c r="Y131" s="897"/>
      <c r="Z131" s="897"/>
      <c r="AA131" s="897"/>
    </row>
    <row r="132" spans="1:27" ht="13.5" customHeight="1">
      <c r="A132" s="659" t="str">
        <f>IF(COUNTA(他!A131)&gt;=1,他!A131,"")</f>
        <v/>
      </c>
      <c r="B132" s="745" t="str">
        <f>IF(COUNTA(他!B131)&gt;=1,他!B131,"")</f>
        <v/>
      </c>
      <c r="C132" s="750" t="str">
        <f>IF(COUNTA(他!C131)&gt;=1,他!C131,"")</f>
        <v/>
      </c>
      <c r="D132" s="761" t="str">
        <f>IF(COUNTA(他!D131)&gt;=1,他!D131,"")</f>
        <v/>
      </c>
      <c r="E132" s="659" t="str">
        <f>IF(COUNTA(他!F131)&gt;=1,他!F131,"")</f>
        <v/>
      </c>
      <c r="F132" s="683" t="str">
        <f>IF(E132&lt;基本!$D$9,"非常勤","常勤")</f>
        <v>常勤</v>
      </c>
      <c r="G132" s="689">
        <f>IF(F132="非常勤",E132/基本!$D$9,1)</f>
        <v>1</v>
      </c>
      <c r="H132" s="694" t="e">
        <f>IF(DAYS360(J132,メイン!$N$3)&lt;500,"新"," ")</f>
        <v>#VALUE!</v>
      </c>
      <c r="I132" s="659"/>
      <c r="J132" s="893" t="str">
        <f>IF(COUNTA(他!E131)&gt;=1,他!E131,"")</f>
        <v/>
      </c>
      <c r="K132" s="895"/>
      <c r="L132" s="897"/>
      <c r="M132" s="897"/>
      <c r="N132" s="897"/>
      <c r="O132" s="897"/>
      <c r="P132" s="897"/>
      <c r="Q132" s="897"/>
      <c r="R132" s="897"/>
      <c r="S132" s="897"/>
      <c r="T132" s="897"/>
      <c r="U132" s="897"/>
      <c r="V132" s="897"/>
      <c r="W132" s="897"/>
      <c r="X132" s="897"/>
      <c r="Y132" s="897"/>
      <c r="Z132" s="897"/>
      <c r="AA132" s="897"/>
    </row>
    <row r="133" spans="1:27" ht="13.5" customHeight="1">
      <c r="A133" s="659" t="str">
        <f>IF(COUNTA(他!A132)&gt;=1,他!A132,"")</f>
        <v/>
      </c>
      <c r="B133" s="745" t="str">
        <f>IF(COUNTA(他!B132)&gt;=1,他!B132,"")</f>
        <v/>
      </c>
      <c r="C133" s="750" t="str">
        <f>IF(COUNTA(他!C132)&gt;=1,他!C132,"")</f>
        <v/>
      </c>
      <c r="D133" s="761" t="str">
        <f>IF(COUNTA(他!D132)&gt;=1,他!D132,"")</f>
        <v/>
      </c>
      <c r="E133" s="659" t="str">
        <f>IF(COUNTA(他!F132)&gt;=1,他!F132,"")</f>
        <v/>
      </c>
      <c r="F133" s="683" t="str">
        <f>IF(E133&lt;基本!$D$9,"非常勤","常勤")</f>
        <v>常勤</v>
      </c>
      <c r="G133" s="689">
        <f>IF(F133="非常勤",E133/基本!$D$9,1)</f>
        <v>1</v>
      </c>
      <c r="H133" s="694" t="e">
        <f>IF(DAYS360(J133,メイン!$N$3)&lt;500,"新"," ")</f>
        <v>#VALUE!</v>
      </c>
      <c r="I133" s="659"/>
      <c r="J133" s="893" t="str">
        <f>IF(COUNTA(他!E132)&gt;=1,他!E132,"")</f>
        <v/>
      </c>
      <c r="K133" s="895"/>
      <c r="L133" s="897"/>
      <c r="M133" s="897"/>
      <c r="N133" s="897"/>
      <c r="O133" s="897"/>
      <c r="P133" s="897"/>
      <c r="Q133" s="897"/>
      <c r="R133" s="897"/>
      <c r="S133" s="897"/>
      <c r="T133" s="897"/>
      <c r="U133" s="897"/>
      <c r="V133" s="897"/>
      <c r="W133" s="897"/>
      <c r="X133" s="897"/>
      <c r="Y133" s="897"/>
      <c r="Z133" s="897"/>
      <c r="AA133" s="897"/>
    </row>
    <row r="134" spans="1:27" ht="13.5" customHeight="1">
      <c r="A134" s="659" t="str">
        <f>IF(COUNTA(他!A133)&gt;=1,他!A133,"")</f>
        <v/>
      </c>
      <c r="B134" s="745" t="str">
        <f>IF(COUNTA(他!B133)&gt;=1,他!B133,"")</f>
        <v/>
      </c>
      <c r="C134" s="750" t="str">
        <f>IF(COUNTA(他!C133)&gt;=1,他!C133,"")</f>
        <v/>
      </c>
      <c r="D134" s="761" t="str">
        <f>IF(COUNTA(他!D133)&gt;=1,他!D133,"")</f>
        <v/>
      </c>
      <c r="E134" s="659" t="str">
        <f>IF(COUNTA(他!F133)&gt;=1,他!F133,"")</f>
        <v/>
      </c>
      <c r="F134" s="683" t="str">
        <f>IF(E134&lt;基本!$D$9,"非常勤","常勤")</f>
        <v>常勤</v>
      </c>
      <c r="G134" s="689">
        <f>IF(F134="非常勤",E134/基本!$D$9,1)</f>
        <v>1</v>
      </c>
      <c r="H134" s="694" t="e">
        <f>IF(DAYS360(J134,メイン!$N$3)&lt;500,"新"," ")</f>
        <v>#VALUE!</v>
      </c>
      <c r="I134" s="659"/>
      <c r="J134" s="893" t="str">
        <f>IF(COUNTA(他!E133)&gt;=1,他!E133,"")</f>
        <v/>
      </c>
      <c r="K134" s="895"/>
      <c r="L134" s="897"/>
      <c r="M134" s="897"/>
      <c r="N134" s="897"/>
      <c r="O134" s="897"/>
      <c r="P134" s="897"/>
      <c r="Q134" s="897"/>
      <c r="R134" s="897"/>
      <c r="S134" s="897"/>
      <c r="T134" s="897"/>
      <c r="U134" s="897"/>
      <c r="V134" s="897"/>
      <c r="W134" s="897"/>
      <c r="X134" s="897"/>
      <c r="Y134" s="897"/>
      <c r="Z134" s="897"/>
      <c r="AA134" s="897"/>
    </row>
    <row r="135" spans="1:27" ht="13.5" customHeight="1">
      <c r="A135" s="659" t="str">
        <f>IF(COUNTA(他!A134)&gt;=1,他!A134,"")</f>
        <v/>
      </c>
      <c r="B135" s="745" t="str">
        <f>IF(COUNTA(他!B134)&gt;=1,他!B134,"")</f>
        <v/>
      </c>
      <c r="C135" s="750" t="str">
        <f>IF(COUNTA(他!C134)&gt;=1,他!C134,"")</f>
        <v/>
      </c>
      <c r="D135" s="761" t="str">
        <f>IF(COUNTA(他!D134)&gt;=1,他!D134,"")</f>
        <v/>
      </c>
      <c r="E135" s="659" t="str">
        <f>IF(COUNTA(他!F134)&gt;=1,他!F134,"")</f>
        <v/>
      </c>
      <c r="F135" s="683" t="str">
        <f>IF(E135&lt;基本!$D$9,"非常勤","常勤")</f>
        <v>常勤</v>
      </c>
      <c r="G135" s="689">
        <f>IF(F135="非常勤",E135/基本!$D$9,1)</f>
        <v>1</v>
      </c>
      <c r="H135" s="694" t="e">
        <f>IF(DAYS360(J135,メイン!$N$3)&lt;500,"新"," ")</f>
        <v>#VALUE!</v>
      </c>
      <c r="I135" s="659"/>
      <c r="J135" s="893" t="str">
        <f>IF(COUNTA(他!E134)&gt;=1,他!E134,"")</f>
        <v/>
      </c>
      <c r="K135" s="895"/>
      <c r="L135" s="897"/>
      <c r="M135" s="897"/>
      <c r="N135" s="897"/>
      <c r="O135" s="897"/>
      <c r="P135" s="897"/>
      <c r="Q135" s="897"/>
      <c r="R135" s="897"/>
      <c r="S135" s="897"/>
      <c r="T135" s="897"/>
      <c r="U135" s="897"/>
      <c r="V135" s="897"/>
      <c r="W135" s="897"/>
      <c r="X135" s="897"/>
      <c r="Y135" s="897"/>
      <c r="Z135" s="897"/>
      <c r="AA135" s="897"/>
    </row>
    <row r="136" spans="1:27" ht="13.5" customHeight="1">
      <c r="A136" s="659" t="str">
        <f>IF(COUNTA(他!A135)&gt;=1,他!A135,"")</f>
        <v/>
      </c>
      <c r="B136" s="745" t="str">
        <f>IF(COUNTA(他!B135)&gt;=1,他!B135,"")</f>
        <v/>
      </c>
      <c r="C136" s="750" t="str">
        <f>IF(COUNTA(他!C135)&gt;=1,他!C135,"")</f>
        <v/>
      </c>
      <c r="D136" s="761" t="str">
        <f>IF(COUNTA(他!D135)&gt;=1,他!D135,"")</f>
        <v/>
      </c>
      <c r="E136" s="659" t="str">
        <f>IF(COUNTA(他!F135)&gt;=1,他!F135,"")</f>
        <v/>
      </c>
      <c r="F136" s="683" t="str">
        <f>IF(E136&lt;基本!$D$9,"非常勤","常勤")</f>
        <v>常勤</v>
      </c>
      <c r="G136" s="689">
        <f>IF(F136="非常勤",E136/基本!$D$9,1)</f>
        <v>1</v>
      </c>
      <c r="H136" s="694" t="e">
        <f>IF(DAYS360(J136,メイン!$N$3)&lt;500,"新"," ")</f>
        <v>#VALUE!</v>
      </c>
      <c r="I136" s="659"/>
      <c r="J136" s="893" t="str">
        <f>IF(COUNTA(他!E135)&gt;=1,他!E135,"")</f>
        <v/>
      </c>
      <c r="K136" s="895"/>
      <c r="L136" s="897"/>
      <c r="M136" s="897"/>
      <c r="N136" s="897"/>
      <c r="O136" s="897"/>
      <c r="P136" s="897"/>
      <c r="Q136" s="897"/>
      <c r="R136" s="897"/>
      <c r="S136" s="897"/>
      <c r="T136" s="897"/>
      <c r="U136" s="897"/>
      <c r="V136" s="897"/>
      <c r="W136" s="897"/>
      <c r="X136" s="897"/>
      <c r="Y136" s="897"/>
      <c r="Z136" s="897"/>
      <c r="AA136" s="897"/>
    </row>
    <row r="137" spans="1:27" ht="13.5" customHeight="1">
      <c r="A137" s="659" t="str">
        <f>IF(COUNTA(他!A136)&gt;=1,他!A136,"")</f>
        <v/>
      </c>
      <c r="B137" s="745" t="str">
        <f>IF(COUNTA(他!B136)&gt;=1,他!B136,"")</f>
        <v/>
      </c>
      <c r="C137" s="750" t="str">
        <f>IF(COUNTA(他!C136)&gt;=1,他!C136,"")</f>
        <v/>
      </c>
      <c r="D137" s="761" t="str">
        <f>IF(COUNTA(他!D136)&gt;=1,他!D136,"")</f>
        <v/>
      </c>
      <c r="E137" s="659" t="str">
        <f>IF(COUNTA(他!F136)&gt;=1,他!F136,"")</f>
        <v/>
      </c>
      <c r="F137" s="683" t="str">
        <f>IF(E137&lt;基本!$D$9,"非常勤","常勤")</f>
        <v>常勤</v>
      </c>
      <c r="G137" s="689">
        <f>IF(F137="非常勤",E137/基本!$D$9,1)</f>
        <v>1</v>
      </c>
      <c r="H137" s="694" t="e">
        <f>IF(DAYS360(J137,メイン!$N$3)&lt;500,"新"," ")</f>
        <v>#VALUE!</v>
      </c>
      <c r="I137" s="659"/>
      <c r="J137" s="893" t="str">
        <f>IF(COUNTA(他!E136)&gt;=1,他!E136,"")</f>
        <v/>
      </c>
      <c r="K137" s="895"/>
      <c r="L137" s="897"/>
      <c r="M137" s="897"/>
      <c r="N137" s="897"/>
      <c r="O137" s="897"/>
      <c r="P137" s="897"/>
      <c r="Q137" s="897"/>
      <c r="R137" s="897"/>
      <c r="S137" s="897"/>
      <c r="T137" s="897"/>
      <c r="U137" s="897"/>
      <c r="V137" s="897"/>
      <c r="W137" s="897"/>
      <c r="X137" s="897"/>
      <c r="Y137" s="897"/>
      <c r="Z137" s="897"/>
      <c r="AA137" s="897"/>
    </row>
    <row r="138" spans="1:27" ht="13.5" customHeight="1">
      <c r="A138" s="659" t="str">
        <f>IF(COUNTA(他!A137)&gt;=1,他!A137,"")</f>
        <v/>
      </c>
      <c r="B138" s="745" t="str">
        <f>IF(COUNTA(他!B137)&gt;=1,他!B137,"")</f>
        <v/>
      </c>
      <c r="C138" s="750" t="str">
        <f>IF(COUNTA(他!C137)&gt;=1,他!C137,"")</f>
        <v/>
      </c>
      <c r="D138" s="761" t="str">
        <f>IF(COUNTA(他!D137)&gt;=1,他!D137,"")</f>
        <v/>
      </c>
      <c r="E138" s="659" t="str">
        <f>IF(COUNTA(他!F137)&gt;=1,他!F137,"")</f>
        <v/>
      </c>
      <c r="F138" s="683" t="str">
        <f>IF(E138&lt;基本!$D$9,"非常勤","常勤")</f>
        <v>常勤</v>
      </c>
      <c r="G138" s="689">
        <f>IF(F138="非常勤",E138/基本!$D$9,1)</f>
        <v>1</v>
      </c>
      <c r="H138" s="694" t="e">
        <f>IF(DAYS360(J138,メイン!$N$3)&lt;500,"新"," ")</f>
        <v>#VALUE!</v>
      </c>
      <c r="I138" s="659"/>
      <c r="J138" s="893" t="str">
        <f>IF(COUNTA(他!E137)&gt;=1,他!E137,"")</f>
        <v/>
      </c>
      <c r="K138" s="895"/>
      <c r="L138" s="897"/>
      <c r="M138" s="897"/>
      <c r="N138" s="897"/>
      <c r="O138" s="897"/>
      <c r="P138" s="897"/>
      <c r="Q138" s="897"/>
      <c r="R138" s="897"/>
      <c r="S138" s="897"/>
      <c r="T138" s="897"/>
      <c r="U138" s="897"/>
      <c r="V138" s="897"/>
      <c r="W138" s="897"/>
      <c r="X138" s="897"/>
      <c r="Y138" s="897"/>
      <c r="Z138" s="897"/>
      <c r="AA138" s="897"/>
    </row>
    <row r="139" spans="1:27" ht="13.5" customHeight="1">
      <c r="A139" s="659" t="str">
        <f>IF(COUNTA(他!A138)&gt;=1,他!A138,"")</f>
        <v/>
      </c>
      <c r="B139" s="745" t="str">
        <f>IF(COUNTA(他!B138)&gt;=1,他!B138,"")</f>
        <v/>
      </c>
      <c r="C139" s="750" t="str">
        <f>IF(COUNTA(他!C138)&gt;=1,他!C138,"")</f>
        <v/>
      </c>
      <c r="D139" s="761" t="str">
        <f>IF(COUNTA(他!D138)&gt;=1,他!D138,"")</f>
        <v/>
      </c>
      <c r="E139" s="659" t="str">
        <f>IF(COUNTA(他!F138)&gt;=1,他!F138,"")</f>
        <v/>
      </c>
      <c r="F139" s="683" t="str">
        <f>IF(E139&lt;基本!$D$9,"非常勤","常勤")</f>
        <v>常勤</v>
      </c>
      <c r="G139" s="689">
        <f>IF(F139="非常勤",E139/基本!$D$9,1)</f>
        <v>1</v>
      </c>
      <c r="H139" s="694" t="e">
        <f>IF(DAYS360(J139,メイン!$N$3)&lt;500,"新"," ")</f>
        <v>#VALUE!</v>
      </c>
      <c r="I139" s="659"/>
      <c r="J139" s="893" t="str">
        <f>IF(COUNTA(他!E138)&gt;=1,他!E138,"")</f>
        <v/>
      </c>
      <c r="K139" s="895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</row>
    <row r="140" spans="1:27" ht="13.5" customHeight="1">
      <c r="A140" s="659" t="str">
        <f>IF(COUNTA(他!A139)&gt;=1,他!A139,"")</f>
        <v/>
      </c>
      <c r="B140" s="745" t="str">
        <f>IF(COUNTA(他!B139)&gt;=1,他!B139,"")</f>
        <v/>
      </c>
      <c r="C140" s="750" t="str">
        <f>IF(COUNTA(他!C139)&gt;=1,他!C139,"")</f>
        <v/>
      </c>
      <c r="D140" s="761" t="str">
        <f>IF(COUNTA(他!D139)&gt;=1,他!D139,"")</f>
        <v/>
      </c>
      <c r="E140" s="659" t="str">
        <f>IF(COUNTA(他!F139)&gt;=1,他!F139,"")</f>
        <v/>
      </c>
      <c r="F140" s="683" t="str">
        <f>IF(E140&lt;基本!$D$9,"非常勤","常勤")</f>
        <v>常勤</v>
      </c>
      <c r="G140" s="689">
        <f>IF(F140="非常勤",E140/基本!$D$9,1)</f>
        <v>1</v>
      </c>
      <c r="H140" s="694" t="e">
        <f>IF(DAYS360(J140,メイン!$N$3)&lt;500,"新"," ")</f>
        <v>#VALUE!</v>
      </c>
      <c r="I140" s="659"/>
      <c r="J140" s="893" t="str">
        <f>IF(COUNTA(他!E139)&gt;=1,他!E139,"")</f>
        <v/>
      </c>
      <c r="K140" s="895"/>
      <c r="L140" s="897"/>
      <c r="M140" s="897"/>
      <c r="N140" s="897"/>
      <c r="O140" s="897"/>
      <c r="P140" s="897"/>
      <c r="Q140" s="897"/>
      <c r="R140" s="897"/>
      <c r="S140" s="897"/>
      <c r="T140" s="897"/>
      <c r="U140" s="897"/>
      <c r="V140" s="897"/>
      <c r="W140" s="897"/>
      <c r="X140" s="897"/>
      <c r="Y140" s="897"/>
      <c r="Z140" s="897"/>
      <c r="AA140" s="897"/>
    </row>
    <row r="141" spans="1:27" ht="13.5" customHeight="1">
      <c r="A141" s="659" t="str">
        <f>IF(COUNTA(他!A140)&gt;=1,他!A140,"")</f>
        <v/>
      </c>
      <c r="B141" s="745" t="str">
        <f>IF(COUNTA(他!B140)&gt;=1,他!B140,"")</f>
        <v/>
      </c>
      <c r="C141" s="750" t="str">
        <f>IF(COUNTA(他!C140)&gt;=1,他!C140,"")</f>
        <v/>
      </c>
      <c r="D141" s="761" t="str">
        <f>IF(COUNTA(他!D140)&gt;=1,他!D140,"")</f>
        <v/>
      </c>
      <c r="E141" s="659" t="str">
        <f>IF(COUNTA(他!F140)&gt;=1,他!F140,"")</f>
        <v/>
      </c>
      <c r="F141" s="683" t="str">
        <f>IF(E141&lt;基本!$D$9,"非常勤","常勤")</f>
        <v>常勤</v>
      </c>
      <c r="G141" s="689">
        <f>IF(F141="非常勤",E141/基本!$D$9,1)</f>
        <v>1</v>
      </c>
      <c r="H141" s="694" t="e">
        <f>IF(DAYS360(J141,メイン!$N$3)&lt;500,"新"," ")</f>
        <v>#VALUE!</v>
      </c>
      <c r="I141" s="659"/>
      <c r="J141" s="893" t="str">
        <f>IF(COUNTA(他!E140)&gt;=1,他!E140,"")</f>
        <v/>
      </c>
      <c r="K141" s="895"/>
      <c r="L141" s="897"/>
      <c r="M141" s="897"/>
      <c r="N141" s="897"/>
      <c r="O141" s="897"/>
      <c r="P141" s="897"/>
      <c r="Q141" s="897"/>
      <c r="R141" s="897"/>
      <c r="S141" s="897"/>
      <c r="T141" s="897"/>
      <c r="U141" s="897"/>
      <c r="V141" s="897"/>
      <c r="W141" s="897"/>
      <c r="X141" s="897"/>
      <c r="Y141" s="897"/>
      <c r="Z141" s="897"/>
      <c r="AA141" s="897"/>
    </row>
    <row r="142" spans="1:27" ht="13.5" customHeight="1">
      <c r="A142" s="659" t="str">
        <f>IF(COUNTA(他!A141)&gt;=1,他!A141,"")</f>
        <v/>
      </c>
      <c r="B142" s="745" t="str">
        <f>IF(COUNTA(他!B141)&gt;=1,他!B141,"")</f>
        <v/>
      </c>
      <c r="C142" s="750" t="str">
        <f>IF(COUNTA(他!C141)&gt;=1,他!C141,"")</f>
        <v/>
      </c>
      <c r="D142" s="761" t="str">
        <f>IF(COUNTA(他!D141)&gt;=1,他!D141,"")</f>
        <v/>
      </c>
      <c r="E142" s="659" t="str">
        <f>IF(COUNTA(他!F141)&gt;=1,他!F141,"")</f>
        <v/>
      </c>
      <c r="F142" s="683" t="str">
        <f>IF(E142&lt;基本!$D$9,"非常勤","常勤")</f>
        <v>常勤</v>
      </c>
      <c r="G142" s="689">
        <f>IF(F142="非常勤",E142/基本!$D$9,1)</f>
        <v>1</v>
      </c>
      <c r="H142" s="694" t="e">
        <f>IF(DAYS360(J142,メイン!$N$3)&lt;500,"新"," ")</f>
        <v>#VALUE!</v>
      </c>
      <c r="I142" s="659"/>
      <c r="J142" s="893" t="str">
        <f>IF(COUNTA(他!E141)&gt;=1,他!E141,"")</f>
        <v/>
      </c>
      <c r="K142" s="895"/>
      <c r="L142" s="897"/>
      <c r="M142" s="897"/>
      <c r="N142" s="897"/>
      <c r="O142" s="897"/>
      <c r="P142" s="897"/>
      <c r="Q142" s="897"/>
      <c r="R142" s="897"/>
      <c r="S142" s="897"/>
      <c r="T142" s="897"/>
      <c r="U142" s="897"/>
      <c r="V142" s="897"/>
      <c r="W142" s="897"/>
      <c r="X142" s="897"/>
      <c r="Y142" s="897"/>
      <c r="Z142" s="897"/>
      <c r="AA142" s="897"/>
    </row>
    <row r="143" spans="1:27" ht="13.5" customHeight="1">
      <c r="A143" s="659" t="str">
        <f>IF(COUNTA(他!A142)&gt;=1,他!A142,"")</f>
        <v/>
      </c>
      <c r="B143" s="745" t="str">
        <f>IF(COUNTA(他!B142)&gt;=1,他!B142,"")</f>
        <v/>
      </c>
      <c r="C143" s="750" t="str">
        <f>IF(COUNTA(他!C142)&gt;=1,他!C142,"")</f>
        <v/>
      </c>
      <c r="D143" s="761" t="str">
        <f>IF(COUNTA(他!D142)&gt;=1,他!D142,"")</f>
        <v/>
      </c>
      <c r="E143" s="659" t="str">
        <f>IF(COUNTA(他!F142)&gt;=1,他!F142,"")</f>
        <v/>
      </c>
      <c r="F143" s="683" t="str">
        <f>IF(E143&lt;基本!$D$9,"非常勤","常勤")</f>
        <v>常勤</v>
      </c>
      <c r="G143" s="689">
        <f>IF(F143="非常勤",E143/基本!$D$9,1)</f>
        <v>1</v>
      </c>
      <c r="H143" s="694" t="e">
        <f>IF(DAYS360(J143,メイン!$N$3)&lt;500,"新"," ")</f>
        <v>#VALUE!</v>
      </c>
      <c r="I143" s="659"/>
      <c r="J143" s="893" t="str">
        <f>IF(COUNTA(他!E142)&gt;=1,他!E142,"")</f>
        <v/>
      </c>
      <c r="K143" s="895"/>
      <c r="L143" s="897"/>
      <c r="M143" s="897"/>
      <c r="N143" s="897"/>
      <c r="O143" s="897"/>
      <c r="P143" s="897"/>
      <c r="Q143" s="897"/>
      <c r="R143" s="897"/>
      <c r="S143" s="897"/>
      <c r="T143" s="897"/>
      <c r="U143" s="897"/>
      <c r="V143" s="897"/>
      <c r="W143" s="897"/>
      <c r="X143" s="897"/>
      <c r="Y143" s="897"/>
      <c r="Z143" s="897"/>
      <c r="AA143" s="897"/>
    </row>
    <row r="144" spans="1:27" ht="13.5" customHeight="1">
      <c r="A144" s="659" t="str">
        <f>IF(COUNTA(他!A143)&gt;=1,他!A143,"")</f>
        <v/>
      </c>
      <c r="B144" s="745" t="str">
        <f>IF(COUNTA(他!B143)&gt;=1,他!B143,"")</f>
        <v/>
      </c>
      <c r="C144" s="750" t="str">
        <f>IF(COUNTA(他!C143)&gt;=1,他!C143,"")</f>
        <v/>
      </c>
      <c r="D144" s="761" t="str">
        <f>IF(COUNTA(他!D143)&gt;=1,他!D143,"")</f>
        <v/>
      </c>
      <c r="E144" s="659" t="str">
        <f>IF(COUNTA(他!F143)&gt;=1,他!F143,"")</f>
        <v/>
      </c>
      <c r="F144" s="683" t="str">
        <f>IF(E144&lt;基本!$D$9,"非常勤","常勤")</f>
        <v>常勤</v>
      </c>
      <c r="G144" s="689">
        <f>IF(F144="非常勤",E144/基本!$D$9,1)</f>
        <v>1</v>
      </c>
      <c r="H144" s="694" t="e">
        <f>IF(DAYS360(J144,メイン!$N$3)&lt;500,"新"," ")</f>
        <v>#VALUE!</v>
      </c>
      <c r="I144" s="659"/>
      <c r="J144" s="893" t="str">
        <f>IF(COUNTA(他!E143)&gt;=1,他!E143,"")</f>
        <v/>
      </c>
      <c r="K144" s="895"/>
      <c r="L144" s="897"/>
      <c r="M144" s="897"/>
      <c r="N144" s="897"/>
      <c r="O144" s="897"/>
      <c r="P144" s="897"/>
      <c r="Q144" s="897"/>
      <c r="R144" s="897"/>
      <c r="S144" s="897"/>
      <c r="T144" s="897"/>
      <c r="U144" s="897"/>
      <c r="V144" s="897"/>
      <c r="W144" s="897"/>
      <c r="X144" s="897"/>
      <c r="Y144" s="897"/>
      <c r="Z144" s="897"/>
      <c r="AA144" s="897"/>
    </row>
    <row r="145" spans="1:27" ht="13.5" customHeight="1">
      <c r="A145" s="659" t="str">
        <f>IF(COUNTA(他!A144)&gt;=1,他!A144,"")</f>
        <v/>
      </c>
      <c r="B145" s="745" t="str">
        <f>IF(COUNTA(他!B144)&gt;=1,他!B144,"")</f>
        <v/>
      </c>
      <c r="C145" s="750" t="str">
        <f>IF(COUNTA(他!C144)&gt;=1,他!C144,"")</f>
        <v/>
      </c>
      <c r="D145" s="761" t="str">
        <f>IF(COUNTA(他!D144)&gt;=1,他!D144,"")</f>
        <v/>
      </c>
      <c r="E145" s="659" t="str">
        <f>IF(COUNTA(他!F144)&gt;=1,他!F144,"")</f>
        <v/>
      </c>
      <c r="F145" s="683" t="str">
        <f>IF(E145&lt;基本!$D$9,"非常勤","常勤")</f>
        <v>常勤</v>
      </c>
      <c r="G145" s="689">
        <f>IF(F145="非常勤",E145/基本!$D$9,1)</f>
        <v>1</v>
      </c>
      <c r="H145" s="694" t="e">
        <f>IF(DAYS360(J145,メイン!$N$3)&lt;500,"新"," ")</f>
        <v>#VALUE!</v>
      </c>
      <c r="I145" s="659"/>
      <c r="J145" s="893" t="str">
        <f>IF(COUNTA(他!E144)&gt;=1,他!E144,"")</f>
        <v/>
      </c>
      <c r="K145" s="895"/>
      <c r="L145" s="897"/>
      <c r="M145" s="897"/>
      <c r="N145" s="897"/>
      <c r="O145" s="897"/>
      <c r="P145" s="897"/>
      <c r="Q145" s="897"/>
      <c r="R145" s="897"/>
      <c r="S145" s="897"/>
      <c r="T145" s="897"/>
      <c r="U145" s="897"/>
      <c r="V145" s="897"/>
      <c r="W145" s="897"/>
      <c r="X145" s="897"/>
      <c r="Y145" s="897"/>
      <c r="Z145" s="897"/>
      <c r="AA145" s="897"/>
    </row>
    <row r="146" spans="1:27" ht="13.5" customHeight="1">
      <c r="A146" s="659" t="str">
        <f>IF(COUNTA(他!A145)&gt;=1,他!A145,"")</f>
        <v/>
      </c>
      <c r="B146" s="745" t="str">
        <f>IF(COUNTA(他!B145)&gt;=1,他!B145,"")</f>
        <v/>
      </c>
      <c r="C146" s="750" t="str">
        <f>IF(COUNTA(他!C145)&gt;=1,他!C145,"")</f>
        <v/>
      </c>
      <c r="D146" s="761" t="str">
        <f>IF(COUNTA(他!D145)&gt;=1,他!D145,"")</f>
        <v/>
      </c>
      <c r="E146" s="659" t="str">
        <f>IF(COUNTA(他!F145)&gt;=1,他!F145,"")</f>
        <v/>
      </c>
      <c r="F146" s="683" t="str">
        <f>IF(E146&lt;基本!$D$9,"非常勤","常勤")</f>
        <v>常勤</v>
      </c>
      <c r="G146" s="689">
        <f>IF(F146="非常勤",E146/基本!$D$9,1)</f>
        <v>1</v>
      </c>
      <c r="H146" s="694" t="e">
        <f>IF(DAYS360(J146,メイン!$N$3)&lt;500,"新"," ")</f>
        <v>#VALUE!</v>
      </c>
      <c r="I146" s="659"/>
      <c r="J146" s="893" t="str">
        <f>IF(COUNTA(他!E145)&gt;=1,他!E145,"")</f>
        <v/>
      </c>
      <c r="K146" s="895"/>
      <c r="L146" s="897"/>
      <c r="M146" s="897"/>
      <c r="N146" s="897"/>
      <c r="O146" s="897"/>
      <c r="P146" s="897"/>
      <c r="Q146" s="897"/>
      <c r="R146" s="897"/>
      <c r="S146" s="897"/>
      <c r="T146" s="897"/>
      <c r="U146" s="897"/>
      <c r="V146" s="897"/>
      <c r="W146" s="897"/>
      <c r="X146" s="897"/>
      <c r="Y146" s="897"/>
      <c r="Z146" s="897"/>
      <c r="AA146" s="897"/>
    </row>
    <row r="147" spans="1:27" ht="13.5" customHeight="1">
      <c r="A147" s="659" t="str">
        <f>IF(COUNTA(他!A146)&gt;=1,他!A146,"")</f>
        <v/>
      </c>
      <c r="B147" s="745" t="str">
        <f>IF(COUNTA(他!B146)&gt;=1,他!B146,"")</f>
        <v/>
      </c>
      <c r="C147" s="750" t="str">
        <f>IF(COUNTA(他!C146)&gt;=1,他!C146,"")</f>
        <v/>
      </c>
      <c r="D147" s="761" t="str">
        <f>IF(COUNTA(他!D146)&gt;=1,他!D146,"")</f>
        <v/>
      </c>
      <c r="E147" s="659" t="str">
        <f>IF(COUNTA(他!F146)&gt;=1,他!F146,"")</f>
        <v/>
      </c>
      <c r="F147" s="683" t="str">
        <f>IF(E147&lt;基本!$D$9,"非常勤","常勤")</f>
        <v>常勤</v>
      </c>
      <c r="G147" s="689">
        <f>IF(F147="非常勤",E147/基本!$D$9,1)</f>
        <v>1</v>
      </c>
      <c r="H147" s="694" t="e">
        <f>IF(DAYS360(J147,メイン!$N$3)&lt;500,"新"," ")</f>
        <v>#VALUE!</v>
      </c>
      <c r="I147" s="659"/>
      <c r="J147" s="893" t="str">
        <f>IF(COUNTA(他!E146)&gt;=1,他!E146,"")</f>
        <v/>
      </c>
      <c r="K147" s="895"/>
      <c r="L147" s="897"/>
      <c r="M147" s="897"/>
      <c r="N147" s="897"/>
      <c r="O147" s="897"/>
      <c r="P147" s="897"/>
      <c r="Q147" s="897"/>
      <c r="R147" s="897"/>
      <c r="S147" s="897"/>
      <c r="T147" s="897"/>
      <c r="U147" s="897"/>
      <c r="V147" s="897"/>
      <c r="W147" s="897"/>
      <c r="X147" s="897"/>
      <c r="Y147" s="897"/>
      <c r="Z147" s="897"/>
      <c r="AA147" s="897"/>
    </row>
    <row r="148" spans="1:27" ht="13.5" customHeight="1">
      <c r="A148" s="659" t="str">
        <f>IF(COUNTA(他!A147)&gt;=1,他!A147,"")</f>
        <v/>
      </c>
      <c r="B148" s="745" t="str">
        <f>IF(COUNTA(他!B147)&gt;=1,他!B147,"")</f>
        <v/>
      </c>
      <c r="C148" s="750" t="str">
        <f>IF(COUNTA(他!C147)&gt;=1,他!C147,"")</f>
        <v/>
      </c>
      <c r="D148" s="761" t="str">
        <f>IF(COUNTA(他!D147)&gt;=1,他!D147,"")</f>
        <v/>
      </c>
      <c r="E148" s="659" t="str">
        <f>IF(COUNTA(他!F147)&gt;=1,他!F147,"")</f>
        <v/>
      </c>
      <c r="F148" s="683" t="str">
        <f>IF(E148&lt;基本!$D$9,"非常勤","常勤")</f>
        <v>常勤</v>
      </c>
      <c r="G148" s="689">
        <f>IF(F148="非常勤",E148/基本!$D$9,1)</f>
        <v>1</v>
      </c>
      <c r="H148" s="694" t="e">
        <f>IF(DAYS360(J148,メイン!$N$3)&lt;500,"新"," ")</f>
        <v>#VALUE!</v>
      </c>
      <c r="I148" s="659"/>
      <c r="J148" s="893" t="str">
        <f>IF(COUNTA(他!E147)&gt;=1,他!E147,"")</f>
        <v/>
      </c>
      <c r="K148" s="895"/>
      <c r="L148" s="897"/>
      <c r="M148" s="897"/>
      <c r="N148" s="897"/>
      <c r="O148" s="897"/>
      <c r="P148" s="897"/>
      <c r="Q148" s="897"/>
      <c r="R148" s="897"/>
      <c r="S148" s="897"/>
      <c r="T148" s="897"/>
      <c r="U148" s="897"/>
      <c r="V148" s="897"/>
      <c r="W148" s="897"/>
      <c r="X148" s="897"/>
      <c r="Y148" s="897"/>
      <c r="Z148" s="897"/>
      <c r="AA148" s="897"/>
    </row>
    <row r="149" spans="1:27" ht="13.5" customHeight="1">
      <c r="A149" s="659" t="str">
        <f>IF(COUNTA(他!A148)&gt;=1,他!A148,"")</f>
        <v/>
      </c>
      <c r="B149" s="745" t="str">
        <f>IF(COUNTA(他!B148)&gt;=1,他!B148,"")</f>
        <v/>
      </c>
      <c r="C149" s="750" t="str">
        <f>IF(COUNTA(他!C148)&gt;=1,他!C148,"")</f>
        <v/>
      </c>
      <c r="D149" s="761" t="str">
        <f>IF(COUNTA(他!D148)&gt;=1,他!D148,"")</f>
        <v/>
      </c>
      <c r="E149" s="659" t="str">
        <f>IF(COUNTA(他!F148)&gt;=1,他!F148,"")</f>
        <v/>
      </c>
      <c r="F149" s="683" t="str">
        <f>IF(E149&lt;基本!$D$9,"非常勤","常勤")</f>
        <v>常勤</v>
      </c>
      <c r="G149" s="689">
        <f>IF(F149="非常勤",E149/基本!$D$9,1)</f>
        <v>1</v>
      </c>
      <c r="H149" s="694" t="e">
        <f>IF(DAYS360(J149,メイン!$N$3)&lt;500,"新"," ")</f>
        <v>#VALUE!</v>
      </c>
      <c r="I149" s="659"/>
      <c r="J149" s="893" t="str">
        <f>IF(COUNTA(他!E148)&gt;=1,他!E148,"")</f>
        <v/>
      </c>
      <c r="K149" s="895"/>
      <c r="L149" s="897"/>
      <c r="M149" s="897"/>
      <c r="N149" s="897"/>
      <c r="O149" s="897"/>
      <c r="P149" s="897"/>
      <c r="Q149" s="897"/>
      <c r="R149" s="897"/>
      <c r="S149" s="897"/>
      <c r="T149" s="897"/>
      <c r="U149" s="897"/>
      <c r="V149" s="897"/>
      <c r="W149" s="897"/>
      <c r="X149" s="897"/>
      <c r="Y149" s="897"/>
      <c r="Z149" s="897"/>
      <c r="AA149" s="897"/>
    </row>
    <row r="150" spans="1:27" ht="13.5" customHeight="1">
      <c r="A150" s="659" t="str">
        <f>IF(COUNTA(他!A149)&gt;=1,他!A149,"")</f>
        <v/>
      </c>
      <c r="B150" s="745" t="str">
        <f>IF(COUNTA(他!B149)&gt;=1,他!B149,"")</f>
        <v/>
      </c>
      <c r="C150" s="750" t="str">
        <f>IF(COUNTA(他!C149)&gt;=1,他!C149,"")</f>
        <v/>
      </c>
      <c r="D150" s="761" t="str">
        <f>IF(COUNTA(他!D149)&gt;=1,他!D149,"")</f>
        <v/>
      </c>
      <c r="E150" s="659" t="str">
        <f>IF(COUNTA(他!F149)&gt;=1,他!F149,"")</f>
        <v/>
      </c>
      <c r="F150" s="683" t="str">
        <f>IF(E150&lt;基本!$D$9,"非常勤","常勤")</f>
        <v>常勤</v>
      </c>
      <c r="G150" s="689">
        <f>IF(F150="非常勤",E150/基本!$D$9,1)</f>
        <v>1</v>
      </c>
      <c r="H150" s="694" t="e">
        <f>IF(DAYS360(J150,メイン!$N$3)&lt;500,"新"," ")</f>
        <v>#VALUE!</v>
      </c>
      <c r="I150" s="659"/>
      <c r="J150" s="893" t="str">
        <f>IF(COUNTA(他!E149)&gt;=1,他!E149,"")</f>
        <v/>
      </c>
      <c r="K150" s="895"/>
      <c r="L150" s="897"/>
      <c r="M150" s="897"/>
      <c r="N150" s="897"/>
      <c r="O150" s="897"/>
      <c r="P150" s="897"/>
      <c r="Q150" s="897"/>
      <c r="R150" s="897"/>
      <c r="S150" s="897"/>
      <c r="T150" s="897"/>
      <c r="U150" s="897"/>
      <c r="V150" s="897"/>
      <c r="W150" s="897"/>
      <c r="X150" s="897"/>
      <c r="Y150" s="897"/>
      <c r="Z150" s="897"/>
      <c r="AA150" s="897"/>
    </row>
    <row r="151" spans="1:27" ht="13.5" customHeight="1">
      <c r="A151" s="659" t="str">
        <f>IF(COUNTA(他!A150)&gt;=1,他!A150,"")</f>
        <v/>
      </c>
      <c r="B151" s="745" t="str">
        <f>IF(COUNTA(他!B150)&gt;=1,他!B150,"")</f>
        <v/>
      </c>
      <c r="C151" s="750" t="str">
        <f>IF(COUNTA(他!C150)&gt;=1,他!C150,"")</f>
        <v/>
      </c>
      <c r="D151" s="761" t="str">
        <f>IF(COUNTA(他!D150)&gt;=1,他!D150,"")</f>
        <v/>
      </c>
      <c r="E151" s="659" t="str">
        <f>IF(COUNTA(他!F150)&gt;=1,他!F150,"")</f>
        <v/>
      </c>
      <c r="F151" s="683" t="str">
        <f>IF(E151&lt;基本!$D$9,"非常勤","常勤")</f>
        <v>常勤</v>
      </c>
      <c r="G151" s="689">
        <f>IF(F151="非常勤",E151/基本!$D$9,1)</f>
        <v>1</v>
      </c>
      <c r="H151" s="694" t="e">
        <f>IF(DAYS360(J151,メイン!$N$3)&lt;500,"新"," ")</f>
        <v>#VALUE!</v>
      </c>
      <c r="I151" s="659"/>
      <c r="J151" s="893" t="str">
        <f>IF(COUNTA(他!E150)&gt;=1,他!E150,"")</f>
        <v/>
      </c>
      <c r="K151" s="895"/>
      <c r="L151" s="897"/>
      <c r="M151" s="897"/>
      <c r="N151" s="897"/>
      <c r="O151" s="897"/>
      <c r="P151" s="897"/>
      <c r="Q151" s="897"/>
      <c r="R151" s="897"/>
      <c r="S151" s="897"/>
      <c r="T151" s="897"/>
      <c r="U151" s="897"/>
      <c r="V151" s="897"/>
      <c r="W151" s="897"/>
      <c r="X151" s="897"/>
      <c r="Y151" s="897"/>
      <c r="Z151" s="897"/>
      <c r="AA151" s="897"/>
    </row>
    <row r="152" spans="1:27" ht="13.5" customHeight="1">
      <c r="A152" s="659" t="str">
        <f>IF(COUNTA(他!A151)&gt;=1,他!A151,"")</f>
        <v/>
      </c>
      <c r="B152" s="745" t="str">
        <f>IF(COUNTA(他!B151)&gt;=1,他!B151,"")</f>
        <v/>
      </c>
      <c r="C152" s="750" t="str">
        <f>IF(COUNTA(他!C151)&gt;=1,他!C151,"")</f>
        <v/>
      </c>
      <c r="D152" s="761" t="str">
        <f>IF(COUNTA(他!D151)&gt;=1,他!D151,"")</f>
        <v/>
      </c>
      <c r="E152" s="659" t="str">
        <f>IF(COUNTA(他!F151)&gt;=1,他!F151,"")</f>
        <v/>
      </c>
      <c r="F152" s="683" t="str">
        <f>IF(E152&lt;基本!$D$9,"非常勤","常勤")</f>
        <v>常勤</v>
      </c>
      <c r="G152" s="689">
        <f>IF(F152="非常勤",E152/基本!$D$9,1)</f>
        <v>1</v>
      </c>
      <c r="H152" s="694" t="e">
        <f>IF(DAYS360(J152,メイン!$N$3)&lt;500,"新"," ")</f>
        <v>#VALUE!</v>
      </c>
      <c r="I152" s="659"/>
      <c r="J152" s="893" t="str">
        <f>IF(COUNTA(他!E151)&gt;=1,他!E151,"")</f>
        <v/>
      </c>
      <c r="K152" s="895"/>
      <c r="L152" s="897"/>
      <c r="M152" s="897"/>
      <c r="N152" s="897"/>
      <c r="O152" s="897"/>
      <c r="P152" s="897"/>
      <c r="Q152" s="897"/>
      <c r="R152" s="897"/>
      <c r="S152" s="897"/>
      <c r="T152" s="897"/>
      <c r="U152" s="897"/>
      <c r="V152" s="897"/>
      <c r="W152" s="897"/>
      <c r="X152" s="897"/>
      <c r="Y152" s="897"/>
      <c r="Z152" s="897"/>
      <c r="AA152" s="897"/>
    </row>
    <row r="153" spans="1:27" ht="13.5" customHeight="1">
      <c r="A153" s="659" t="str">
        <f>IF(COUNTA(他!A152)&gt;=1,他!A152,"")</f>
        <v/>
      </c>
      <c r="B153" s="745" t="str">
        <f>IF(COUNTA(他!B152)&gt;=1,他!B152,"")</f>
        <v/>
      </c>
      <c r="C153" s="750" t="str">
        <f>IF(COUNTA(他!C152)&gt;=1,他!C152,"")</f>
        <v/>
      </c>
      <c r="D153" s="761" t="str">
        <f>IF(COUNTA(他!D152)&gt;=1,他!D152,"")</f>
        <v/>
      </c>
      <c r="E153" s="659" t="str">
        <f>IF(COUNTA(他!F152)&gt;=1,他!F152,"")</f>
        <v/>
      </c>
      <c r="F153" s="683" t="str">
        <f>IF(E153&lt;基本!$D$9,"非常勤","常勤")</f>
        <v>常勤</v>
      </c>
      <c r="G153" s="689">
        <f>IF(F153="非常勤",E153/基本!$D$9,1)</f>
        <v>1</v>
      </c>
      <c r="H153" s="694" t="e">
        <f>IF(DAYS360(J153,メイン!$N$3)&lt;500,"新"," ")</f>
        <v>#VALUE!</v>
      </c>
      <c r="I153" s="659"/>
      <c r="J153" s="893" t="str">
        <f>IF(COUNTA(他!E152)&gt;=1,他!E152,"")</f>
        <v/>
      </c>
      <c r="K153" s="895"/>
      <c r="L153" s="897"/>
      <c r="M153" s="897"/>
      <c r="N153" s="897"/>
      <c r="O153" s="897"/>
      <c r="P153" s="897"/>
      <c r="Q153" s="897"/>
      <c r="R153" s="897"/>
      <c r="S153" s="897"/>
      <c r="T153" s="897"/>
      <c r="U153" s="897"/>
      <c r="V153" s="897"/>
      <c r="W153" s="897"/>
      <c r="X153" s="897"/>
      <c r="Y153" s="897"/>
      <c r="Z153" s="897"/>
      <c r="AA153" s="897"/>
    </row>
    <row r="154" spans="1:27" ht="13.5" customHeight="1">
      <c r="A154" s="659" t="str">
        <f>IF(COUNTA(他!A153)&gt;=1,他!A153,"")</f>
        <v/>
      </c>
      <c r="B154" s="745" t="str">
        <f>IF(COUNTA(他!B153)&gt;=1,他!B153,"")</f>
        <v/>
      </c>
      <c r="C154" s="750" t="str">
        <f>IF(COUNTA(他!C153)&gt;=1,他!C153,"")</f>
        <v/>
      </c>
      <c r="D154" s="761" t="str">
        <f>IF(COUNTA(他!D153)&gt;=1,他!D153,"")</f>
        <v/>
      </c>
      <c r="E154" s="659" t="str">
        <f>IF(COUNTA(他!F153)&gt;=1,他!F153,"")</f>
        <v/>
      </c>
      <c r="F154" s="683" t="str">
        <f>IF(E154&lt;基本!$D$9,"非常勤","常勤")</f>
        <v>常勤</v>
      </c>
      <c r="G154" s="689">
        <f>IF(F154="非常勤",E154/基本!$D$9,1)</f>
        <v>1</v>
      </c>
      <c r="H154" s="694" t="e">
        <f>IF(DAYS360(J154,メイン!$N$3)&lt;500,"新"," ")</f>
        <v>#VALUE!</v>
      </c>
      <c r="I154" s="659"/>
      <c r="J154" s="893" t="str">
        <f>IF(COUNTA(他!E153)&gt;=1,他!E153,"")</f>
        <v/>
      </c>
      <c r="K154" s="895"/>
      <c r="L154" s="897"/>
      <c r="M154" s="897"/>
      <c r="N154" s="897"/>
      <c r="O154" s="897"/>
      <c r="P154" s="897"/>
      <c r="Q154" s="897"/>
      <c r="R154" s="897"/>
      <c r="S154" s="897"/>
      <c r="T154" s="897"/>
      <c r="U154" s="897"/>
      <c r="V154" s="897"/>
      <c r="W154" s="897"/>
      <c r="X154" s="897"/>
      <c r="Y154" s="897"/>
      <c r="Z154" s="897"/>
      <c r="AA154" s="897"/>
    </row>
    <row r="155" spans="1:27" ht="13.5" customHeight="1">
      <c r="A155" s="659" t="str">
        <f>IF(COUNTA(他!A154)&gt;=1,他!A154,"")</f>
        <v/>
      </c>
      <c r="B155" s="745" t="str">
        <f>IF(COUNTA(他!B154)&gt;=1,他!B154,"")</f>
        <v/>
      </c>
      <c r="C155" s="750" t="str">
        <f>IF(COUNTA(他!C154)&gt;=1,他!C154,"")</f>
        <v/>
      </c>
      <c r="D155" s="761" t="str">
        <f>IF(COUNTA(他!D154)&gt;=1,他!D154,"")</f>
        <v/>
      </c>
      <c r="E155" s="659" t="str">
        <f>IF(COUNTA(他!F154)&gt;=1,他!F154,"")</f>
        <v/>
      </c>
      <c r="F155" s="683" t="str">
        <f>IF(E155&lt;基本!$D$9,"非常勤","常勤")</f>
        <v>常勤</v>
      </c>
      <c r="G155" s="689">
        <f>IF(F155="非常勤",E155/基本!$D$9,1)</f>
        <v>1</v>
      </c>
      <c r="H155" s="694" t="e">
        <f>IF(DAYS360(J155,メイン!$N$3)&lt;500,"新"," ")</f>
        <v>#VALUE!</v>
      </c>
      <c r="I155" s="659"/>
      <c r="J155" s="893" t="str">
        <f>IF(COUNTA(他!E154)&gt;=1,他!E154,"")</f>
        <v/>
      </c>
      <c r="K155" s="895"/>
      <c r="L155" s="897"/>
      <c r="M155" s="897"/>
      <c r="N155" s="897"/>
      <c r="O155" s="897"/>
      <c r="P155" s="897"/>
      <c r="Q155" s="897"/>
      <c r="R155" s="897"/>
      <c r="S155" s="897"/>
      <c r="T155" s="897"/>
      <c r="U155" s="897"/>
      <c r="V155" s="897"/>
      <c r="W155" s="897"/>
      <c r="X155" s="897"/>
      <c r="Y155" s="897"/>
      <c r="Z155" s="897"/>
      <c r="AA155" s="897"/>
    </row>
    <row r="156" spans="1:27" ht="13.5" customHeight="1">
      <c r="A156" s="659" t="str">
        <f>IF(COUNTA(他!A155)&gt;=1,他!A155,"")</f>
        <v/>
      </c>
      <c r="B156" s="745" t="str">
        <f>IF(COUNTA(他!B155)&gt;=1,他!B155,"")</f>
        <v/>
      </c>
      <c r="C156" s="750" t="str">
        <f>IF(COUNTA(他!C155)&gt;=1,他!C155,"")</f>
        <v/>
      </c>
      <c r="D156" s="761" t="str">
        <f>IF(COUNTA(他!D155)&gt;=1,他!D155,"")</f>
        <v/>
      </c>
      <c r="E156" s="659" t="str">
        <f>IF(COUNTA(他!F155)&gt;=1,他!F155,"")</f>
        <v/>
      </c>
      <c r="F156" s="683" t="str">
        <f>IF(E156&lt;基本!$D$9,"非常勤","常勤")</f>
        <v>常勤</v>
      </c>
      <c r="G156" s="689">
        <f>IF(F156="非常勤",E156/基本!$D$9,1)</f>
        <v>1</v>
      </c>
      <c r="H156" s="694" t="e">
        <f>IF(DAYS360(J156,メイン!$N$3)&lt;500,"新"," ")</f>
        <v>#VALUE!</v>
      </c>
      <c r="I156" s="659"/>
      <c r="J156" s="893" t="str">
        <f>IF(COUNTA(他!E155)&gt;=1,他!E155,"")</f>
        <v/>
      </c>
      <c r="K156" s="895"/>
      <c r="L156" s="897"/>
      <c r="M156" s="897"/>
      <c r="N156" s="897"/>
      <c r="O156" s="897"/>
      <c r="P156" s="897"/>
      <c r="Q156" s="897"/>
      <c r="R156" s="897"/>
      <c r="S156" s="897"/>
      <c r="T156" s="897"/>
      <c r="U156" s="897"/>
      <c r="V156" s="897"/>
      <c r="W156" s="897"/>
      <c r="X156" s="897"/>
      <c r="Y156" s="897"/>
      <c r="Z156" s="897"/>
      <c r="AA156" s="897"/>
    </row>
    <row r="157" spans="1:27" ht="13.5" customHeight="1">
      <c r="A157" s="659" t="str">
        <f>IF(COUNTA(他!A156)&gt;=1,他!A156,"")</f>
        <v/>
      </c>
      <c r="B157" s="745" t="str">
        <f>IF(COUNTA(他!B156)&gt;=1,他!B156,"")</f>
        <v/>
      </c>
      <c r="C157" s="750" t="str">
        <f>IF(COUNTA(他!C156)&gt;=1,他!C156,"")</f>
        <v/>
      </c>
      <c r="D157" s="761" t="str">
        <f>IF(COUNTA(他!D156)&gt;=1,他!D156,"")</f>
        <v/>
      </c>
      <c r="E157" s="659" t="str">
        <f>IF(COUNTA(他!F156)&gt;=1,他!F156,"")</f>
        <v/>
      </c>
      <c r="F157" s="683" t="str">
        <f>IF(E157&lt;基本!$D$9,"非常勤","常勤")</f>
        <v>常勤</v>
      </c>
      <c r="G157" s="689">
        <f>IF(F157="非常勤",E157/基本!$D$9,1)</f>
        <v>1</v>
      </c>
      <c r="H157" s="694" t="e">
        <f>IF(DAYS360(J157,メイン!$N$3)&lt;500,"新"," ")</f>
        <v>#VALUE!</v>
      </c>
      <c r="I157" s="659"/>
      <c r="J157" s="893" t="str">
        <f>IF(COUNTA(他!E156)&gt;=1,他!E156,"")</f>
        <v/>
      </c>
      <c r="K157" s="895"/>
      <c r="L157" s="897"/>
      <c r="M157" s="897"/>
      <c r="N157" s="897"/>
      <c r="O157" s="897"/>
      <c r="P157" s="897"/>
      <c r="Q157" s="897"/>
      <c r="R157" s="897"/>
      <c r="S157" s="897"/>
      <c r="T157" s="897"/>
      <c r="U157" s="897"/>
      <c r="V157" s="897"/>
      <c r="W157" s="897"/>
      <c r="X157" s="897"/>
      <c r="Y157" s="897"/>
      <c r="Z157" s="897"/>
      <c r="AA157" s="897"/>
    </row>
    <row r="158" spans="1:27" ht="13.5" customHeight="1">
      <c r="A158" s="659" t="str">
        <f>IF(COUNTA(他!A157)&gt;=1,他!A157,"")</f>
        <v/>
      </c>
      <c r="B158" s="745" t="str">
        <f>IF(COUNTA(他!B157)&gt;=1,他!B157,"")</f>
        <v/>
      </c>
      <c r="C158" s="750" t="str">
        <f>IF(COUNTA(他!C157)&gt;=1,他!C157,"")</f>
        <v/>
      </c>
      <c r="D158" s="761" t="str">
        <f>IF(COUNTA(他!D157)&gt;=1,他!D157,"")</f>
        <v/>
      </c>
      <c r="E158" s="659" t="str">
        <f>IF(COUNTA(他!F157)&gt;=1,他!F157,"")</f>
        <v/>
      </c>
      <c r="F158" s="683" t="str">
        <f>IF(E158&lt;基本!$D$9,"非常勤","常勤")</f>
        <v>常勤</v>
      </c>
      <c r="G158" s="689">
        <f>IF(F158="非常勤",E158/基本!$D$9,1)</f>
        <v>1</v>
      </c>
      <c r="H158" s="694" t="e">
        <f>IF(DAYS360(J158,メイン!$N$3)&lt;500,"新"," ")</f>
        <v>#VALUE!</v>
      </c>
      <c r="I158" s="659"/>
      <c r="J158" s="893" t="str">
        <f>IF(COUNTA(他!E157)&gt;=1,他!E157,"")</f>
        <v/>
      </c>
      <c r="K158" s="895"/>
      <c r="L158" s="897"/>
      <c r="M158" s="897"/>
      <c r="N158" s="897"/>
      <c r="O158" s="897"/>
      <c r="P158" s="897"/>
      <c r="Q158" s="897"/>
      <c r="R158" s="897"/>
      <c r="S158" s="897"/>
      <c r="T158" s="897"/>
      <c r="U158" s="897"/>
      <c r="V158" s="897"/>
      <c r="W158" s="897"/>
      <c r="X158" s="897"/>
      <c r="Y158" s="897"/>
      <c r="Z158" s="897"/>
      <c r="AA158" s="897"/>
    </row>
    <row r="159" spans="1:27" ht="13.5" customHeight="1">
      <c r="A159" s="659" t="str">
        <f>IF(COUNTA(他!A158)&gt;=1,他!A158,"")</f>
        <v/>
      </c>
      <c r="B159" s="745" t="str">
        <f>IF(COUNTA(他!B158)&gt;=1,他!B158,"")</f>
        <v/>
      </c>
      <c r="C159" s="750" t="str">
        <f>IF(COUNTA(他!C158)&gt;=1,他!C158,"")</f>
        <v/>
      </c>
      <c r="D159" s="761" t="str">
        <f>IF(COUNTA(他!D158)&gt;=1,他!D158,"")</f>
        <v/>
      </c>
      <c r="E159" s="659" t="str">
        <f>IF(COUNTA(他!F158)&gt;=1,他!F158,"")</f>
        <v/>
      </c>
      <c r="F159" s="683" t="str">
        <f>IF(E159&lt;基本!$D$9,"非常勤","常勤")</f>
        <v>常勤</v>
      </c>
      <c r="G159" s="689">
        <f>IF(F159="非常勤",E159/基本!$D$9,1)</f>
        <v>1</v>
      </c>
      <c r="H159" s="694" t="e">
        <f>IF(DAYS360(J159,メイン!$N$3)&lt;500,"新"," ")</f>
        <v>#VALUE!</v>
      </c>
      <c r="I159" s="659"/>
      <c r="J159" s="893" t="str">
        <f>IF(COUNTA(他!E158)&gt;=1,他!E158,"")</f>
        <v/>
      </c>
      <c r="K159" s="895"/>
      <c r="L159" s="897"/>
      <c r="M159" s="897"/>
      <c r="N159" s="897"/>
      <c r="O159" s="897"/>
      <c r="P159" s="897"/>
      <c r="Q159" s="897"/>
      <c r="R159" s="897"/>
      <c r="S159" s="897"/>
      <c r="T159" s="897"/>
      <c r="U159" s="897"/>
      <c r="V159" s="897"/>
      <c r="W159" s="897"/>
      <c r="X159" s="897"/>
      <c r="Y159" s="897"/>
      <c r="Z159" s="897"/>
      <c r="AA159" s="897"/>
    </row>
    <row r="160" spans="1:27" ht="13.5" customHeight="1">
      <c r="A160" s="659" t="str">
        <f>IF(COUNTA(他!A159)&gt;=1,他!A159,"")</f>
        <v/>
      </c>
      <c r="B160" s="745" t="str">
        <f>IF(COUNTA(他!B159)&gt;=1,他!B159,"")</f>
        <v/>
      </c>
      <c r="C160" s="750" t="str">
        <f>IF(COUNTA(他!C159)&gt;=1,他!C159,"")</f>
        <v/>
      </c>
      <c r="D160" s="761" t="str">
        <f>IF(COUNTA(他!D159)&gt;=1,他!D159,"")</f>
        <v/>
      </c>
      <c r="E160" s="659" t="str">
        <f>IF(COUNTA(他!F159)&gt;=1,他!F159,"")</f>
        <v/>
      </c>
      <c r="F160" s="683" t="str">
        <f>IF(E160&lt;基本!$D$9,"非常勤","常勤")</f>
        <v>常勤</v>
      </c>
      <c r="G160" s="689">
        <f>IF(F160="非常勤",E160/基本!$D$9,1)</f>
        <v>1</v>
      </c>
      <c r="H160" s="694" t="e">
        <f>IF(DAYS360(J160,メイン!$N$3)&lt;500,"新"," ")</f>
        <v>#VALUE!</v>
      </c>
      <c r="I160" s="659"/>
      <c r="J160" s="893" t="str">
        <f>IF(COUNTA(他!E159)&gt;=1,他!E159,"")</f>
        <v/>
      </c>
      <c r="K160" s="895"/>
      <c r="L160" s="897"/>
      <c r="M160" s="897"/>
      <c r="N160" s="897"/>
      <c r="O160" s="897"/>
      <c r="P160" s="897"/>
      <c r="Q160" s="897"/>
      <c r="R160" s="897"/>
      <c r="S160" s="897"/>
      <c r="T160" s="897"/>
      <c r="U160" s="897"/>
      <c r="V160" s="897"/>
      <c r="W160" s="897"/>
      <c r="X160" s="897"/>
      <c r="Y160" s="897"/>
      <c r="Z160" s="897"/>
      <c r="AA160" s="897"/>
    </row>
    <row r="161" spans="1:27" ht="13.5" customHeight="1">
      <c r="A161" s="659" t="str">
        <f>IF(COUNTA(他!A160)&gt;=1,他!A160,"")</f>
        <v/>
      </c>
      <c r="B161" s="745" t="str">
        <f>IF(COUNTA(他!B160)&gt;=1,他!B160,"")</f>
        <v/>
      </c>
      <c r="C161" s="750" t="str">
        <f>IF(COUNTA(他!C160)&gt;=1,他!C160,"")</f>
        <v/>
      </c>
      <c r="D161" s="761" t="str">
        <f>IF(COUNTA(他!D160)&gt;=1,他!D160,"")</f>
        <v/>
      </c>
      <c r="E161" s="659" t="str">
        <f>IF(COUNTA(他!F160)&gt;=1,他!F160,"")</f>
        <v/>
      </c>
      <c r="F161" s="683" t="str">
        <f>IF(E161&lt;基本!$D$9,"非常勤","常勤")</f>
        <v>常勤</v>
      </c>
      <c r="G161" s="689">
        <f>IF(F161="非常勤",E161/基本!$D$9,1)</f>
        <v>1</v>
      </c>
      <c r="H161" s="694" t="e">
        <f>IF(DAYS360(J161,メイン!$N$3)&lt;500,"新"," ")</f>
        <v>#VALUE!</v>
      </c>
      <c r="I161" s="659"/>
      <c r="J161" s="893" t="str">
        <f>IF(COUNTA(他!E160)&gt;=1,他!E160,"")</f>
        <v/>
      </c>
      <c r="K161" s="895"/>
      <c r="L161" s="897"/>
      <c r="M161" s="897"/>
      <c r="N161" s="897"/>
      <c r="O161" s="897"/>
      <c r="P161" s="897"/>
      <c r="Q161" s="897"/>
      <c r="R161" s="897"/>
      <c r="S161" s="897"/>
      <c r="T161" s="897"/>
      <c r="U161" s="897"/>
      <c r="V161" s="897"/>
      <c r="W161" s="897"/>
      <c r="X161" s="897"/>
      <c r="Y161" s="897"/>
      <c r="Z161" s="897"/>
      <c r="AA161" s="897"/>
    </row>
    <row r="162" spans="1:27" ht="13.5" customHeight="1">
      <c r="A162" s="659" t="str">
        <f>IF(COUNTA(他!A161)&gt;=1,他!A161,"")</f>
        <v/>
      </c>
      <c r="B162" s="745" t="str">
        <f>IF(COUNTA(他!B161)&gt;=1,他!B161,"")</f>
        <v/>
      </c>
      <c r="C162" s="750" t="str">
        <f>IF(COUNTA(他!C161)&gt;=1,他!C161,"")</f>
        <v/>
      </c>
      <c r="D162" s="761" t="str">
        <f>IF(COUNTA(他!D161)&gt;=1,他!D161,"")</f>
        <v/>
      </c>
      <c r="E162" s="659" t="str">
        <f>IF(COUNTA(他!F161)&gt;=1,他!F161,"")</f>
        <v/>
      </c>
      <c r="F162" s="683" t="str">
        <f>IF(E162&lt;基本!$D$9,"非常勤","常勤")</f>
        <v>常勤</v>
      </c>
      <c r="G162" s="689">
        <f>IF(F162="非常勤",E162/基本!$D$9,1)</f>
        <v>1</v>
      </c>
      <c r="H162" s="694" t="e">
        <f>IF(DAYS360(J162,メイン!$N$3)&lt;500,"新"," ")</f>
        <v>#VALUE!</v>
      </c>
      <c r="I162" s="659"/>
      <c r="J162" s="893" t="str">
        <f>IF(COUNTA(他!E161)&gt;=1,他!E161,"")</f>
        <v/>
      </c>
      <c r="K162" s="895"/>
      <c r="L162" s="897"/>
      <c r="M162" s="897"/>
      <c r="N162" s="897"/>
      <c r="O162" s="897"/>
      <c r="P162" s="897"/>
      <c r="Q162" s="897"/>
      <c r="R162" s="897"/>
      <c r="S162" s="897"/>
      <c r="T162" s="897"/>
      <c r="U162" s="897"/>
      <c r="V162" s="897"/>
      <c r="W162" s="897"/>
      <c r="X162" s="897"/>
      <c r="Y162" s="897"/>
      <c r="Z162" s="897"/>
      <c r="AA162" s="897"/>
    </row>
    <row r="163" spans="1:27" ht="13.5" customHeight="1">
      <c r="A163" s="659" t="str">
        <f>IF(COUNTA(他!A162)&gt;=1,他!A162,"")</f>
        <v/>
      </c>
      <c r="B163" s="745" t="str">
        <f>IF(COUNTA(他!B162)&gt;=1,他!B162,"")</f>
        <v/>
      </c>
      <c r="C163" s="750" t="str">
        <f>IF(COUNTA(他!C162)&gt;=1,他!C162,"")</f>
        <v/>
      </c>
      <c r="D163" s="761" t="str">
        <f>IF(COUNTA(他!D162)&gt;=1,他!D162,"")</f>
        <v/>
      </c>
      <c r="E163" s="659" t="str">
        <f>IF(COUNTA(他!F162)&gt;=1,他!F162,"")</f>
        <v/>
      </c>
      <c r="F163" s="683" t="str">
        <f>IF(E163&lt;基本!$D$9,"非常勤","常勤")</f>
        <v>常勤</v>
      </c>
      <c r="G163" s="689">
        <f>IF(F163="非常勤",E163/基本!$D$9,1)</f>
        <v>1</v>
      </c>
      <c r="H163" s="694" t="e">
        <f>IF(DAYS360(J163,メイン!$N$3)&lt;500,"新"," ")</f>
        <v>#VALUE!</v>
      </c>
      <c r="I163" s="659"/>
      <c r="J163" s="893" t="str">
        <f>IF(COUNTA(他!E162)&gt;=1,他!E162,"")</f>
        <v/>
      </c>
      <c r="K163" s="895"/>
      <c r="L163" s="897"/>
      <c r="M163" s="897"/>
      <c r="N163" s="897"/>
      <c r="O163" s="897"/>
      <c r="P163" s="897"/>
      <c r="Q163" s="897"/>
      <c r="R163" s="897"/>
      <c r="S163" s="897"/>
      <c r="T163" s="897"/>
      <c r="U163" s="897"/>
      <c r="V163" s="897"/>
      <c r="W163" s="897"/>
      <c r="X163" s="897"/>
      <c r="Y163" s="897"/>
      <c r="Z163" s="897"/>
      <c r="AA163" s="897"/>
    </row>
    <row r="164" spans="1:27" ht="13.5" customHeight="1">
      <c r="A164" s="659" t="str">
        <f>IF(COUNTA(他!A163)&gt;=1,他!A163,"")</f>
        <v/>
      </c>
      <c r="B164" s="745" t="str">
        <f>IF(COUNTA(他!B163)&gt;=1,他!B163,"")</f>
        <v/>
      </c>
      <c r="C164" s="750" t="str">
        <f>IF(COUNTA(他!C163)&gt;=1,他!C163,"")</f>
        <v/>
      </c>
      <c r="D164" s="761" t="str">
        <f>IF(COUNTA(他!D163)&gt;=1,他!D163,"")</f>
        <v/>
      </c>
      <c r="E164" s="659" t="str">
        <f>IF(COUNTA(他!F163)&gt;=1,他!F163,"")</f>
        <v/>
      </c>
      <c r="F164" s="683" t="str">
        <f>IF(E164&lt;基本!$D$9,"非常勤","常勤")</f>
        <v>常勤</v>
      </c>
      <c r="G164" s="689">
        <f>IF(F164="非常勤",E164/基本!$D$9,1)</f>
        <v>1</v>
      </c>
      <c r="H164" s="694" t="e">
        <f>IF(DAYS360(J164,メイン!$N$3)&lt;500,"新"," ")</f>
        <v>#VALUE!</v>
      </c>
      <c r="I164" s="659"/>
      <c r="J164" s="893" t="str">
        <f>IF(COUNTA(他!E163)&gt;=1,他!E163,"")</f>
        <v/>
      </c>
      <c r="K164" s="895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</row>
    <row r="165" spans="1:27" ht="13.5" customHeight="1">
      <c r="A165" s="659" t="str">
        <f>IF(COUNTA(他!A164)&gt;=1,他!A164,"")</f>
        <v/>
      </c>
      <c r="B165" s="745" t="str">
        <f>IF(COUNTA(他!B164)&gt;=1,他!B164,"")</f>
        <v/>
      </c>
      <c r="C165" s="750" t="str">
        <f>IF(COUNTA(他!C164)&gt;=1,他!C164,"")</f>
        <v/>
      </c>
      <c r="D165" s="761" t="str">
        <f>IF(COUNTA(他!D164)&gt;=1,他!D164,"")</f>
        <v/>
      </c>
      <c r="E165" s="659" t="str">
        <f>IF(COUNTA(他!F164)&gt;=1,他!F164,"")</f>
        <v/>
      </c>
      <c r="F165" s="683" t="str">
        <f>IF(E165&lt;基本!$D$9,"非常勤","常勤")</f>
        <v>常勤</v>
      </c>
      <c r="G165" s="689">
        <f>IF(F165="非常勤",E165/基本!$D$9,1)</f>
        <v>1</v>
      </c>
      <c r="H165" s="694" t="e">
        <f>IF(DAYS360(J165,メイン!$N$3)&lt;500,"新"," ")</f>
        <v>#VALUE!</v>
      </c>
      <c r="I165" s="659"/>
      <c r="J165" s="893" t="str">
        <f>IF(COUNTA(他!E164)&gt;=1,他!E164,"")</f>
        <v/>
      </c>
      <c r="K165" s="895"/>
      <c r="L165" s="897"/>
      <c r="M165" s="897"/>
      <c r="N165" s="897"/>
      <c r="O165" s="897"/>
      <c r="P165" s="897"/>
      <c r="Q165" s="897"/>
      <c r="R165" s="897"/>
      <c r="S165" s="897"/>
      <c r="T165" s="897"/>
      <c r="U165" s="897"/>
      <c r="V165" s="897"/>
      <c r="W165" s="897"/>
      <c r="X165" s="897"/>
      <c r="Y165" s="897"/>
      <c r="Z165" s="897"/>
      <c r="AA165" s="897"/>
    </row>
    <row r="166" spans="1:27" ht="13.5" customHeight="1">
      <c r="A166" s="659" t="str">
        <f>IF(COUNTA(他!A165)&gt;=1,他!A165,"")</f>
        <v/>
      </c>
      <c r="B166" s="745" t="str">
        <f>IF(COUNTA(他!B165)&gt;=1,他!B165,"")</f>
        <v/>
      </c>
      <c r="C166" s="750" t="str">
        <f>IF(COUNTA(他!C165)&gt;=1,他!C165,"")</f>
        <v/>
      </c>
      <c r="D166" s="761" t="str">
        <f>IF(COUNTA(他!D165)&gt;=1,他!D165,"")</f>
        <v/>
      </c>
      <c r="E166" s="659" t="str">
        <f>IF(COUNTA(他!F165)&gt;=1,他!F165,"")</f>
        <v/>
      </c>
      <c r="F166" s="683" t="str">
        <f>IF(E166&lt;基本!$D$9,"非常勤","常勤")</f>
        <v>常勤</v>
      </c>
      <c r="G166" s="689">
        <f>IF(F166="非常勤",E166/基本!$D$9,1)</f>
        <v>1</v>
      </c>
      <c r="H166" s="694" t="e">
        <f>IF(DAYS360(J166,メイン!$N$3)&lt;500,"新"," ")</f>
        <v>#VALUE!</v>
      </c>
      <c r="I166" s="659"/>
      <c r="J166" s="893" t="str">
        <f>IF(COUNTA(他!E165)&gt;=1,他!E165,"")</f>
        <v/>
      </c>
      <c r="K166" s="895"/>
      <c r="L166" s="897"/>
      <c r="M166" s="897"/>
      <c r="N166" s="897"/>
      <c r="O166" s="897"/>
      <c r="P166" s="897"/>
      <c r="Q166" s="897"/>
      <c r="R166" s="897"/>
      <c r="S166" s="897"/>
      <c r="T166" s="897"/>
      <c r="U166" s="897"/>
      <c r="V166" s="897"/>
      <c r="W166" s="897"/>
      <c r="X166" s="897"/>
      <c r="Y166" s="897"/>
      <c r="Z166" s="897"/>
      <c r="AA166" s="897"/>
    </row>
    <row r="167" spans="1:27" ht="13.5" customHeight="1">
      <c r="A167" s="659" t="str">
        <f>IF(COUNTA(他!A166)&gt;=1,他!A166,"")</f>
        <v/>
      </c>
      <c r="B167" s="745" t="str">
        <f>IF(COUNTA(他!B166)&gt;=1,他!B166,"")</f>
        <v/>
      </c>
      <c r="C167" s="750" t="str">
        <f>IF(COUNTA(他!C166)&gt;=1,他!C166,"")</f>
        <v/>
      </c>
      <c r="D167" s="761" t="str">
        <f>IF(COUNTA(他!D166)&gt;=1,他!D166,"")</f>
        <v/>
      </c>
      <c r="E167" s="659" t="str">
        <f>IF(COUNTA(他!F166)&gt;=1,他!F166,"")</f>
        <v/>
      </c>
      <c r="F167" s="683" t="str">
        <f>IF(E167&lt;基本!$D$9,"非常勤","常勤")</f>
        <v>常勤</v>
      </c>
      <c r="G167" s="689">
        <f>IF(F167="非常勤",E167/基本!$D$9,1)</f>
        <v>1</v>
      </c>
      <c r="H167" s="694" t="e">
        <f>IF(DAYS360(J167,メイン!$N$3)&lt;500,"新"," ")</f>
        <v>#VALUE!</v>
      </c>
      <c r="I167" s="659"/>
      <c r="J167" s="893" t="str">
        <f>IF(COUNTA(他!E166)&gt;=1,他!E166,"")</f>
        <v/>
      </c>
      <c r="K167" s="895"/>
      <c r="L167" s="897"/>
      <c r="M167" s="897"/>
      <c r="N167" s="897"/>
      <c r="O167" s="897"/>
      <c r="P167" s="897"/>
      <c r="Q167" s="897"/>
      <c r="R167" s="897"/>
      <c r="S167" s="897"/>
      <c r="T167" s="897"/>
      <c r="U167" s="897"/>
      <c r="V167" s="897"/>
      <c r="W167" s="897"/>
      <c r="X167" s="897"/>
      <c r="Y167" s="897"/>
      <c r="Z167" s="897"/>
      <c r="AA167" s="897"/>
    </row>
    <row r="168" spans="1:27" ht="13.5" customHeight="1">
      <c r="A168" s="659" t="str">
        <f>IF(COUNTA(他!A167)&gt;=1,他!A167,"")</f>
        <v/>
      </c>
      <c r="B168" s="745" t="str">
        <f>IF(COUNTA(他!B167)&gt;=1,他!B167,"")</f>
        <v/>
      </c>
      <c r="C168" s="750" t="str">
        <f>IF(COUNTA(他!C167)&gt;=1,他!C167,"")</f>
        <v/>
      </c>
      <c r="D168" s="761" t="str">
        <f>IF(COUNTA(他!D167)&gt;=1,他!D167,"")</f>
        <v/>
      </c>
      <c r="E168" s="659" t="str">
        <f>IF(COUNTA(他!F167)&gt;=1,他!F167,"")</f>
        <v/>
      </c>
      <c r="F168" s="683" t="str">
        <f>IF(E168&lt;基本!$D$9,"非常勤","常勤")</f>
        <v>常勤</v>
      </c>
      <c r="G168" s="689">
        <f>IF(F168="非常勤",E168/基本!$D$9,1)</f>
        <v>1</v>
      </c>
      <c r="H168" s="694" t="e">
        <f>IF(DAYS360(J168,メイン!$N$3)&lt;500,"新"," ")</f>
        <v>#VALUE!</v>
      </c>
      <c r="I168" s="659"/>
      <c r="J168" s="893" t="str">
        <f>IF(COUNTA(他!E167)&gt;=1,他!E167,"")</f>
        <v/>
      </c>
      <c r="K168" s="895"/>
      <c r="L168" s="897"/>
      <c r="M168" s="897"/>
      <c r="N168" s="897"/>
      <c r="O168" s="897"/>
      <c r="P168" s="897"/>
      <c r="Q168" s="897"/>
      <c r="R168" s="897"/>
      <c r="S168" s="897"/>
      <c r="T168" s="897"/>
      <c r="U168" s="897"/>
      <c r="V168" s="897"/>
      <c r="W168" s="897"/>
      <c r="X168" s="897"/>
      <c r="Y168" s="897"/>
      <c r="Z168" s="897"/>
      <c r="AA168" s="897"/>
    </row>
    <row r="169" spans="1:27" ht="13.5" customHeight="1">
      <c r="A169" s="659" t="str">
        <f>IF(COUNTA(他!A168)&gt;=1,他!A168,"")</f>
        <v/>
      </c>
      <c r="B169" s="745" t="str">
        <f>IF(COUNTA(他!B168)&gt;=1,他!B168,"")</f>
        <v/>
      </c>
      <c r="C169" s="750" t="str">
        <f>IF(COUNTA(他!C168)&gt;=1,他!C168,"")</f>
        <v/>
      </c>
      <c r="D169" s="761" t="str">
        <f>IF(COUNTA(他!D168)&gt;=1,他!D168,"")</f>
        <v/>
      </c>
      <c r="E169" s="659" t="str">
        <f>IF(COUNTA(他!F168)&gt;=1,他!F168,"")</f>
        <v/>
      </c>
      <c r="F169" s="683" t="str">
        <f>IF(E169&lt;基本!$D$9,"非常勤","常勤")</f>
        <v>常勤</v>
      </c>
      <c r="G169" s="689">
        <f>IF(F169="非常勤",E169/基本!$D$9,1)</f>
        <v>1</v>
      </c>
      <c r="H169" s="694" t="e">
        <f>IF(DAYS360(J169,メイン!$N$3)&lt;500,"新"," ")</f>
        <v>#VALUE!</v>
      </c>
      <c r="I169" s="659"/>
      <c r="J169" s="893" t="str">
        <f>IF(COUNTA(他!E168)&gt;=1,他!E168,"")</f>
        <v/>
      </c>
      <c r="K169" s="895"/>
      <c r="L169" s="897"/>
      <c r="M169" s="897"/>
      <c r="N169" s="897"/>
      <c r="O169" s="897"/>
      <c r="P169" s="897"/>
      <c r="Q169" s="897"/>
      <c r="R169" s="897"/>
      <c r="S169" s="897"/>
      <c r="T169" s="897"/>
      <c r="U169" s="897"/>
      <c r="V169" s="897"/>
      <c r="W169" s="897"/>
      <c r="X169" s="897"/>
      <c r="Y169" s="897"/>
      <c r="Z169" s="897"/>
      <c r="AA169" s="897"/>
    </row>
    <row r="170" spans="1:27" ht="13.5" customHeight="1">
      <c r="A170" s="659" t="str">
        <f>IF(COUNTA(他!A169)&gt;=1,他!A169,"")</f>
        <v/>
      </c>
      <c r="B170" s="745" t="str">
        <f>IF(COUNTA(他!B169)&gt;=1,他!B169,"")</f>
        <v/>
      </c>
      <c r="C170" s="750" t="str">
        <f>IF(COUNTA(他!C169)&gt;=1,他!C169,"")</f>
        <v/>
      </c>
      <c r="D170" s="761" t="str">
        <f>IF(COUNTA(他!D169)&gt;=1,他!D169,"")</f>
        <v/>
      </c>
      <c r="E170" s="659" t="str">
        <f>IF(COUNTA(他!F169)&gt;=1,他!F169,"")</f>
        <v/>
      </c>
      <c r="F170" s="683" t="str">
        <f>IF(E170&lt;基本!$D$9,"非常勤","常勤")</f>
        <v>常勤</v>
      </c>
      <c r="G170" s="689">
        <f>IF(F170="非常勤",E170/基本!$D$9,1)</f>
        <v>1</v>
      </c>
      <c r="H170" s="694" t="e">
        <f>IF(DAYS360(J170,メイン!$N$3)&lt;500,"新"," ")</f>
        <v>#VALUE!</v>
      </c>
      <c r="I170" s="659"/>
      <c r="J170" s="893" t="str">
        <f>IF(COUNTA(他!E169)&gt;=1,他!E169,"")</f>
        <v/>
      </c>
      <c r="K170" s="895"/>
      <c r="L170" s="897"/>
      <c r="M170" s="897"/>
      <c r="N170" s="897"/>
      <c r="O170" s="897"/>
      <c r="P170" s="897"/>
      <c r="Q170" s="897"/>
      <c r="R170" s="897"/>
      <c r="S170" s="897"/>
      <c r="T170" s="897"/>
      <c r="U170" s="897"/>
      <c r="V170" s="897"/>
      <c r="W170" s="897"/>
      <c r="X170" s="897"/>
      <c r="Y170" s="897"/>
      <c r="Z170" s="897"/>
      <c r="AA170" s="897"/>
    </row>
    <row r="171" spans="1:27" ht="13.5" customHeight="1">
      <c r="A171" s="659" t="str">
        <f>IF(COUNTA(他!A170)&gt;=1,他!A170,"")</f>
        <v/>
      </c>
      <c r="B171" s="745" t="str">
        <f>IF(COUNTA(他!B170)&gt;=1,他!B170,"")</f>
        <v/>
      </c>
      <c r="C171" s="750" t="str">
        <f>IF(COUNTA(他!C170)&gt;=1,他!C170,"")</f>
        <v/>
      </c>
      <c r="D171" s="761" t="str">
        <f>IF(COUNTA(他!D170)&gt;=1,他!D170,"")</f>
        <v/>
      </c>
      <c r="E171" s="659" t="str">
        <f>IF(COUNTA(他!F170)&gt;=1,他!F170,"")</f>
        <v/>
      </c>
      <c r="F171" s="683" t="str">
        <f>IF(E171&lt;基本!$D$9,"非常勤","常勤")</f>
        <v>常勤</v>
      </c>
      <c r="G171" s="689">
        <f>IF(F171="非常勤",E171/基本!$D$9,1)</f>
        <v>1</v>
      </c>
      <c r="H171" s="694" t="e">
        <f>IF(DAYS360(J171,メイン!$N$3)&lt;500,"新"," ")</f>
        <v>#VALUE!</v>
      </c>
      <c r="I171" s="659"/>
      <c r="J171" s="893" t="str">
        <f>IF(COUNTA(他!E170)&gt;=1,他!E170,"")</f>
        <v/>
      </c>
      <c r="K171" s="895"/>
      <c r="L171" s="897"/>
      <c r="M171" s="897"/>
      <c r="N171" s="897"/>
      <c r="O171" s="897"/>
      <c r="P171" s="897"/>
      <c r="Q171" s="897"/>
      <c r="R171" s="897"/>
      <c r="S171" s="897"/>
      <c r="T171" s="897"/>
      <c r="U171" s="897"/>
      <c r="V171" s="897"/>
      <c r="W171" s="897"/>
      <c r="X171" s="897"/>
      <c r="Y171" s="897"/>
      <c r="Z171" s="897"/>
      <c r="AA171" s="897"/>
    </row>
    <row r="172" spans="1:27" ht="13.5" customHeight="1">
      <c r="A172" s="659" t="str">
        <f>IF(COUNTA(他!A171)&gt;=1,他!A171,"")</f>
        <v/>
      </c>
      <c r="B172" s="745" t="str">
        <f>IF(COUNTA(他!B171)&gt;=1,他!B171,"")</f>
        <v/>
      </c>
      <c r="C172" s="750" t="str">
        <f>IF(COUNTA(他!C171)&gt;=1,他!C171,"")</f>
        <v/>
      </c>
      <c r="D172" s="761" t="str">
        <f>IF(COUNTA(他!D171)&gt;=1,他!D171,"")</f>
        <v/>
      </c>
      <c r="E172" s="659" t="str">
        <f>IF(COUNTA(他!F171)&gt;=1,他!F171,"")</f>
        <v/>
      </c>
      <c r="F172" s="683" t="str">
        <f>IF(E172&lt;基本!$D$9,"非常勤","常勤")</f>
        <v>常勤</v>
      </c>
      <c r="G172" s="689">
        <f>IF(F172="非常勤",E172/基本!$D$9,1)</f>
        <v>1</v>
      </c>
      <c r="H172" s="694" t="e">
        <f>IF(DAYS360(J172,メイン!$N$3)&lt;500,"新"," ")</f>
        <v>#VALUE!</v>
      </c>
      <c r="I172" s="659"/>
      <c r="J172" s="893" t="str">
        <f>IF(COUNTA(他!E171)&gt;=1,他!E171,"")</f>
        <v/>
      </c>
      <c r="K172" s="895"/>
      <c r="L172" s="897"/>
      <c r="M172" s="897"/>
      <c r="N172" s="897"/>
      <c r="O172" s="897"/>
      <c r="P172" s="897"/>
      <c r="Q172" s="897"/>
      <c r="R172" s="897"/>
      <c r="S172" s="897"/>
      <c r="T172" s="897"/>
      <c r="U172" s="897"/>
      <c r="V172" s="897"/>
      <c r="W172" s="897"/>
      <c r="X172" s="897"/>
      <c r="Y172" s="897"/>
      <c r="Z172" s="897"/>
      <c r="AA172" s="897"/>
    </row>
    <row r="173" spans="1:27" ht="13.5" customHeight="1">
      <c r="A173" s="659" t="str">
        <f>IF(COUNTA(他!A172)&gt;=1,他!A172,"")</f>
        <v/>
      </c>
      <c r="B173" s="745" t="str">
        <f>IF(COUNTA(他!B172)&gt;=1,他!B172,"")</f>
        <v/>
      </c>
      <c r="C173" s="750" t="str">
        <f>IF(COUNTA(他!C172)&gt;=1,他!C172,"")</f>
        <v/>
      </c>
      <c r="D173" s="761" t="str">
        <f>IF(COUNTA(他!D172)&gt;=1,他!D172,"")</f>
        <v/>
      </c>
      <c r="E173" s="659" t="str">
        <f>IF(COUNTA(他!F172)&gt;=1,他!F172,"")</f>
        <v/>
      </c>
      <c r="F173" s="683" t="str">
        <f>IF(E173&lt;基本!$D$9,"非常勤","常勤")</f>
        <v>常勤</v>
      </c>
      <c r="G173" s="689">
        <f>IF(F173="非常勤",E173/基本!$D$9,1)</f>
        <v>1</v>
      </c>
      <c r="H173" s="694" t="e">
        <f>IF(DAYS360(J173,メイン!$N$3)&lt;500,"新"," ")</f>
        <v>#VALUE!</v>
      </c>
      <c r="I173" s="659"/>
      <c r="J173" s="893" t="str">
        <f>IF(COUNTA(他!E172)&gt;=1,他!E172,"")</f>
        <v/>
      </c>
      <c r="K173" s="895"/>
      <c r="L173" s="897"/>
      <c r="M173" s="897"/>
      <c r="N173" s="897"/>
      <c r="O173" s="897"/>
      <c r="P173" s="897"/>
      <c r="Q173" s="897"/>
      <c r="R173" s="897"/>
      <c r="S173" s="897"/>
      <c r="T173" s="897"/>
      <c r="U173" s="897"/>
      <c r="V173" s="897"/>
      <c r="W173" s="897"/>
      <c r="X173" s="897"/>
      <c r="Y173" s="897"/>
      <c r="Z173" s="897"/>
      <c r="AA173" s="897"/>
    </row>
    <row r="174" spans="1:27" ht="13.5" customHeight="1">
      <c r="A174" s="659" t="str">
        <f>IF(COUNTA(他!A173)&gt;=1,他!A173,"")</f>
        <v/>
      </c>
      <c r="B174" s="745" t="str">
        <f>IF(COUNTA(他!B173)&gt;=1,他!B173,"")</f>
        <v/>
      </c>
      <c r="C174" s="750" t="str">
        <f>IF(COUNTA(他!C173)&gt;=1,他!C173,"")</f>
        <v/>
      </c>
      <c r="D174" s="761" t="str">
        <f>IF(COUNTA(他!D173)&gt;=1,他!D173,"")</f>
        <v/>
      </c>
      <c r="E174" s="659" t="str">
        <f>IF(COUNTA(他!F173)&gt;=1,他!F173,"")</f>
        <v/>
      </c>
      <c r="F174" s="683" t="str">
        <f>IF(E174&lt;基本!$D$9,"非常勤","常勤")</f>
        <v>常勤</v>
      </c>
      <c r="G174" s="689">
        <f>IF(F174="非常勤",E174/基本!$D$9,1)</f>
        <v>1</v>
      </c>
      <c r="H174" s="694" t="e">
        <f>IF(DAYS360(J174,メイン!$N$3)&lt;500,"新"," ")</f>
        <v>#VALUE!</v>
      </c>
      <c r="I174" s="659"/>
      <c r="J174" s="893" t="str">
        <f>IF(COUNTA(他!E173)&gt;=1,他!E173,"")</f>
        <v/>
      </c>
      <c r="K174" s="895"/>
      <c r="L174" s="897"/>
      <c r="M174" s="897"/>
      <c r="N174" s="897"/>
      <c r="O174" s="897"/>
      <c r="P174" s="897"/>
      <c r="Q174" s="897"/>
      <c r="R174" s="897"/>
      <c r="S174" s="897"/>
      <c r="T174" s="897"/>
      <c r="U174" s="897"/>
      <c r="V174" s="897"/>
      <c r="W174" s="897"/>
      <c r="X174" s="897"/>
      <c r="Y174" s="897"/>
      <c r="Z174" s="897"/>
      <c r="AA174" s="897"/>
    </row>
    <row r="175" spans="1:27" ht="13.5" customHeight="1">
      <c r="A175" s="659" t="str">
        <f>IF(COUNTA(他!A174)&gt;=1,他!A174,"")</f>
        <v/>
      </c>
      <c r="B175" s="745" t="str">
        <f>IF(COUNTA(他!B174)&gt;=1,他!B174,"")</f>
        <v/>
      </c>
      <c r="C175" s="750" t="str">
        <f>IF(COUNTA(他!C174)&gt;=1,他!C174,"")</f>
        <v/>
      </c>
      <c r="D175" s="761" t="str">
        <f>IF(COUNTA(他!D174)&gt;=1,他!D174,"")</f>
        <v/>
      </c>
      <c r="E175" s="659" t="str">
        <f>IF(COUNTA(他!F174)&gt;=1,他!F174,"")</f>
        <v/>
      </c>
      <c r="F175" s="683" t="str">
        <f>IF(E175&lt;基本!$D$9,"非常勤","常勤")</f>
        <v>常勤</v>
      </c>
      <c r="G175" s="689">
        <f>IF(F175="非常勤",E175/基本!$D$9,1)</f>
        <v>1</v>
      </c>
      <c r="H175" s="694" t="e">
        <f>IF(DAYS360(J175,メイン!$N$3)&lt;500,"新"," ")</f>
        <v>#VALUE!</v>
      </c>
      <c r="I175" s="659"/>
      <c r="J175" s="893" t="str">
        <f>IF(COUNTA(他!E174)&gt;=1,他!E174,"")</f>
        <v/>
      </c>
      <c r="K175" s="895"/>
      <c r="L175" s="897"/>
      <c r="M175" s="897"/>
      <c r="N175" s="897"/>
      <c r="O175" s="897"/>
      <c r="P175" s="897"/>
      <c r="Q175" s="897"/>
      <c r="R175" s="897"/>
      <c r="S175" s="897"/>
      <c r="T175" s="897"/>
      <c r="U175" s="897"/>
      <c r="V175" s="897"/>
      <c r="W175" s="897"/>
      <c r="X175" s="897"/>
      <c r="Y175" s="897"/>
      <c r="Z175" s="897"/>
      <c r="AA175" s="897"/>
    </row>
    <row r="176" spans="1:27" ht="13.5" customHeight="1">
      <c r="A176" s="659" t="str">
        <f>IF(COUNTA(他!A175)&gt;=1,他!A175,"")</f>
        <v/>
      </c>
      <c r="B176" s="745" t="str">
        <f>IF(COUNTA(他!B175)&gt;=1,他!B175,"")</f>
        <v/>
      </c>
      <c r="C176" s="750" t="str">
        <f>IF(COUNTA(他!C175)&gt;=1,他!C175,"")</f>
        <v/>
      </c>
      <c r="D176" s="761" t="str">
        <f>IF(COUNTA(他!D175)&gt;=1,他!D175,"")</f>
        <v/>
      </c>
      <c r="E176" s="659" t="str">
        <f>IF(COUNTA(他!F175)&gt;=1,他!F175,"")</f>
        <v/>
      </c>
      <c r="F176" s="683" t="str">
        <f>IF(E176&lt;基本!$D$9,"非常勤","常勤")</f>
        <v>常勤</v>
      </c>
      <c r="G176" s="689">
        <f>IF(F176="非常勤",E176/基本!$D$9,1)</f>
        <v>1</v>
      </c>
      <c r="H176" s="694" t="e">
        <f>IF(DAYS360(J176,メイン!$N$3)&lt;500,"新"," ")</f>
        <v>#VALUE!</v>
      </c>
      <c r="I176" s="659"/>
      <c r="J176" s="893" t="str">
        <f>IF(COUNTA(他!E175)&gt;=1,他!E175,"")</f>
        <v/>
      </c>
      <c r="K176" s="895"/>
      <c r="L176" s="897"/>
      <c r="M176" s="897"/>
      <c r="N176" s="897"/>
      <c r="O176" s="897"/>
      <c r="P176" s="897"/>
      <c r="Q176" s="897"/>
      <c r="R176" s="897"/>
      <c r="S176" s="897"/>
      <c r="T176" s="897"/>
      <c r="U176" s="897"/>
      <c r="V176" s="897"/>
      <c r="W176" s="897"/>
      <c r="X176" s="897"/>
      <c r="Y176" s="897"/>
      <c r="Z176" s="897"/>
      <c r="AA176" s="897"/>
    </row>
    <row r="177" spans="1:27" ht="13.5" customHeight="1">
      <c r="A177" s="659" t="str">
        <f>IF(COUNTA(他!A176)&gt;=1,他!A176,"")</f>
        <v/>
      </c>
      <c r="B177" s="745" t="str">
        <f>IF(COUNTA(他!B176)&gt;=1,他!B176,"")</f>
        <v/>
      </c>
      <c r="C177" s="750" t="str">
        <f>IF(COUNTA(他!C176)&gt;=1,他!C176,"")</f>
        <v/>
      </c>
      <c r="D177" s="761" t="str">
        <f>IF(COUNTA(他!D176)&gt;=1,他!D176,"")</f>
        <v/>
      </c>
      <c r="E177" s="659" t="str">
        <f>IF(COUNTA(他!F176)&gt;=1,他!F176,"")</f>
        <v/>
      </c>
      <c r="F177" s="683" t="str">
        <f>IF(E177&lt;基本!$D$9,"非常勤","常勤")</f>
        <v>常勤</v>
      </c>
      <c r="G177" s="689">
        <f>IF(F177="非常勤",E177/基本!$D$9,1)</f>
        <v>1</v>
      </c>
      <c r="H177" s="694" t="e">
        <f>IF(DAYS360(J177,メイン!$N$3)&lt;500,"新"," ")</f>
        <v>#VALUE!</v>
      </c>
      <c r="I177" s="659"/>
      <c r="J177" s="893" t="str">
        <f>IF(COUNTA(他!E176)&gt;=1,他!E176,"")</f>
        <v/>
      </c>
      <c r="K177" s="895"/>
      <c r="L177" s="897"/>
      <c r="M177" s="897"/>
      <c r="N177" s="897"/>
      <c r="O177" s="897"/>
      <c r="P177" s="897"/>
      <c r="Q177" s="897"/>
      <c r="R177" s="897"/>
      <c r="S177" s="897"/>
      <c r="T177" s="897"/>
      <c r="U177" s="897"/>
      <c r="V177" s="897"/>
      <c r="W177" s="897"/>
      <c r="X177" s="897"/>
      <c r="Y177" s="897"/>
      <c r="Z177" s="897"/>
      <c r="AA177" s="897"/>
    </row>
    <row r="178" spans="1:27" ht="13.5" customHeight="1">
      <c r="A178" s="659" t="str">
        <f>IF(COUNTA(他!A177)&gt;=1,他!A177,"")</f>
        <v/>
      </c>
      <c r="B178" s="745" t="str">
        <f>IF(COUNTA(他!B177)&gt;=1,他!B177,"")</f>
        <v/>
      </c>
      <c r="C178" s="750" t="str">
        <f>IF(COUNTA(他!C177)&gt;=1,他!C177,"")</f>
        <v/>
      </c>
      <c r="D178" s="761" t="str">
        <f>IF(COUNTA(他!D177)&gt;=1,他!D177,"")</f>
        <v/>
      </c>
      <c r="E178" s="659" t="str">
        <f>IF(COUNTA(他!F177)&gt;=1,他!F177,"")</f>
        <v/>
      </c>
      <c r="F178" s="683" t="str">
        <f>IF(E178&lt;基本!$D$9,"非常勤","常勤")</f>
        <v>常勤</v>
      </c>
      <c r="G178" s="689">
        <f>IF(F178="非常勤",E178/基本!$D$9,1)</f>
        <v>1</v>
      </c>
      <c r="H178" s="694" t="e">
        <f>IF(DAYS360(J178,メイン!$N$3)&lt;500,"新"," ")</f>
        <v>#VALUE!</v>
      </c>
      <c r="I178" s="659"/>
      <c r="J178" s="893" t="str">
        <f>IF(COUNTA(他!E177)&gt;=1,他!E177,"")</f>
        <v/>
      </c>
      <c r="K178" s="895"/>
      <c r="L178" s="897"/>
      <c r="M178" s="897"/>
      <c r="N178" s="897"/>
      <c r="O178" s="897"/>
      <c r="P178" s="897"/>
      <c r="Q178" s="897"/>
      <c r="R178" s="897"/>
      <c r="S178" s="897"/>
      <c r="T178" s="897"/>
      <c r="U178" s="897"/>
      <c r="V178" s="897"/>
      <c r="W178" s="897"/>
      <c r="X178" s="897"/>
      <c r="Y178" s="897"/>
      <c r="Z178" s="897"/>
      <c r="AA178" s="897"/>
    </row>
    <row r="179" spans="1:27" ht="13.5" customHeight="1">
      <c r="A179" s="659" t="str">
        <f>IF(COUNTA(他!A178)&gt;=1,他!A178,"")</f>
        <v/>
      </c>
      <c r="B179" s="745" t="str">
        <f>IF(COUNTA(他!B178)&gt;=1,他!B178,"")</f>
        <v/>
      </c>
      <c r="C179" s="750" t="str">
        <f>IF(COUNTA(他!C178)&gt;=1,他!C178,"")</f>
        <v/>
      </c>
      <c r="D179" s="761" t="str">
        <f>IF(COUNTA(他!D178)&gt;=1,他!D178,"")</f>
        <v/>
      </c>
      <c r="E179" s="659" t="str">
        <f>IF(COUNTA(他!F178)&gt;=1,他!F178,"")</f>
        <v/>
      </c>
      <c r="F179" s="683" t="str">
        <f>IF(E179&lt;基本!$D$9,"非常勤","常勤")</f>
        <v>常勤</v>
      </c>
      <c r="G179" s="689">
        <f>IF(F179="非常勤",E179/基本!$D$9,1)</f>
        <v>1</v>
      </c>
      <c r="H179" s="694" t="e">
        <f>IF(DAYS360(J179,メイン!$N$3)&lt;500,"新"," ")</f>
        <v>#VALUE!</v>
      </c>
      <c r="I179" s="659"/>
      <c r="J179" s="893" t="str">
        <f>IF(COUNTA(他!E178)&gt;=1,他!E178,"")</f>
        <v/>
      </c>
      <c r="K179" s="895"/>
      <c r="L179" s="897"/>
      <c r="M179" s="897"/>
      <c r="N179" s="897"/>
      <c r="O179" s="897"/>
      <c r="P179" s="897"/>
      <c r="Q179" s="897"/>
      <c r="R179" s="897"/>
      <c r="S179" s="897"/>
      <c r="T179" s="897"/>
      <c r="U179" s="897"/>
      <c r="V179" s="897"/>
      <c r="W179" s="897"/>
      <c r="X179" s="897"/>
      <c r="Y179" s="897"/>
      <c r="Z179" s="897"/>
      <c r="AA179" s="897"/>
    </row>
    <row r="180" spans="1:27" ht="13.5" customHeight="1">
      <c r="A180" s="659" t="str">
        <f>IF(COUNTA(他!A179)&gt;=1,他!A179,"")</f>
        <v/>
      </c>
      <c r="B180" s="745" t="str">
        <f>IF(COUNTA(他!B179)&gt;=1,他!B179,"")</f>
        <v/>
      </c>
      <c r="C180" s="750" t="str">
        <f>IF(COUNTA(他!C179)&gt;=1,他!C179,"")</f>
        <v/>
      </c>
      <c r="D180" s="761" t="str">
        <f>IF(COUNTA(他!D179)&gt;=1,他!D179,"")</f>
        <v/>
      </c>
      <c r="E180" s="659" t="str">
        <f>IF(COUNTA(他!F179)&gt;=1,他!F179,"")</f>
        <v/>
      </c>
      <c r="F180" s="683" t="str">
        <f>IF(E180&lt;基本!$D$9,"非常勤","常勤")</f>
        <v>常勤</v>
      </c>
      <c r="G180" s="689">
        <f>IF(F180="非常勤",E180/基本!$D$9,1)</f>
        <v>1</v>
      </c>
      <c r="H180" s="694" t="e">
        <f>IF(DAYS360(J180,メイン!$N$3)&lt;500,"新"," ")</f>
        <v>#VALUE!</v>
      </c>
      <c r="I180" s="659"/>
      <c r="J180" s="893" t="str">
        <f>IF(COUNTA(他!E179)&gt;=1,他!E179,"")</f>
        <v/>
      </c>
      <c r="K180" s="895"/>
      <c r="L180" s="897"/>
      <c r="M180" s="897"/>
      <c r="N180" s="897"/>
      <c r="O180" s="897"/>
      <c r="P180" s="897"/>
      <c r="Q180" s="897"/>
      <c r="R180" s="897"/>
      <c r="S180" s="897"/>
      <c r="T180" s="897"/>
      <c r="U180" s="897"/>
      <c r="V180" s="897"/>
      <c r="W180" s="897"/>
      <c r="X180" s="897"/>
      <c r="Y180" s="897"/>
      <c r="Z180" s="897"/>
      <c r="AA180" s="897"/>
    </row>
    <row r="181" spans="1:27" ht="13.5" customHeight="1">
      <c r="A181" s="659" t="str">
        <f>IF(COUNTA(他!A180)&gt;=1,他!A180,"")</f>
        <v/>
      </c>
      <c r="B181" s="745" t="str">
        <f>IF(COUNTA(他!B180)&gt;=1,他!B180,"")</f>
        <v/>
      </c>
      <c r="C181" s="750" t="str">
        <f>IF(COUNTA(他!C180)&gt;=1,他!C180,"")</f>
        <v/>
      </c>
      <c r="D181" s="761" t="str">
        <f>IF(COUNTA(他!D180)&gt;=1,他!D180,"")</f>
        <v/>
      </c>
      <c r="E181" s="659" t="str">
        <f>IF(COUNTA(他!F180)&gt;=1,他!F180,"")</f>
        <v/>
      </c>
      <c r="F181" s="683" t="str">
        <f>IF(E181&lt;基本!$D$9,"非常勤","常勤")</f>
        <v>常勤</v>
      </c>
      <c r="G181" s="689">
        <f>IF(F181="非常勤",E181/基本!$D$9,1)</f>
        <v>1</v>
      </c>
      <c r="H181" s="694" t="e">
        <f>IF(DAYS360(J181,メイン!$N$3)&lt;500,"新"," ")</f>
        <v>#VALUE!</v>
      </c>
      <c r="I181" s="659"/>
      <c r="J181" s="893" t="str">
        <f>IF(COUNTA(他!E180)&gt;=1,他!E180,"")</f>
        <v/>
      </c>
      <c r="K181" s="895"/>
      <c r="L181" s="897"/>
      <c r="M181" s="897"/>
      <c r="N181" s="897"/>
      <c r="O181" s="897"/>
      <c r="P181" s="897"/>
      <c r="Q181" s="897"/>
      <c r="R181" s="897"/>
      <c r="S181" s="897"/>
      <c r="T181" s="897"/>
      <c r="U181" s="897"/>
      <c r="V181" s="897"/>
      <c r="W181" s="897"/>
      <c r="X181" s="897"/>
      <c r="Y181" s="897"/>
      <c r="Z181" s="897"/>
      <c r="AA181" s="897"/>
    </row>
    <row r="182" spans="1:27" ht="13.5" customHeight="1">
      <c r="A182" s="659" t="str">
        <f>IF(COUNTA(他!A181)&gt;=1,他!A181,"")</f>
        <v/>
      </c>
      <c r="B182" s="745" t="str">
        <f>IF(COUNTA(他!B181)&gt;=1,他!B181,"")</f>
        <v/>
      </c>
      <c r="C182" s="750" t="str">
        <f>IF(COUNTA(他!C181)&gt;=1,他!C181,"")</f>
        <v/>
      </c>
      <c r="D182" s="761" t="str">
        <f>IF(COUNTA(他!D181)&gt;=1,他!D181,"")</f>
        <v/>
      </c>
      <c r="E182" s="659" t="str">
        <f>IF(COUNTA(他!F181)&gt;=1,他!F181,"")</f>
        <v/>
      </c>
      <c r="F182" s="683" t="str">
        <f>IF(E182&lt;基本!$D$9,"非常勤","常勤")</f>
        <v>常勤</v>
      </c>
      <c r="G182" s="689">
        <f>IF(F182="非常勤",E182/基本!$D$9,1)</f>
        <v>1</v>
      </c>
      <c r="H182" s="694" t="e">
        <f>IF(DAYS360(J182,メイン!$N$3)&lt;500,"新"," ")</f>
        <v>#VALUE!</v>
      </c>
      <c r="I182" s="659"/>
      <c r="J182" s="893" t="str">
        <f>IF(COUNTA(他!E181)&gt;=1,他!E181,"")</f>
        <v/>
      </c>
      <c r="K182" s="895"/>
      <c r="L182" s="897"/>
      <c r="M182" s="897"/>
      <c r="N182" s="897"/>
      <c r="O182" s="897"/>
      <c r="P182" s="897"/>
      <c r="Q182" s="897"/>
      <c r="R182" s="897"/>
      <c r="S182" s="897"/>
      <c r="T182" s="897"/>
      <c r="U182" s="897"/>
      <c r="V182" s="897"/>
      <c r="W182" s="897"/>
      <c r="X182" s="897"/>
      <c r="Y182" s="897"/>
      <c r="Z182" s="897"/>
      <c r="AA182" s="897"/>
    </row>
    <row r="183" spans="1:27" ht="13.5" customHeight="1">
      <c r="A183" s="659" t="str">
        <f>IF(COUNTA(他!A182)&gt;=1,他!A182,"")</f>
        <v/>
      </c>
      <c r="B183" s="745" t="str">
        <f>IF(COUNTA(他!B182)&gt;=1,他!B182,"")</f>
        <v/>
      </c>
      <c r="C183" s="750" t="str">
        <f>IF(COUNTA(他!C182)&gt;=1,他!C182,"")</f>
        <v/>
      </c>
      <c r="D183" s="761" t="str">
        <f>IF(COUNTA(他!D182)&gt;=1,他!D182,"")</f>
        <v/>
      </c>
      <c r="E183" s="659" t="str">
        <f>IF(COUNTA(他!F182)&gt;=1,他!F182,"")</f>
        <v/>
      </c>
      <c r="F183" s="683" t="str">
        <f>IF(E183&lt;基本!$D$9,"非常勤","常勤")</f>
        <v>常勤</v>
      </c>
      <c r="G183" s="689">
        <f>IF(F183="非常勤",E183/基本!$D$9,1)</f>
        <v>1</v>
      </c>
      <c r="H183" s="694" t="e">
        <f>IF(DAYS360(J183,メイン!$N$3)&lt;500,"新"," ")</f>
        <v>#VALUE!</v>
      </c>
      <c r="I183" s="659"/>
      <c r="J183" s="893" t="str">
        <f>IF(COUNTA(他!E182)&gt;=1,他!E182,"")</f>
        <v/>
      </c>
      <c r="K183" s="895"/>
      <c r="L183" s="897"/>
      <c r="M183" s="897"/>
      <c r="N183" s="897"/>
      <c r="O183" s="897"/>
      <c r="P183" s="897"/>
      <c r="Q183" s="897"/>
      <c r="R183" s="897"/>
      <c r="S183" s="897"/>
      <c r="T183" s="897"/>
      <c r="U183" s="897"/>
      <c r="V183" s="897"/>
      <c r="W183" s="897"/>
      <c r="X183" s="897"/>
      <c r="Y183" s="897"/>
      <c r="Z183" s="897"/>
      <c r="AA183" s="897"/>
    </row>
    <row r="184" spans="1:27" ht="13.5" customHeight="1">
      <c r="A184" s="659" t="str">
        <f>IF(COUNTA(他!A183)&gt;=1,他!A183,"")</f>
        <v/>
      </c>
      <c r="B184" s="745" t="str">
        <f>IF(COUNTA(他!B183)&gt;=1,他!B183,"")</f>
        <v/>
      </c>
      <c r="C184" s="750" t="str">
        <f>IF(COUNTA(他!C183)&gt;=1,他!C183,"")</f>
        <v/>
      </c>
      <c r="D184" s="761" t="str">
        <f>IF(COUNTA(他!D183)&gt;=1,他!D183,"")</f>
        <v/>
      </c>
      <c r="E184" s="659" t="str">
        <f>IF(COUNTA(他!F183)&gt;=1,他!F183,"")</f>
        <v/>
      </c>
      <c r="F184" s="683" t="str">
        <f>IF(E184&lt;基本!$D$9,"非常勤","常勤")</f>
        <v>常勤</v>
      </c>
      <c r="G184" s="689">
        <f>IF(F184="非常勤",E184/基本!$D$9,1)</f>
        <v>1</v>
      </c>
      <c r="H184" s="694" t="e">
        <f>IF(DAYS360(J184,メイン!$N$3)&lt;500,"新"," ")</f>
        <v>#VALUE!</v>
      </c>
      <c r="I184" s="659"/>
      <c r="J184" s="893" t="str">
        <f>IF(COUNTA(他!E183)&gt;=1,他!E183,"")</f>
        <v/>
      </c>
      <c r="K184" s="895"/>
      <c r="L184" s="897"/>
      <c r="M184" s="897"/>
      <c r="N184" s="897"/>
      <c r="O184" s="897"/>
      <c r="P184" s="897"/>
      <c r="Q184" s="897"/>
      <c r="R184" s="897"/>
      <c r="S184" s="897"/>
      <c r="T184" s="897"/>
      <c r="U184" s="897"/>
      <c r="V184" s="897"/>
      <c r="W184" s="897"/>
      <c r="X184" s="897"/>
      <c r="Y184" s="897"/>
      <c r="Z184" s="897"/>
      <c r="AA184" s="897"/>
    </row>
    <row r="185" spans="1:27" ht="13.5" customHeight="1">
      <c r="A185" s="659" t="str">
        <f>IF(COUNTA(他!A184)&gt;=1,他!A184,"")</f>
        <v/>
      </c>
      <c r="B185" s="745" t="str">
        <f>IF(COUNTA(他!B184)&gt;=1,他!B184,"")</f>
        <v/>
      </c>
      <c r="C185" s="750" t="str">
        <f>IF(COUNTA(他!C184)&gt;=1,他!C184,"")</f>
        <v/>
      </c>
      <c r="D185" s="761" t="str">
        <f>IF(COUNTA(他!D184)&gt;=1,他!D184,"")</f>
        <v/>
      </c>
      <c r="E185" s="659" t="str">
        <f>IF(COUNTA(他!F184)&gt;=1,他!F184,"")</f>
        <v/>
      </c>
      <c r="F185" s="683" t="str">
        <f>IF(E185&lt;基本!$D$9,"非常勤","常勤")</f>
        <v>常勤</v>
      </c>
      <c r="G185" s="689">
        <f>IF(F185="非常勤",E185/基本!$D$9,1)</f>
        <v>1</v>
      </c>
      <c r="H185" s="694" t="e">
        <f>IF(DAYS360(J185,メイン!$N$3)&lt;500,"新"," ")</f>
        <v>#VALUE!</v>
      </c>
      <c r="I185" s="659"/>
      <c r="J185" s="893" t="str">
        <f>IF(COUNTA(他!E184)&gt;=1,他!E184,"")</f>
        <v/>
      </c>
      <c r="K185" s="895"/>
      <c r="L185" s="897"/>
      <c r="M185" s="897"/>
      <c r="N185" s="897"/>
      <c r="O185" s="897"/>
      <c r="P185" s="897"/>
      <c r="Q185" s="897"/>
      <c r="R185" s="897"/>
      <c r="S185" s="897"/>
      <c r="T185" s="897"/>
      <c r="U185" s="897"/>
      <c r="V185" s="897"/>
      <c r="W185" s="897"/>
      <c r="X185" s="897"/>
      <c r="Y185" s="897"/>
      <c r="Z185" s="897"/>
      <c r="AA185" s="897"/>
    </row>
    <row r="186" spans="1:27" ht="13.5" customHeight="1">
      <c r="A186" s="659" t="str">
        <f>IF(COUNTA(他!A185)&gt;=1,他!A185,"")</f>
        <v/>
      </c>
      <c r="B186" s="745" t="str">
        <f>IF(COUNTA(他!B185)&gt;=1,他!B185,"")</f>
        <v/>
      </c>
      <c r="C186" s="750" t="str">
        <f>IF(COUNTA(他!C185)&gt;=1,他!C185,"")</f>
        <v/>
      </c>
      <c r="D186" s="761" t="str">
        <f>IF(COUNTA(他!D185)&gt;=1,他!D185,"")</f>
        <v/>
      </c>
      <c r="E186" s="659" t="str">
        <f>IF(COUNTA(他!F185)&gt;=1,他!F185,"")</f>
        <v/>
      </c>
      <c r="F186" s="683" t="str">
        <f>IF(E186&lt;基本!$D$9,"非常勤","常勤")</f>
        <v>常勤</v>
      </c>
      <c r="G186" s="689">
        <f>IF(F186="非常勤",E186/基本!$D$9,1)</f>
        <v>1</v>
      </c>
      <c r="H186" s="694" t="e">
        <f>IF(DAYS360(J186,メイン!$N$3)&lt;500,"新"," ")</f>
        <v>#VALUE!</v>
      </c>
      <c r="I186" s="659"/>
      <c r="J186" s="893" t="str">
        <f>IF(COUNTA(他!E185)&gt;=1,他!E185,"")</f>
        <v/>
      </c>
      <c r="K186" s="895"/>
      <c r="L186" s="897"/>
      <c r="M186" s="897"/>
      <c r="N186" s="897"/>
      <c r="O186" s="897"/>
      <c r="P186" s="897"/>
      <c r="Q186" s="897"/>
      <c r="R186" s="897"/>
      <c r="S186" s="897"/>
      <c r="T186" s="897"/>
      <c r="U186" s="897"/>
      <c r="V186" s="897"/>
      <c r="W186" s="897"/>
      <c r="X186" s="897"/>
      <c r="Y186" s="897"/>
      <c r="Z186" s="897"/>
      <c r="AA186" s="897"/>
    </row>
    <row r="187" spans="1:27" ht="13.5" customHeight="1">
      <c r="A187" s="659" t="str">
        <f>IF(COUNTA(他!A186)&gt;=1,他!A186,"")</f>
        <v/>
      </c>
      <c r="B187" s="745" t="str">
        <f>IF(COUNTA(他!B186)&gt;=1,他!B186,"")</f>
        <v/>
      </c>
      <c r="C187" s="750" t="str">
        <f>IF(COUNTA(他!C186)&gt;=1,他!C186,"")</f>
        <v/>
      </c>
      <c r="D187" s="761" t="str">
        <f>IF(COUNTA(他!D186)&gt;=1,他!D186,"")</f>
        <v/>
      </c>
      <c r="E187" s="659" t="str">
        <f>IF(COUNTA(他!F186)&gt;=1,他!F186,"")</f>
        <v/>
      </c>
      <c r="F187" s="683" t="str">
        <f>IF(E187&lt;基本!$D$9,"非常勤","常勤")</f>
        <v>常勤</v>
      </c>
      <c r="G187" s="689">
        <f>IF(F187="非常勤",E187/基本!$D$9,1)</f>
        <v>1</v>
      </c>
      <c r="H187" s="694" t="e">
        <f>IF(DAYS360(J187,メイン!$N$3)&lt;500,"新"," ")</f>
        <v>#VALUE!</v>
      </c>
      <c r="I187" s="659"/>
      <c r="J187" s="893" t="str">
        <f>IF(COUNTA(他!E186)&gt;=1,他!E186,"")</f>
        <v/>
      </c>
      <c r="K187" s="895"/>
      <c r="L187" s="897"/>
      <c r="M187" s="897"/>
      <c r="N187" s="897"/>
      <c r="O187" s="897"/>
      <c r="P187" s="897"/>
      <c r="Q187" s="897"/>
      <c r="R187" s="897"/>
      <c r="S187" s="897"/>
      <c r="T187" s="897"/>
      <c r="U187" s="897"/>
      <c r="V187" s="897"/>
      <c r="W187" s="897"/>
      <c r="X187" s="897"/>
      <c r="Y187" s="897"/>
      <c r="Z187" s="897"/>
      <c r="AA187" s="897"/>
    </row>
    <row r="188" spans="1:27" ht="13.5" customHeight="1">
      <c r="A188" s="659" t="str">
        <f>IF(COUNTA(他!A187)&gt;=1,他!A187,"")</f>
        <v/>
      </c>
      <c r="B188" s="745" t="str">
        <f>IF(COUNTA(他!B187)&gt;=1,他!B187,"")</f>
        <v/>
      </c>
      <c r="C188" s="750" t="str">
        <f>IF(COUNTA(他!C187)&gt;=1,他!C187,"")</f>
        <v/>
      </c>
      <c r="D188" s="761" t="str">
        <f>IF(COUNTA(他!D187)&gt;=1,他!D187,"")</f>
        <v/>
      </c>
      <c r="E188" s="659" t="str">
        <f>IF(COUNTA(他!F187)&gt;=1,他!F187,"")</f>
        <v/>
      </c>
      <c r="F188" s="683" t="str">
        <f>IF(E188&lt;基本!$D$9,"非常勤","常勤")</f>
        <v>常勤</v>
      </c>
      <c r="G188" s="689">
        <f>IF(F188="非常勤",E188/基本!$D$9,1)</f>
        <v>1</v>
      </c>
      <c r="H188" s="694" t="e">
        <f>IF(DAYS360(J188,メイン!$N$3)&lt;500,"新"," ")</f>
        <v>#VALUE!</v>
      </c>
      <c r="I188" s="659"/>
      <c r="J188" s="893" t="str">
        <f>IF(COUNTA(他!E187)&gt;=1,他!E187,"")</f>
        <v/>
      </c>
      <c r="K188" s="895"/>
      <c r="L188" s="897"/>
      <c r="M188" s="897"/>
      <c r="N188" s="897"/>
      <c r="O188" s="897"/>
      <c r="P188" s="897"/>
      <c r="Q188" s="897"/>
      <c r="R188" s="897"/>
      <c r="S188" s="897"/>
      <c r="T188" s="897"/>
      <c r="U188" s="897"/>
      <c r="V188" s="897"/>
      <c r="W188" s="897"/>
      <c r="X188" s="897"/>
      <c r="Y188" s="897"/>
      <c r="Z188" s="897"/>
      <c r="AA188" s="897"/>
    </row>
    <row r="189" spans="1:27" ht="13.5" customHeight="1">
      <c r="A189" s="659" t="str">
        <f>IF(COUNTA(他!A188)&gt;=1,他!A188,"")</f>
        <v/>
      </c>
      <c r="B189" s="745" t="str">
        <f>IF(COUNTA(他!B188)&gt;=1,他!B188,"")</f>
        <v/>
      </c>
      <c r="C189" s="750" t="str">
        <f>IF(COUNTA(他!C188)&gt;=1,他!C188,"")</f>
        <v/>
      </c>
      <c r="D189" s="761" t="str">
        <f>IF(COUNTA(他!D188)&gt;=1,他!D188,"")</f>
        <v/>
      </c>
      <c r="E189" s="659" t="str">
        <f>IF(COUNTA(他!F188)&gt;=1,他!F188,"")</f>
        <v/>
      </c>
      <c r="F189" s="683" t="str">
        <f>IF(E189&lt;基本!$D$9,"非常勤","常勤")</f>
        <v>常勤</v>
      </c>
      <c r="G189" s="689">
        <f>IF(F189="非常勤",E189/基本!$D$9,1)</f>
        <v>1</v>
      </c>
      <c r="H189" s="694" t="e">
        <f>IF(DAYS360(J189,メイン!$N$3)&lt;500,"新"," ")</f>
        <v>#VALUE!</v>
      </c>
      <c r="I189" s="659"/>
      <c r="J189" s="893" t="str">
        <f>IF(COUNTA(他!E188)&gt;=1,他!E188,"")</f>
        <v/>
      </c>
      <c r="K189" s="895"/>
      <c r="L189" s="897"/>
      <c r="M189" s="897"/>
      <c r="N189" s="897"/>
      <c r="O189" s="897"/>
      <c r="P189" s="897"/>
      <c r="Q189" s="897"/>
      <c r="R189" s="897"/>
      <c r="S189" s="897"/>
      <c r="T189" s="897"/>
      <c r="U189" s="897"/>
      <c r="V189" s="897"/>
      <c r="W189" s="897"/>
      <c r="X189" s="897"/>
      <c r="Y189" s="897"/>
      <c r="Z189" s="897"/>
      <c r="AA189" s="897"/>
    </row>
    <row r="190" spans="1:27" ht="13.5" customHeight="1">
      <c r="A190" s="659" t="str">
        <f>IF(COUNTA(他!A189)&gt;=1,他!A189,"")</f>
        <v/>
      </c>
      <c r="B190" s="745" t="str">
        <f>IF(COUNTA(他!B189)&gt;=1,他!B189,"")</f>
        <v/>
      </c>
      <c r="C190" s="750" t="str">
        <f>IF(COUNTA(他!C189)&gt;=1,他!C189,"")</f>
        <v/>
      </c>
      <c r="D190" s="761" t="str">
        <f>IF(COUNTA(他!D189)&gt;=1,他!D189,"")</f>
        <v/>
      </c>
      <c r="E190" s="659" t="str">
        <f>IF(COUNTA(他!F189)&gt;=1,他!F189,"")</f>
        <v/>
      </c>
      <c r="F190" s="683" t="str">
        <f>IF(E190&lt;基本!$D$9,"非常勤","常勤")</f>
        <v>常勤</v>
      </c>
      <c r="G190" s="689">
        <f>IF(F190="非常勤",E190/基本!$D$9,1)</f>
        <v>1</v>
      </c>
      <c r="H190" s="694" t="e">
        <f>IF(DAYS360(J190,メイン!$N$3)&lt;500,"新"," ")</f>
        <v>#VALUE!</v>
      </c>
      <c r="I190" s="659"/>
      <c r="J190" s="893" t="str">
        <f>IF(COUNTA(他!E189)&gt;=1,他!E189,"")</f>
        <v/>
      </c>
      <c r="K190" s="895"/>
      <c r="L190" s="897"/>
      <c r="M190" s="897"/>
      <c r="N190" s="897"/>
      <c r="O190" s="897"/>
      <c r="P190" s="897"/>
      <c r="Q190" s="897"/>
      <c r="R190" s="897"/>
      <c r="S190" s="897"/>
      <c r="T190" s="897"/>
      <c r="U190" s="897"/>
      <c r="V190" s="897"/>
      <c r="W190" s="897"/>
      <c r="X190" s="897"/>
      <c r="Y190" s="897"/>
      <c r="Z190" s="897"/>
      <c r="AA190" s="897"/>
    </row>
    <row r="191" spans="1:27" ht="13.5" customHeight="1">
      <c r="A191" s="659" t="str">
        <f>IF(COUNTA(他!A190)&gt;=1,他!A190,"")</f>
        <v/>
      </c>
      <c r="B191" s="745" t="str">
        <f>IF(COUNTA(他!B190)&gt;=1,他!B190,"")</f>
        <v/>
      </c>
      <c r="C191" s="750" t="str">
        <f>IF(COUNTA(他!C190)&gt;=1,他!C190,"")</f>
        <v/>
      </c>
      <c r="D191" s="761" t="str">
        <f>IF(COUNTA(他!D190)&gt;=1,他!D190,"")</f>
        <v/>
      </c>
      <c r="E191" s="659" t="str">
        <f>IF(COUNTA(他!F190)&gt;=1,他!F190,"")</f>
        <v/>
      </c>
      <c r="F191" s="683" t="str">
        <f>IF(E191&lt;基本!$D$9,"非常勤","常勤")</f>
        <v>常勤</v>
      </c>
      <c r="G191" s="689">
        <f>IF(F191="非常勤",E191/基本!$D$9,1)</f>
        <v>1</v>
      </c>
      <c r="H191" s="694" t="e">
        <f>IF(DAYS360(J191,メイン!$N$3)&lt;500,"新"," ")</f>
        <v>#VALUE!</v>
      </c>
      <c r="I191" s="659"/>
      <c r="J191" s="893" t="str">
        <f>IF(COUNTA(他!E190)&gt;=1,他!E190,"")</f>
        <v/>
      </c>
      <c r="K191" s="895"/>
      <c r="L191" s="897"/>
      <c r="M191" s="897"/>
      <c r="N191" s="897"/>
      <c r="O191" s="897"/>
      <c r="P191" s="897"/>
      <c r="Q191" s="897"/>
      <c r="R191" s="897"/>
      <c r="S191" s="897"/>
      <c r="T191" s="897"/>
      <c r="U191" s="897"/>
      <c r="V191" s="897"/>
      <c r="W191" s="897"/>
      <c r="X191" s="897"/>
      <c r="Y191" s="897"/>
      <c r="Z191" s="897"/>
      <c r="AA191" s="897"/>
    </row>
    <row r="192" spans="1:27" ht="13.5" customHeight="1">
      <c r="A192" s="659" t="str">
        <f>IF(COUNTA(他!A191)&gt;=1,他!A191,"")</f>
        <v/>
      </c>
      <c r="B192" s="745" t="str">
        <f>IF(COUNTA(他!B191)&gt;=1,他!B191,"")</f>
        <v/>
      </c>
      <c r="C192" s="750" t="str">
        <f>IF(COUNTA(他!C191)&gt;=1,他!C191,"")</f>
        <v/>
      </c>
      <c r="D192" s="761" t="str">
        <f>IF(COUNTA(他!D191)&gt;=1,他!D191,"")</f>
        <v/>
      </c>
      <c r="E192" s="659" t="str">
        <f>IF(COUNTA(他!F191)&gt;=1,他!F191,"")</f>
        <v/>
      </c>
      <c r="F192" s="683" t="str">
        <f>IF(E192&lt;基本!$D$9,"非常勤","常勤")</f>
        <v>常勤</v>
      </c>
      <c r="G192" s="689">
        <f>IF(F192="非常勤",E192/基本!$D$9,1)</f>
        <v>1</v>
      </c>
      <c r="H192" s="694" t="e">
        <f>IF(DAYS360(J192,メイン!$N$3)&lt;500,"新"," ")</f>
        <v>#VALUE!</v>
      </c>
      <c r="I192" s="659"/>
      <c r="J192" s="893" t="str">
        <f>IF(COUNTA(他!E191)&gt;=1,他!E191,"")</f>
        <v/>
      </c>
      <c r="K192" s="895"/>
      <c r="L192" s="897"/>
      <c r="M192" s="897"/>
      <c r="N192" s="897"/>
      <c r="O192" s="897"/>
      <c r="P192" s="897"/>
      <c r="Q192" s="897"/>
      <c r="R192" s="897"/>
      <c r="S192" s="897"/>
      <c r="T192" s="897"/>
      <c r="U192" s="897"/>
      <c r="V192" s="897"/>
      <c r="W192" s="897"/>
      <c r="X192" s="897"/>
      <c r="Y192" s="897"/>
      <c r="Z192" s="897"/>
      <c r="AA192" s="897"/>
    </row>
    <row r="193" spans="1:27" ht="13.5" customHeight="1">
      <c r="A193" s="659" t="str">
        <f>IF(COUNTA(他!A192)&gt;=1,他!A192,"")</f>
        <v/>
      </c>
      <c r="B193" s="745" t="str">
        <f>IF(COUNTA(他!B192)&gt;=1,他!B192,"")</f>
        <v/>
      </c>
      <c r="C193" s="750" t="str">
        <f>IF(COUNTA(他!C192)&gt;=1,他!C192,"")</f>
        <v/>
      </c>
      <c r="D193" s="761" t="str">
        <f>IF(COUNTA(他!D192)&gt;=1,他!D192,"")</f>
        <v/>
      </c>
      <c r="E193" s="659" t="str">
        <f>IF(COUNTA(他!F192)&gt;=1,他!F192,"")</f>
        <v/>
      </c>
      <c r="F193" s="683" t="str">
        <f>IF(E193&lt;基本!$D$9,"非常勤","常勤")</f>
        <v>常勤</v>
      </c>
      <c r="G193" s="689">
        <f>IF(F193="非常勤",E193/基本!$D$9,1)</f>
        <v>1</v>
      </c>
      <c r="H193" s="694" t="e">
        <f>IF(DAYS360(J193,メイン!$N$3)&lt;500,"新"," ")</f>
        <v>#VALUE!</v>
      </c>
      <c r="I193" s="659"/>
      <c r="J193" s="893" t="str">
        <f>IF(COUNTA(他!E192)&gt;=1,他!E192,"")</f>
        <v/>
      </c>
      <c r="K193" s="895"/>
      <c r="L193" s="897"/>
      <c r="M193" s="897"/>
      <c r="N193" s="897"/>
      <c r="O193" s="897"/>
      <c r="P193" s="897"/>
      <c r="Q193" s="897"/>
      <c r="R193" s="897"/>
      <c r="S193" s="897"/>
      <c r="T193" s="897"/>
      <c r="U193" s="897"/>
      <c r="V193" s="897"/>
      <c r="W193" s="897"/>
      <c r="X193" s="897"/>
      <c r="Y193" s="897"/>
      <c r="Z193" s="897"/>
      <c r="AA193" s="897"/>
    </row>
    <row r="194" spans="1:27" ht="13.5" customHeight="1">
      <c r="A194" s="659" t="str">
        <f>IF(COUNTA(他!A193)&gt;=1,他!A193,"")</f>
        <v/>
      </c>
      <c r="B194" s="745" t="str">
        <f>IF(COUNTA(他!B193)&gt;=1,他!B193,"")</f>
        <v/>
      </c>
      <c r="C194" s="750" t="str">
        <f>IF(COUNTA(他!C193)&gt;=1,他!C193,"")</f>
        <v/>
      </c>
      <c r="D194" s="761" t="str">
        <f>IF(COUNTA(他!D193)&gt;=1,他!D193,"")</f>
        <v/>
      </c>
      <c r="E194" s="659" t="str">
        <f>IF(COUNTA(他!F193)&gt;=1,他!F193,"")</f>
        <v/>
      </c>
      <c r="F194" s="683" t="str">
        <f>IF(E194&lt;基本!$D$9,"非常勤","常勤")</f>
        <v>常勤</v>
      </c>
      <c r="G194" s="689">
        <f>IF(F194="非常勤",E194/基本!$D$9,1)</f>
        <v>1</v>
      </c>
      <c r="H194" s="694" t="e">
        <f>IF(DAYS360(J194,メイン!$N$3)&lt;500,"新"," ")</f>
        <v>#VALUE!</v>
      </c>
      <c r="I194" s="659"/>
      <c r="J194" s="893" t="str">
        <f>IF(COUNTA(他!E193)&gt;=1,他!E193,"")</f>
        <v/>
      </c>
      <c r="K194" s="895"/>
      <c r="L194" s="897"/>
      <c r="M194" s="897"/>
      <c r="N194" s="897"/>
      <c r="O194" s="897"/>
      <c r="P194" s="897"/>
      <c r="Q194" s="897"/>
      <c r="R194" s="897"/>
      <c r="S194" s="897"/>
      <c r="T194" s="897"/>
      <c r="U194" s="897"/>
      <c r="V194" s="897"/>
      <c r="W194" s="897"/>
      <c r="X194" s="897"/>
      <c r="Y194" s="897"/>
      <c r="Z194" s="897"/>
      <c r="AA194" s="897"/>
    </row>
    <row r="195" spans="1:27" ht="13.5" customHeight="1">
      <c r="A195" s="659" t="str">
        <f>IF(COUNTA(他!A194)&gt;=1,他!A194,"")</f>
        <v/>
      </c>
      <c r="B195" s="745" t="str">
        <f>IF(COUNTA(他!B194)&gt;=1,他!B194,"")</f>
        <v/>
      </c>
      <c r="C195" s="750" t="str">
        <f>IF(COUNTA(他!C194)&gt;=1,他!C194,"")</f>
        <v/>
      </c>
      <c r="D195" s="761" t="str">
        <f>IF(COUNTA(他!D194)&gt;=1,他!D194,"")</f>
        <v/>
      </c>
      <c r="E195" s="659" t="str">
        <f>IF(COUNTA(他!F194)&gt;=1,他!F194,"")</f>
        <v/>
      </c>
      <c r="F195" s="683" t="str">
        <f>IF(E195&lt;基本!$D$9,"非常勤","常勤")</f>
        <v>常勤</v>
      </c>
      <c r="G195" s="689">
        <f>IF(F195="非常勤",E195/基本!$D$9,1)</f>
        <v>1</v>
      </c>
      <c r="H195" s="694" t="e">
        <f>IF(DAYS360(J195,メイン!$N$3)&lt;500,"新"," ")</f>
        <v>#VALUE!</v>
      </c>
      <c r="I195" s="659"/>
      <c r="J195" s="893" t="str">
        <f>IF(COUNTA(他!E194)&gt;=1,他!E194,"")</f>
        <v/>
      </c>
      <c r="K195" s="895"/>
      <c r="L195" s="897"/>
      <c r="M195" s="897"/>
      <c r="N195" s="897"/>
      <c r="O195" s="897"/>
      <c r="P195" s="897"/>
      <c r="Q195" s="897"/>
      <c r="R195" s="897"/>
      <c r="S195" s="897"/>
      <c r="T195" s="897"/>
      <c r="U195" s="897"/>
      <c r="V195" s="897"/>
      <c r="W195" s="897"/>
      <c r="X195" s="897"/>
      <c r="Y195" s="897"/>
      <c r="Z195" s="897"/>
      <c r="AA195" s="897"/>
    </row>
    <row r="196" spans="1:27" ht="13.5" customHeight="1">
      <c r="A196" s="659" t="str">
        <f>IF(COUNTA(他!A195)&gt;=1,他!A195,"")</f>
        <v/>
      </c>
      <c r="B196" s="745" t="str">
        <f>IF(COUNTA(他!B195)&gt;=1,他!B195,"")</f>
        <v/>
      </c>
      <c r="C196" s="750" t="str">
        <f>IF(COUNTA(他!C195)&gt;=1,他!C195,"")</f>
        <v/>
      </c>
      <c r="D196" s="761" t="str">
        <f>IF(COUNTA(他!D195)&gt;=1,他!D195,"")</f>
        <v/>
      </c>
      <c r="E196" s="659" t="str">
        <f>IF(COUNTA(他!F195)&gt;=1,他!F195,"")</f>
        <v/>
      </c>
      <c r="F196" s="683" t="str">
        <f>IF(E196&lt;基本!$D$9,"非常勤","常勤")</f>
        <v>常勤</v>
      </c>
      <c r="G196" s="689">
        <f>IF(F196="非常勤",E196/基本!$D$9,1)</f>
        <v>1</v>
      </c>
      <c r="H196" s="694" t="e">
        <f>IF(DAYS360(J196,メイン!$N$3)&lt;500,"新"," ")</f>
        <v>#VALUE!</v>
      </c>
      <c r="I196" s="659"/>
      <c r="J196" s="893" t="str">
        <f>IF(COUNTA(他!E195)&gt;=1,他!E195,"")</f>
        <v/>
      </c>
      <c r="K196" s="895"/>
      <c r="L196" s="897"/>
      <c r="M196" s="897"/>
      <c r="N196" s="897"/>
      <c r="O196" s="897"/>
      <c r="P196" s="897"/>
      <c r="Q196" s="897"/>
      <c r="R196" s="897"/>
      <c r="S196" s="897"/>
      <c r="T196" s="897"/>
      <c r="U196" s="897"/>
      <c r="V196" s="897"/>
      <c r="W196" s="897"/>
      <c r="X196" s="897"/>
      <c r="Y196" s="897"/>
      <c r="Z196" s="897"/>
      <c r="AA196" s="897"/>
    </row>
    <row r="197" spans="1:27" ht="13.5" customHeight="1">
      <c r="A197" s="659" t="str">
        <f>IF(COUNTA(他!A196)&gt;=1,他!A196,"")</f>
        <v/>
      </c>
      <c r="B197" s="745" t="str">
        <f>IF(COUNTA(他!B196)&gt;=1,他!B196,"")</f>
        <v/>
      </c>
      <c r="C197" s="750" t="str">
        <f>IF(COUNTA(他!C196)&gt;=1,他!C196,"")</f>
        <v/>
      </c>
      <c r="D197" s="761" t="str">
        <f>IF(COUNTA(他!D196)&gt;=1,他!D196,"")</f>
        <v/>
      </c>
      <c r="E197" s="659" t="str">
        <f>IF(COUNTA(他!F196)&gt;=1,他!F196,"")</f>
        <v/>
      </c>
      <c r="F197" s="683" t="str">
        <f>IF(E197&lt;基本!$D$9,"非常勤","常勤")</f>
        <v>常勤</v>
      </c>
      <c r="G197" s="689">
        <f>IF(F197="非常勤",E197/基本!$D$9,1)</f>
        <v>1</v>
      </c>
      <c r="H197" s="694" t="e">
        <f>IF(DAYS360(J197,メイン!$N$3)&lt;500,"新"," ")</f>
        <v>#VALUE!</v>
      </c>
      <c r="I197" s="659"/>
      <c r="J197" s="893" t="str">
        <f>IF(COUNTA(他!E196)&gt;=1,他!E196,"")</f>
        <v/>
      </c>
      <c r="K197" s="895"/>
      <c r="L197" s="897"/>
      <c r="M197" s="897"/>
      <c r="N197" s="897"/>
      <c r="O197" s="897"/>
      <c r="P197" s="897"/>
      <c r="Q197" s="897"/>
      <c r="R197" s="897"/>
      <c r="S197" s="897"/>
      <c r="T197" s="897"/>
      <c r="U197" s="897"/>
      <c r="V197" s="897"/>
      <c r="W197" s="897"/>
      <c r="X197" s="897"/>
      <c r="Y197" s="897"/>
      <c r="Z197" s="897"/>
      <c r="AA197" s="897"/>
    </row>
    <row r="198" spans="1:27" ht="13.5" customHeight="1">
      <c r="A198" s="659" t="str">
        <f>IF(COUNTA(他!A197)&gt;=1,他!A197,"")</f>
        <v/>
      </c>
      <c r="B198" s="745" t="str">
        <f>IF(COUNTA(他!B197)&gt;=1,他!B197,"")</f>
        <v/>
      </c>
      <c r="C198" s="750" t="str">
        <f>IF(COUNTA(他!C197)&gt;=1,他!C197,"")</f>
        <v/>
      </c>
      <c r="D198" s="761" t="str">
        <f>IF(COUNTA(他!D197)&gt;=1,他!D197,"")</f>
        <v/>
      </c>
      <c r="E198" s="659" t="str">
        <f>IF(COUNTA(他!F197)&gt;=1,他!F197,"")</f>
        <v/>
      </c>
      <c r="F198" s="683" t="str">
        <f>IF(E198&lt;基本!$D$9,"非常勤","常勤")</f>
        <v>常勤</v>
      </c>
      <c r="G198" s="689">
        <f>IF(F198="非常勤",E198/基本!$D$9,1)</f>
        <v>1</v>
      </c>
      <c r="H198" s="694" t="e">
        <f>IF(DAYS360(J198,メイン!$N$3)&lt;500,"新"," ")</f>
        <v>#VALUE!</v>
      </c>
      <c r="I198" s="659"/>
      <c r="J198" s="893" t="str">
        <f>IF(COUNTA(他!E197)&gt;=1,他!E197,"")</f>
        <v/>
      </c>
      <c r="K198" s="895"/>
      <c r="L198" s="897"/>
      <c r="M198" s="897"/>
      <c r="N198" s="897"/>
      <c r="O198" s="897"/>
      <c r="P198" s="897"/>
      <c r="Q198" s="897"/>
      <c r="R198" s="897"/>
      <c r="S198" s="897"/>
      <c r="T198" s="897"/>
      <c r="U198" s="897"/>
      <c r="V198" s="897"/>
      <c r="W198" s="897"/>
      <c r="X198" s="897"/>
      <c r="Y198" s="897"/>
      <c r="Z198" s="897"/>
      <c r="AA198" s="897"/>
    </row>
    <row r="199" spans="1:27" ht="13.5" customHeight="1">
      <c r="A199" s="659" t="str">
        <f>IF(COUNTA(他!A198)&gt;=1,他!A198,"")</f>
        <v/>
      </c>
      <c r="B199" s="745" t="str">
        <f>IF(COUNTA(他!B198)&gt;=1,他!B198,"")</f>
        <v/>
      </c>
      <c r="C199" s="750" t="str">
        <f>IF(COUNTA(他!C198)&gt;=1,他!C198,"")</f>
        <v/>
      </c>
      <c r="D199" s="761" t="str">
        <f>IF(COUNTA(他!D198)&gt;=1,他!D198,"")</f>
        <v/>
      </c>
      <c r="E199" s="659" t="str">
        <f>IF(COUNTA(他!F198)&gt;=1,他!F198,"")</f>
        <v/>
      </c>
      <c r="F199" s="683" t="str">
        <f>IF(E199&lt;基本!$D$9,"非常勤","常勤")</f>
        <v>常勤</v>
      </c>
      <c r="G199" s="689">
        <f>IF(F199="非常勤",E199/基本!$D$9,1)</f>
        <v>1</v>
      </c>
      <c r="H199" s="694" t="e">
        <f>IF(DAYS360(J199,メイン!$N$3)&lt;500,"新"," ")</f>
        <v>#VALUE!</v>
      </c>
      <c r="I199" s="659"/>
      <c r="J199" s="893" t="str">
        <f>IF(COUNTA(他!E198)&gt;=1,他!E198,"")</f>
        <v/>
      </c>
      <c r="K199" s="895"/>
      <c r="L199" s="897"/>
      <c r="M199" s="897"/>
      <c r="N199" s="897"/>
      <c r="O199" s="897"/>
      <c r="P199" s="897"/>
      <c r="Q199" s="897"/>
      <c r="R199" s="897"/>
      <c r="S199" s="897"/>
      <c r="T199" s="897"/>
      <c r="U199" s="897"/>
      <c r="V199" s="897"/>
      <c r="W199" s="897"/>
      <c r="X199" s="897"/>
      <c r="Y199" s="897"/>
      <c r="Z199" s="897"/>
      <c r="AA199" s="897"/>
    </row>
    <row r="200" spans="1:27" ht="13.5" customHeight="1">
      <c r="A200" s="660" t="str">
        <f>IF(COUNTA(他!A199)&gt;=1,他!A199,"")</f>
        <v/>
      </c>
      <c r="B200" s="746" t="str">
        <f>IF(COUNTA(他!B199)&gt;=1,他!B199,"")</f>
        <v/>
      </c>
      <c r="C200" s="751" t="str">
        <f>IF(COUNTA(他!C199)&gt;=1,他!C199,"")</f>
        <v/>
      </c>
      <c r="D200" s="762" t="str">
        <f>IF(COUNTA(他!D199)&gt;=1,他!D199,"")</f>
        <v/>
      </c>
      <c r="E200" s="660" t="str">
        <f>IF(COUNTA(他!F199)&gt;=1,他!F199,"")</f>
        <v/>
      </c>
      <c r="F200" s="684" t="str">
        <f>IF(E200&lt;基本!$D$9,"非常勤","常勤")</f>
        <v>常勤</v>
      </c>
      <c r="G200" s="690">
        <f>IF(F200="非常勤",E200/基本!$D$9,1)</f>
        <v>1</v>
      </c>
      <c r="H200" s="767" t="e">
        <f>IF(DAYS360(J200,メイン!$N$3)&lt;500,"新"," ")</f>
        <v>#VALUE!</v>
      </c>
      <c r="I200" s="660"/>
      <c r="J200" s="893" t="str">
        <f>IF(COUNTA(他!E199)&gt;=1,他!E199,"")</f>
        <v/>
      </c>
      <c r="K200" s="895"/>
      <c r="L200" s="897"/>
      <c r="M200" s="897"/>
      <c r="N200" s="897"/>
      <c r="O200" s="897"/>
      <c r="P200" s="897"/>
      <c r="Q200" s="897"/>
      <c r="R200" s="897"/>
      <c r="S200" s="897"/>
      <c r="T200" s="897"/>
      <c r="U200" s="897"/>
      <c r="V200" s="897"/>
      <c r="W200" s="897"/>
      <c r="X200" s="897"/>
      <c r="Y200" s="897"/>
      <c r="Z200" s="897"/>
      <c r="AA200" s="897"/>
    </row>
    <row r="201" spans="1:27" s="737" customFormat="1">
      <c r="E201" s="758"/>
      <c r="F201" s="758"/>
      <c r="J201" s="703"/>
      <c r="L201" s="898"/>
      <c r="M201" s="898"/>
      <c r="N201" s="898"/>
      <c r="O201" s="898"/>
      <c r="P201" s="898"/>
      <c r="Q201" s="898"/>
      <c r="R201" s="898"/>
      <c r="S201" s="898"/>
      <c r="T201" s="898"/>
      <c r="U201" s="898"/>
      <c r="V201" s="898"/>
      <c r="W201" s="898"/>
      <c r="X201" s="898"/>
      <c r="Y201" s="898"/>
      <c r="Z201" s="898"/>
      <c r="AA201" s="898"/>
    </row>
    <row r="202" spans="1:27" s="738" customFormat="1">
      <c r="J202" s="703"/>
      <c r="L202" s="899"/>
      <c r="M202" s="899"/>
      <c r="N202" s="899"/>
      <c r="O202" s="899"/>
      <c r="P202" s="899"/>
      <c r="Q202" s="899"/>
      <c r="R202" s="899"/>
      <c r="S202" s="899"/>
      <c r="T202" s="899"/>
      <c r="U202" s="899"/>
      <c r="V202" s="899"/>
      <c r="W202" s="899"/>
      <c r="X202" s="899"/>
      <c r="Y202" s="899"/>
      <c r="Z202" s="899"/>
      <c r="AA202" s="899"/>
    </row>
    <row r="203" spans="1:27" s="738" customFormat="1">
      <c r="J203" s="703"/>
      <c r="L203" s="899"/>
      <c r="M203" s="899"/>
      <c r="N203" s="899"/>
      <c r="O203" s="899"/>
      <c r="P203" s="899"/>
      <c r="Q203" s="899"/>
      <c r="R203" s="899"/>
      <c r="S203" s="899"/>
      <c r="T203" s="899"/>
      <c r="U203" s="899"/>
      <c r="V203" s="899"/>
      <c r="W203" s="899"/>
      <c r="X203" s="899"/>
      <c r="Y203" s="899"/>
      <c r="Z203" s="899"/>
      <c r="AA203" s="899"/>
    </row>
    <row r="204" spans="1:27" s="738" customFormat="1">
      <c r="E204" s="759"/>
      <c r="F204" s="759"/>
      <c r="J204" s="703"/>
      <c r="L204" s="899"/>
      <c r="M204" s="899"/>
      <c r="N204" s="899"/>
      <c r="O204" s="899"/>
      <c r="P204" s="899"/>
      <c r="Q204" s="899"/>
      <c r="R204" s="899"/>
      <c r="S204" s="899"/>
      <c r="T204" s="899"/>
      <c r="U204" s="899"/>
      <c r="V204" s="899"/>
      <c r="W204" s="899"/>
      <c r="X204" s="899"/>
      <c r="Y204" s="899"/>
      <c r="Z204" s="899"/>
      <c r="AA204" s="899"/>
    </row>
    <row r="205" spans="1:27" s="738" customFormat="1">
      <c r="E205" s="759"/>
      <c r="F205" s="759"/>
      <c r="J205" s="703"/>
      <c r="L205" s="899"/>
      <c r="M205" s="899"/>
      <c r="N205" s="899"/>
      <c r="O205" s="899"/>
      <c r="P205" s="899"/>
      <c r="Q205" s="899"/>
      <c r="R205" s="899"/>
      <c r="S205" s="899"/>
      <c r="T205" s="899"/>
      <c r="U205" s="899"/>
      <c r="V205" s="899"/>
      <c r="W205" s="899"/>
      <c r="X205" s="899"/>
      <c r="Y205" s="899"/>
      <c r="Z205" s="899"/>
      <c r="AA205" s="899"/>
    </row>
    <row r="206" spans="1:27" s="738" customFormat="1">
      <c r="E206" s="759"/>
      <c r="F206" s="759"/>
      <c r="J206" s="703"/>
      <c r="L206" s="899"/>
      <c r="M206" s="899"/>
      <c r="N206" s="899"/>
      <c r="O206" s="899"/>
      <c r="P206" s="899"/>
      <c r="Q206" s="899"/>
      <c r="R206" s="899"/>
      <c r="S206" s="899"/>
      <c r="T206" s="899"/>
      <c r="U206" s="899"/>
      <c r="V206" s="899"/>
      <c r="W206" s="899"/>
      <c r="X206" s="899"/>
      <c r="Y206" s="899"/>
      <c r="Z206" s="899"/>
      <c r="AA206" s="899"/>
    </row>
    <row r="207" spans="1:27" s="738" customFormat="1">
      <c r="E207" s="759"/>
      <c r="F207" s="759"/>
      <c r="J207" s="703"/>
      <c r="L207" s="899"/>
      <c r="M207" s="899"/>
      <c r="N207" s="899"/>
      <c r="O207" s="899"/>
      <c r="P207" s="899"/>
      <c r="Q207" s="899"/>
      <c r="R207" s="899"/>
      <c r="S207" s="899"/>
      <c r="T207" s="899"/>
      <c r="U207" s="899"/>
      <c r="V207" s="899"/>
      <c r="W207" s="899"/>
      <c r="X207" s="899"/>
      <c r="Y207" s="899"/>
      <c r="Z207" s="899"/>
      <c r="AA207" s="899"/>
    </row>
    <row r="208" spans="1:27" s="738" customFormat="1">
      <c r="E208" s="759"/>
      <c r="F208" s="759"/>
      <c r="J208" s="703"/>
      <c r="L208" s="899"/>
      <c r="M208" s="899"/>
      <c r="N208" s="899"/>
      <c r="O208" s="899"/>
      <c r="P208" s="899"/>
      <c r="Q208" s="899"/>
      <c r="R208" s="899"/>
      <c r="S208" s="899"/>
      <c r="T208" s="899"/>
      <c r="U208" s="899"/>
      <c r="V208" s="899"/>
      <c r="W208" s="899"/>
      <c r="X208" s="899"/>
      <c r="Y208" s="899"/>
      <c r="Z208" s="899"/>
      <c r="AA208" s="899"/>
    </row>
    <row r="209" spans="5:27" s="738" customFormat="1">
      <c r="E209" s="759"/>
      <c r="F209" s="759"/>
      <c r="J209" s="703"/>
      <c r="L209" s="899"/>
      <c r="M209" s="899"/>
      <c r="N209" s="899"/>
      <c r="O209" s="899"/>
      <c r="P209" s="899"/>
      <c r="Q209" s="899"/>
      <c r="R209" s="899"/>
      <c r="S209" s="899"/>
      <c r="T209" s="899"/>
      <c r="U209" s="899"/>
      <c r="V209" s="899"/>
      <c r="W209" s="899"/>
      <c r="X209" s="899"/>
      <c r="Y209" s="899"/>
      <c r="Z209" s="899"/>
      <c r="AA209" s="899"/>
    </row>
    <row r="210" spans="5:27" s="738" customFormat="1">
      <c r="E210" s="759"/>
      <c r="F210" s="759"/>
      <c r="J210" s="703"/>
      <c r="L210" s="899"/>
      <c r="M210" s="899"/>
      <c r="N210" s="899"/>
      <c r="O210" s="899"/>
      <c r="P210" s="899"/>
      <c r="Q210" s="899"/>
      <c r="R210" s="899"/>
      <c r="S210" s="899"/>
      <c r="T210" s="899"/>
      <c r="U210" s="899"/>
      <c r="V210" s="899"/>
      <c r="W210" s="899"/>
      <c r="X210" s="899"/>
      <c r="Y210" s="899"/>
      <c r="Z210" s="899"/>
      <c r="AA210" s="899"/>
    </row>
    <row r="211" spans="5:27" s="738" customFormat="1">
      <c r="E211" s="759"/>
      <c r="F211" s="759"/>
      <c r="J211" s="703"/>
      <c r="L211" s="899"/>
      <c r="M211" s="899"/>
      <c r="N211" s="899"/>
      <c r="O211" s="899"/>
      <c r="P211" s="899"/>
      <c r="Q211" s="899"/>
      <c r="R211" s="899"/>
      <c r="S211" s="899"/>
      <c r="T211" s="899"/>
      <c r="U211" s="899"/>
      <c r="V211" s="899"/>
      <c r="W211" s="899"/>
      <c r="X211" s="899"/>
      <c r="Y211" s="899"/>
      <c r="Z211" s="899"/>
      <c r="AA211" s="899"/>
    </row>
    <row r="212" spans="5:27" s="738" customFormat="1">
      <c r="E212" s="759"/>
      <c r="F212" s="759"/>
      <c r="J212" s="703"/>
      <c r="L212" s="899"/>
      <c r="M212" s="899"/>
      <c r="N212" s="899"/>
      <c r="O212" s="899"/>
      <c r="P212" s="899"/>
      <c r="Q212" s="899"/>
      <c r="R212" s="899"/>
      <c r="S212" s="899"/>
      <c r="T212" s="899"/>
      <c r="U212" s="899"/>
      <c r="V212" s="899"/>
      <c r="W212" s="899"/>
      <c r="X212" s="899"/>
      <c r="Y212" s="899"/>
      <c r="Z212" s="899"/>
      <c r="AA212" s="899"/>
    </row>
    <row r="213" spans="5:27" s="738" customFormat="1">
      <c r="E213" s="759"/>
      <c r="F213" s="759"/>
      <c r="J213" s="703"/>
      <c r="L213" s="899"/>
      <c r="M213" s="899"/>
      <c r="N213" s="899"/>
      <c r="O213" s="899"/>
      <c r="P213" s="899"/>
      <c r="Q213" s="899"/>
      <c r="R213" s="899"/>
      <c r="S213" s="899"/>
      <c r="T213" s="899"/>
      <c r="U213" s="899"/>
      <c r="V213" s="899"/>
      <c r="W213" s="899"/>
      <c r="X213" s="899"/>
      <c r="Y213" s="899"/>
      <c r="Z213" s="899"/>
      <c r="AA213" s="899"/>
    </row>
    <row r="214" spans="5:27" s="738" customFormat="1">
      <c r="E214" s="759"/>
      <c r="F214" s="759"/>
      <c r="J214" s="703"/>
      <c r="L214" s="899"/>
      <c r="M214" s="899"/>
      <c r="N214" s="899"/>
      <c r="O214" s="899"/>
      <c r="P214" s="899"/>
      <c r="Q214" s="899"/>
      <c r="R214" s="899"/>
      <c r="S214" s="899"/>
      <c r="T214" s="899"/>
      <c r="U214" s="899"/>
      <c r="V214" s="899"/>
      <c r="W214" s="899"/>
      <c r="X214" s="899"/>
      <c r="Y214" s="899"/>
      <c r="Z214" s="899"/>
      <c r="AA214" s="899"/>
    </row>
    <row r="215" spans="5:27" s="738" customFormat="1">
      <c r="E215" s="759"/>
      <c r="F215" s="759"/>
      <c r="J215" s="703"/>
      <c r="L215" s="899"/>
      <c r="M215" s="899"/>
      <c r="N215" s="899"/>
      <c r="O215" s="899"/>
      <c r="P215" s="899"/>
      <c r="Q215" s="899"/>
      <c r="R215" s="899"/>
      <c r="S215" s="899"/>
      <c r="T215" s="899"/>
      <c r="U215" s="899"/>
      <c r="V215" s="899"/>
      <c r="W215" s="899"/>
      <c r="X215" s="899"/>
      <c r="Y215" s="899"/>
      <c r="Z215" s="899"/>
      <c r="AA215" s="899"/>
    </row>
    <row r="216" spans="5:27" s="738" customFormat="1">
      <c r="E216" s="759"/>
      <c r="F216" s="759"/>
      <c r="J216" s="703"/>
      <c r="L216" s="899"/>
      <c r="M216" s="899"/>
      <c r="N216" s="899"/>
      <c r="O216" s="899"/>
      <c r="P216" s="899"/>
      <c r="Q216" s="899"/>
      <c r="R216" s="899"/>
      <c r="S216" s="899"/>
      <c r="T216" s="899"/>
      <c r="U216" s="899"/>
      <c r="V216" s="899"/>
      <c r="W216" s="899"/>
      <c r="X216" s="899"/>
      <c r="Y216" s="899"/>
      <c r="Z216" s="899"/>
      <c r="AA216" s="899"/>
    </row>
    <row r="217" spans="5:27" s="738" customFormat="1">
      <c r="E217" s="759"/>
      <c r="F217" s="759"/>
      <c r="J217" s="703"/>
      <c r="L217" s="899"/>
      <c r="M217" s="899"/>
      <c r="N217" s="899"/>
      <c r="O217" s="899"/>
      <c r="P217" s="899"/>
      <c r="Q217" s="899"/>
      <c r="R217" s="899"/>
      <c r="S217" s="899"/>
      <c r="T217" s="899"/>
      <c r="U217" s="899"/>
      <c r="V217" s="899"/>
      <c r="W217" s="899"/>
      <c r="X217" s="899"/>
      <c r="Y217" s="899"/>
      <c r="Z217" s="899"/>
      <c r="AA217" s="899"/>
    </row>
    <row r="218" spans="5:27" s="738" customFormat="1">
      <c r="E218" s="759"/>
      <c r="F218" s="759"/>
      <c r="J218" s="703"/>
      <c r="L218" s="899"/>
      <c r="M218" s="899"/>
      <c r="N218" s="899"/>
      <c r="O218" s="899"/>
      <c r="P218" s="899"/>
      <c r="Q218" s="899"/>
      <c r="R218" s="899"/>
      <c r="S218" s="899"/>
      <c r="T218" s="899"/>
      <c r="U218" s="899"/>
      <c r="V218" s="899"/>
      <c r="W218" s="899"/>
      <c r="X218" s="899"/>
      <c r="Y218" s="899"/>
      <c r="Z218" s="899"/>
      <c r="AA218" s="899"/>
    </row>
    <row r="219" spans="5:27" s="738" customFormat="1">
      <c r="E219" s="759"/>
      <c r="F219" s="759"/>
      <c r="J219" s="703"/>
      <c r="L219" s="899"/>
      <c r="M219" s="899"/>
      <c r="N219" s="899"/>
      <c r="O219" s="899"/>
      <c r="P219" s="899"/>
      <c r="Q219" s="899"/>
      <c r="R219" s="899"/>
      <c r="S219" s="899"/>
      <c r="T219" s="899"/>
      <c r="U219" s="899"/>
      <c r="V219" s="899"/>
      <c r="W219" s="899"/>
      <c r="X219" s="899"/>
      <c r="Y219" s="899"/>
      <c r="Z219" s="899"/>
      <c r="AA219" s="899"/>
    </row>
    <row r="220" spans="5:27" s="738" customFormat="1">
      <c r="E220" s="759"/>
      <c r="F220" s="759"/>
      <c r="J220" s="703"/>
      <c r="L220" s="899"/>
      <c r="M220" s="899"/>
      <c r="N220" s="899"/>
      <c r="O220" s="899"/>
      <c r="P220" s="899"/>
      <c r="Q220" s="899"/>
      <c r="R220" s="899"/>
      <c r="S220" s="899"/>
      <c r="T220" s="899"/>
      <c r="U220" s="899"/>
      <c r="V220" s="899"/>
      <c r="W220" s="899"/>
      <c r="X220" s="899"/>
      <c r="Y220" s="899"/>
      <c r="Z220" s="899"/>
      <c r="AA220" s="899"/>
    </row>
  </sheetData>
  <sheetProtection sheet="1" objects="1" scenarios="1"/>
  <mergeCells count="12">
    <mergeCell ref="B1:H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2"/>
  <pageMargins left="0.59055118110236227" right="0.59055118110236227" top="0.55118110236220474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rgb="FFFFFF00"/>
    <pageSetUpPr fitToPage="1"/>
  </sheetPr>
  <dimension ref="A1:Q24"/>
  <sheetViews>
    <sheetView showGridLines="0" zoomScale="80" zoomScaleNormal="80" workbookViewId="0">
      <selection activeCell="B6" sqref="B6:B8"/>
    </sheetView>
  </sheetViews>
  <sheetFormatPr defaultRowHeight="14.25"/>
  <cols>
    <col min="1" max="1" width="10.625" style="25" customWidth="1"/>
    <col min="2" max="2" width="5.5" style="25" customWidth="1"/>
    <col min="3" max="3" width="9.5" style="25" customWidth="1"/>
    <col min="4" max="4" width="5.375" style="25" customWidth="1"/>
    <col min="5" max="5" width="8.625" style="25" customWidth="1"/>
    <col min="6" max="6" width="2" style="25" customWidth="1"/>
    <col min="7" max="7" width="16.375" style="25" customWidth="1"/>
    <col min="8" max="11" width="2.5" style="26" customWidth="1"/>
    <col min="12" max="12" width="3.75" style="26" customWidth="1"/>
    <col min="13" max="15" width="2.5" style="26" customWidth="1"/>
    <col min="16" max="16" width="4.625" style="25" customWidth="1"/>
    <col min="17" max="17" width="36.625" style="25" customWidth="1"/>
    <col min="18" max="18" width="32.125" style="25" customWidth="1"/>
    <col min="19" max="16384" width="9" style="25" customWidth="1"/>
  </cols>
  <sheetData>
    <row r="1" spans="1:17" ht="18" customHeight="1">
      <c r="A1" s="2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9.75" customHeight="1">
      <c r="A2" s="27"/>
      <c r="B2" s="27"/>
      <c r="C2" s="27"/>
      <c r="D2" s="27"/>
      <c r="E2" s="27"/>
      <c r="F2" s="27"/>
      <c r="G2" s="27"/>
      <c r="H2" s="72"/>
      <c r="I2" s="72"/>
      <c r="J2" s="72"/>
      <c r="K2" s="72"/>
      <c r="L2" s="72"/>
      <c r="M2" s="72"/>
      <c r="N2" s="72"/>
    </row>
    <row r="3" spans="1:17" s="1" customFormat="1" ht="14.25" customHeight="1">
      <c r="A3" s="28" t="s">
        <v>100</v>
      </c>
      <c r="B3" s="28"/>
      <c r="C3" s="28"/>
      <c r="D3" s="28"/>
      <c r="E3" s="28"/>
      <c r="F3" s="3"/>
      <c r="G3" s="1" t="s">
        <v>131</v>
      </c>
      <c r="H3" s="73"/>
      <c r="I3" s="73"/>
      <c r="J3" s="73"/>
      <c r="K3" s="73"/>
      <c r="L3" s="73"/>
      <c r="M3" s="73"/>
      <c r="N3" s="73"/>
      <c r="O3" s="28"/>
      <c r="P3" s="3"/>
      <c r="Q3" s="3"/>
    </row>
    <row r="4" spans="1:17" s="1" customFormat="1" ht="17.25" customHeight="1">
      <c r="A4" s="29"/>
      <c r="B4" s="37" t="s">
        <v>35</v>
      </c>
      <c r="C4" s="46"/>
      <c r="D4" s="46" t="s">
        <v>47</v>
      </c>
      <c r="E4" s="56"/>
      <c r="F4" s="3"/>
      <c r="G4" s="65" t="s">
        <v>132</v>
      </c>
      <c r="H4" s="74" t="s">
        <v>98</v>
      </c>
      <c r="I4" s="81"/>
      <c r="J4" s="81"/>
      <c r="K4" s="81"/>
      <c r="L4" s="81"/>
      <c r="M4" s="90"/>
      <c r="N4" s="90"/>
      <c r="O4" s="90"/>
      <c r="P4" s="98" t="s">
        <v>134</v>
      </c>
      <c r="Q4" s="105" t="s">
        <v>136</v>
      </c>
    </row>
    <row r="5" spans="1:17" s="1" customFormat="1" ht="13.5" customHeight="1">
      <c r="A5" s="30"/>
      <c r="B5" s="38"/>
      <c r="C5" s="47"/>
      <c r="D5" s="47"/>
      <c r="E5" s="57"/>
      <c r="F5" s="3"/>
      <c r="G5" s="66"/>
      <c r="H5" s="75" t="s">
        <v>54</v>
      </c>
      <c r="I5" s="82" t="s">
        <v>13</v>
      </c>
      <c r="J5" s="82" t="s">
        <v>133</v>
      </c>
      <c r="K5" s="87" t="s">
        <v>9</v>
      </c>
      <c r="L5" s="89"/>
      <c r="M5" s="89"/>
      <c r="N5" s="96"/>
      <c r="O5" s="87" t="s">
        <v>102</v>
      </c>
      <c r="P5" s="99"/>
      <c r="Q5" s="106"/>
    </row>
    <row r="6" spans="1:17" s="1" customFormat="1" ht="17.25" customHeight="1">
      <c r="A6" s="31" t="s">
        <v>157</v>
      </c>
      <c r="B6" s="39"/>
      <c r="C6" s="48" t="s">
        <v>137</v>
      </c>
      <c r="D6" s="39"/>
      <c r="E6" s="58" t="s">
        <v>69</v>
      </c>
      <c r="F6" s="64"/>
      <c r="G6" s="67"/>
      <c r="H6" s="76"/>
      <c r="I6" s="83"/>
      <c r="J6" s="83"/>
      <c r="K6" s="88" t="s">
        <v>11</v>
      </c>
      <c r="L6" s="88"/>
      <c r="M6" s="91" t="s">
        <v>123</v>
      </c>
      <c r="N6" s="88"/>
      <c r="O6" s="97"/>
      <c r="P6" s="100"/>
      <c r="Q6" s="107"/>
    </row>
    <row r="7" spans="1:17" s="1" customFormat="1" ht="22.5" customHeight="1">
      <c r="A7" s="32"/>
      <c r="B7" s="40"/>
      <c r="C7" s="49"/>
      <c r="D7" s="40"/>
      <c r="E7" s="59"/>
      <c r="F7" s="3"/>
      <c r="G7" s="68"/>
      <c r="H7" s="77"/>
      <c r="I7" s="84"/>
      <c r="J7" s="84"/>
      <c r="K7" s="84"/>
      <c r="L7" s="84"/>
      <c r="M7" s="92"/>
      <c r="N7" s="92"/>
      <c r="O7" s="92"/>
      <c r="P7" s="101"/>
      <c r="Q7" s="108"/>
    </row>
    <row r="8" spans="1:17" s="1" customFormat="1" ht="22.5" customHeight="1">
      <c r="A8" s="32"/>
      <c r="B8" s="41"/>
      <c r="C8" s="49"/>
      <c r="D8" s="41"/>
      <c r="E8" s="59"/>
      <c r="F8" s="3"/>
      <c r="G8" s="69"/>
      <c r="H8" s="78"/>
      <c r="I8" s="85"/>
      <c r="J8" s="85"/>
      <c r="K8" s="85"/>
      <c r="L8" s="85"/>
      <c r="M8" s="93"/>
      <c r="N8" s="93"/>
      <c r="O8" s="93"/>
      <c r="P8" s="102"/>
      <c r="Q8" s="109"/>
    </row>
    <row r="9" spans="1:17" s="1" customFormat="1" ht="22.5" customHeight="1">
      <c r="A9" s="33" t="s">
        <v>158</v>
      </c>
      <c r="B9" s="42">
        <f>IF(B6&gt;32,B6,32)</f>
        <v>32</v>
      </c>
      <c r="C9" s="50" t="s">
        <v>137</v>
      </c>
      <c r="D9" s="53">
        <f>D6</f>
        <v>0</v>
      </c>
      <c r="E9" s="60" t="s">
        <v>69</v>
      </c>
      <c r="G9" s="69"/>
      <c r="H9" s="79"/>
      <c r="I9" s="86"/>
      <c r="J9" s="86"/>
      <c r="K9" s="86"/>
      <c r="L9" s="86"/>
      <c r="M9" s="94"/>
      <c r="N9" s="94"/>
      <c r="O9" s="94"/>
      <c r="P9" s="103"/>
      <c r="Q9" s="109"/>
    </row>
    <row r="10" spans="1:17" s="1" customFormat="1" ht="22.5" customHeight="1">
      <c r="A10" s="33"/>
      <c r="B10" s="43"/>
      <c r="C10" s="50"/>
      <c r="D10" s="50"/>
      <c r="E10" s="60"/>
      <c r="G10" s="70"/>
      <c r="H10" s="79"/>
      <c r="I10" s="86"/>
      <c r="J10" s="86"/>
      <c r="K10" s="86"/>
      <c r="L10" s="86"/>
      <c r="M10" s="94"/>
      <c r="N10" s="94"/>
      <c r="O10" s="94"/>
      <c r="P10" s="103"/>
      <c r="Q10" s="109"/>
    </row>
    <row r="11" spans="1:17" s="1" customFormat="1" ht="22.5" customHeight="1">
      <c r="A11" s="34"/>
      <c r="B11" s="44"/>
      <c r="C11" s="51"/>
      <c r="D11" s="51"/>
      <c r="E11" s="61"/>
      <c r="G11" s="70"/>
      <c r="H11" s="78"/>
      <c r="I11" s="85"/>
      <c r="J11" s="85"/>
      <c r="K11" s="85"/>
      <c r="L11" s="85"/>
      <c r="M11" s="93"/>
      <c r="N11" s="93"/>
      <c r="O11" s="93"/>
      <c r="P11" s="102"/>
      <c r="Q11" s="109"/>
    </row>
    <row r="12" spans="1:17" s="1" customFormat="1" ht="22.5" customHeight="1">
      <c r="G12" s="69"/>
      <c r="H12" s="78"/>
      <c r="I12" s="85"/>
      <c r="J12" s="85"/>
      <c r="K12" s="85"/>
      <c r="L12" s="85"/>
      <c r="M12" s="93"/>
      <c r="N12" s="93"/>
      <c r="O12" s="93"/>
      <c r="P12" s="102"/>
      <c r="Q12" s="109"/>
    </row>
    <row r="13" spans="1:17" s="1" customFormat="1" ht="22.5" customHeight="1">
      <c r="A13" s="35" t="s">
        <v>6</v>
      </c>
      <c r="B13" s="45"/>
      <c r="C13" s="52"/>
      <c r="D13" s="54"/>
      <c r="E13" s="62" t="s">
        <v>67</v>
      </c>
      <c r="G13" s="69"/>
      <c r="H13" s="79"/>
      <c r="I13" s="86"/>
      <c r="J13" s="86"/>
      <c r="K13" s="86"/>
      <c r="L13" s="86"/>
      <c r="M13" s="94"/>
      <c r="N13" s="94"/>
      <c r="O13" s="94"/>
      <c r="P13" s="103"/>
      <c r="Q13" s="109"/>
    </row>
    <row r="14" spans="1:17" s="1" customFormat="1" ht="22.5" customHeight="1">
      <c r="A14" s="35" t="s">
        <v>93</v>
      </c>
      <c r="B14" s="45"/>
      <c r="C14" s="52"/>
      <c r="D14" s="55"/>
      <c r="E14" s="63"/>
      <c r="G14" s="69"/>
      <c r="H14" s="79"/>
      <c r="I14" s="86"/>
      <c r="J14" s="86"/>
      <c r="K14" s="86"/>
      <c r="L14" s="86"/>
      <c r="M14" s="94"/>
      <c r="N14" s="94"/>
      <c r="O14" s="94"/>
      <c r="P14" s="103"/>
      <c r="Q14" s="109"/>
    </row>
    <row r="15" spans="1:17" s="1" customFormat="1" ht="22.5" customHeight="1">
      <c r="A15" s="36"/>
      <c r="B15" s="36"/>
      <c r="C15" s="36"/>
      <c r="D15" s="36"/>
      <c r="E15" s="36"/>
      <c r="G15" s="69"/>
      <c r="H15" s="79"/>
      <c r="I15" s="86"/>
      <c r="J15" s="86"/>
      <c r="K15" s="86"/>
      <c r="L15" s="86"/>
      <c r="M15" s="94"/>
      <c r="N15" s="94"/>
      <c r="O15" s="94"/>
      <c r="P15" s="103"/>
      <c r="Q15" s="109"/>
    </row>
    <row r="16" spans="1:17" s="1" customFormat="1" ht="22.5" customHeight="1">
      <c r="G16" s="70"/>
      <c r="H16" s="79"/>
      <c r="I16" s="86"/>
      <c r="J16" s="86"/>
      <c r="K16" s="86"/>
      <c r="L16" s="86"/>
      <c r="M16" s="94"/>
      <c r="N16" s="94"/>
      <c r="O16" s="94"/>
      <c r="P16" s="103"/>
      <c r="Q16" s="109"/>
    </row>
    <row r="17" spans="1:17" s="1" customFormat="1" ht="22.5" customHeight="1">
      <c r="G17" s="70"/>
      <c r="H17" s="79"/>
      <c r="I17" s="86"/>
      <c r="J17" s="86"/>
      <c r="K17" s="86"/>
      <c r="L17" s="86"/>
      <c r="M17" s="94"/>
      <c r="N17" s="94"/>
      <c r="O17" s="94"/>
      <c r="P17" s="103"/>
      <c r="Q17" s="109"/>
    </row>
    <row r="18" spans="1:17" s="1" customFormat="1" ht="22.5" customHeight="1">
      <c r="G18" s="70"/>
      <c r="H18" s="79"/>
      <c r="I18" s="86"/>
      <c r="J18" s="86"/>
      <c r="K18" s="86"/>
      <c r="L18" s="86"/>
      <c r="M18" s="94"/>
      <c r="N18" s="94"/>
      <c r="O18" s="94"/>
      <c r="P18" s="103"/>
      <c r="Q18" s="109"/>
    </row>
    <row r="19" spans="1:17" s="1" customFormat="1" ht="22.5" customHeight="1">
      <c r="A19" s="25"/>
      <c r="G19" s="70"/>
      <c r="H19" s="79"/>
      <c r="I19" s="86"/>
      <c r="J19" s="86"/>
      <c r="K19" s="86"/>
      <c r="L19" s="86"/>
      <c r="M19" s="94"/>
      <c r="N19" s="94"/>
      <c r="O19" s="94"/>
      <c r="P19" s="103"/>
      <c r="Q19" s="109"/>
    </row>
    <row r="20" spans="1:17" s="1" customFormat="1" ht="22.5" customHeight="1">
      <c r="A20" s="25"/>
      <c r="G20" s="71"/>
      <c r="H20" s="80"/>
      <c r="I20" s="22"/>
      <c r="J20" s="22"/>
      <c r="K20" s="22"/>
      <c r="L20" s="22"/>
      <c r="M20" s="95"/>
      <c r="N20" s="95"/>
      <c r="O20" s="95"/>
      <c r="P20" s="104"/>
      <c r="Q20" s="110"/>
    </row>
    <row r="21" spans="1:17" s="1" customFormat="1" ht="19.5" customHeight="1">
      <c r="A21" s="25"/>
      <c r="B21" s="25"/>
      <c r="C21" s="25"/>
      <c r="D21" s="25"/>
      <c r="E21" s="25"/>
      <c r="H21" s="73"/>
      <c r="I21" s="73"/>
      <c r="J21" s="73"/>
      <c r="K21" s="73"/>
      <c r="L21" s="73"/>
      <c r="M21" s="73"/>
      <c r="N21" s="73"/>
      <c r="O21" s="73"/>
    </row>
    <row r="22" spans="1:17" s="1" customFormat="1" ht="19.5" customHeight="1">
      <c r="A22" s="25"/>
      <c r="B22" s="25"/>
      <c r="C22" s="25"/>
      <c r="D22" s="25"/>
      <c r="E22" s="25"/>
      <c r="H22" s="73"/>
      <c r="I22" s="73"/>
      <c r="J22" s="73"/>
      <c r="K22" s="73"/>
      <c r="L22" s="73"/>
      <c r="M22" s="73"/>
      <c r="N22" s="73"/>
      <c r="O22" s="73"/>
    </row>
    <row r="23" spans="1:17" ht="20.25" customHeight="1"/>
    <row r="24" spans="1:17" ht="20.25" customHeight="1">
      <c r="G24" s="26"/>
      <c r="O24" s="25"/>
    </row>
  </sheetData>
  <mergeCells count="28">
    <mergeCell ref="A1:Q1"/>
    <mergeCell ref="A3:E3"/>
    <mergeCell ref="H4:O4"/>
    <mergeCell ref="K5:M5"/>
    <mergeCell ref="A13:C13"/>
    <mergeCell ref="A14:C14"/>
    <mergeCell ref="D14:E14"/>
    <mergeCell ref="A4:A5"/>
    <mergeCell ref="B4:C5"/>
    <mergeCell ref="D4:E5"/>
    <mergeCell ref="G4:G6"/>
    <mergeCell ref="P4:P6"/>
    <mergeCell ref="Q4:Q6"/>
    <mergeCell ref="H5:H6"/>
    <mergeCell ref="I5:I6"/>
    <mergeCell ref="J5:J6"/>
    <mergeCell ref="N5:N6"/>
    <mergeCell ref="O5:O6"/>
    <mergeCell ref="A6:A8"/>
    <mergeCell ref="B6:B8"/>
    <mergeCell ref="C6:C8"/>
    <mergeCell ref="D6:D8"/>
    <mergeCell ref="E6:E8"/>
    <mergeCell ref="A9:A11"/>
    <mergeCell ref="B9:B11"/>
    <mergeCell ref="C9:C11"/>
    <mergeCell ref="D9:D11"/>
    <mergeCell ref="E9:E11"/>
  </mergeCells>
  <phoneticPr fontId="2"/>
  <pageMargins left="0.78740157480314965" right="0.78740157480314965" top="0.98425196850393704" bottom="0.98425196850393704" header="0.51181102362204722" footer="0.51181102362204722"/>
  <pageSetup paperSize="9" scale="72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tabColor rgb="FFFFFF00"/>
  </sheetPr>
  <dimension ref="A1:S18"/>
  <sheetViews>
    <sheetView zoomScale="70" zoomScaleNormal="70" workbookViewId="0">
      <selection activeCell="K12" sqref="K12"/>
    </sheetView>
  </sheetViews>
  <sheetFormatPr defaultRowHeight="13.5"/>
  <cols>
    <col min="1" max="1" width="3.25" style="1" customWidth="1"/>
    <col min="2" max="2" width="3.875" style="1" customWidth="1"/>
    <col min="3" max="3" width="10.75" style="73" customWidth="1"/>
    <col min="4" max="16" width="6.5" style="1" customWidth="1"/>
    <col min="17" max="17" width="2.375" style="1" customWidth="1"/>
    <col min="18" max="18" width="11.125" style="1" customWidth="1"/>
    <col min="19" max="19" width="6.75" style="1" customWidth="1"/>
    <col min="20" max="16384" width="9" style="1" customWidth="1"/>
  </cols>
  <sheetData>
    <row r="1" spans="1:19" ht="19.5" customHeight="1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9" customHeight="1">
      <c r="A2" s="3"/>
      <c r="B2" s="3"/>
      <c r="C2" s="2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4.25" customHeight="1">
      <c r="A3" s="112"/>
      <c r="B3" s="121"/>
      <c r="C3" s="133"/>
      <c r="D3" s="144"/>
      <c r="E3" s="144"/>
      <c r="F3" s="144"/>
      <c r="G3" s="144"/>
      <c r="H3" s="144"/>
      <c r="I3" s="144"/>
      <c r="J3" s="144"/>
      <c r="K3" s="144"/>
      <c r="L3" s="154"/>
      <c r="M3" s="155">
        <f>IF(MONTH(メイン!N3)&lt;4,YEAR(メイン!N3)-1,YEAR(メイン!N3))</f>
        <v>1899</v>
      </c>
      <c r="N3" s="144"/>
      <c r="O3" s="156"/>
      <c r="P3" s="121" t="s">
        <v>14</v>
      </c>
      <c r="Q3" s="166" t="s">
        <v>53</v>
      </c>
      <c r="R3" s="171"/>
      <c r="S3" s="179"/>
    </row>
    <row r="4" spans="1:19" ht="18" customHeight="1">
      <c r="A4" s="113"/>
      <c r="B4" s="122"/>
      <c r="C4" s="134"/>
      <c r="D4" s="145" t="s">
        <v>52</v>
      </c>
      <c r="E4" s="149" t="s">
        <v>58</v>
      </c>
      <c r="F4" s="149" t="s">
        <v>60</v>
      </c>
      <c r="G4" s="149" t="s">
        <v>61</v>
      </c>
      <c r="H4" s="149" t="s">
        <v>43</v>
      </c>
      <c r="I4" s="149" t="s">
        <v>62</v>
      </c>
      <c r="J4" s="149" t="s">
        <v>49</v>
      </c>
      <c r="K4" s="149" t="s">
        <v>64</v>
      </c>
      <c r="L4" s="149" t="s">
        <v>65</v>
      </c>
      <c r="M4" s="149" t="s">
        <v>55</v>
      </c>
      <c r="N4" s="149" t="s">
        <v>117</v>
      </c>
      <c r="O4" s="157" t="s">
        <v>118</v>
      </c>
      <c r="P4" s="122"/>
      <c r="Q4" s="167"/>
      <c r="R4" s="149"/>
      <c r="S4" s="180"/>
    </row>
    <row r="5" spans="1:19" ht="24" customHeight="1">
      <c r="A5" s="114" t="s">
        <v>66</v>
      </c>
      <c r="B5" s="123" t="s">
        <v>36</v>
      </c>
      <c r="C5" s="135" t="s">
        <v>182</v>
      </c>
      <c r="D5" s="146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8"/>
      <c r="P5" s="162">
        <f t="shared" ref="P5:P18" si="0">SUM(D5:O5)</f>
        <v>0</v>
      </c>
      <c r="Q5" s="166" t="s">
        <v>177</v>
      </c>
      <c r="R5" s="172" t="e">
        <f>ROUNDDOWN(P5/基本!$D$13,1)</f>
        <v>#DIV/0!</v>
      </c>
      <c r="S5" s="181" t="e">
        <f>ROUNDDOWN(SUM(R5:R11),1)</f>
        <v>#DIV/0!</v>
      </c>
    </row>
    <row r="6" spans="1:19" ht="24" customHeight="1">
      <c r="A6" s="115"/>
      <c r="B6" s="124"/>
      <c r="C6" s="136" t="s">
        <v>152</v>
      </c>
      <c r="D6" s="147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9"/>
      <c r="P6" s="163">
        <f t="shared" si="0"/>
        <v>0</v>
      </c>
      <c r="Q6" s="168" t="s">
        <v>178</v>
      </c>
      <c r="R6" s="172" t="e">
        <f>ROUNDDOWN(P6/基本!$D$13,1)</f>
        <v>#DIV/0!</v>
      </c>
      <c r="S6" s="182"/>
    </row>
    <row r="7" spans="1:19" ht="24" customHeight="1">
      <c r="A7" s="115"/>
      <c r="B7" s="124"/>
      <c r="C7" s="136" t="s">
        <v>183</v>
      </c>
      <c r="D7" s="147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9"/>
      <c r="P7" s="163">
        <f t="shared" si="0"/>
        <v>0</v>
      </c>
      <c r="Q7" s="168" t="s">
        <v>179</v>
      </c>
      <c r="R7" s="172" t="e">
        <f>ROUNDDOWN(P7/基本!$D$13,1)</f>
        <v>#DIV/0!</v>
      </c>
      <c r="S7" s="182"/>
    </row>
    <row r="8" spans="1:19" ht="24" customHeight="1">
      <c r="A8" s="115"/>
      <c r="B8" s="124"/>
      <c r="C8" s="136" t="s">
        <v>184</v>
      </c>
      <c r="D8" s="147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9"/>
      <c r="P8" s="163">
        <f t="shared" si="0"/>
        <v>0</v>
      </c>
      <c r="Q8" s="168" t="s">
        <v>1</v>
      </c>
      <c r="R8" s="172" t="e">
        <f>ROUNDDOWN(P8/基本!$D$13,1)</f>
        <v>#DIV/0!</v>
      </c>
      <c r="S8" s="182"/>
    </row>
    <row r="9" spans="1:19" ht="24" customHeight="1">
      <c r="A9" s="115"/>
      <c r="B9" s="124"/>
      <c r="C9" s="136" t="s">
        <v>185</v>
      </c>
      <c r="D9" s="147"/>
      <c r="E9" s="151"/>
      <c r="F9" s="153"/>
      <c r="G9" s="153"/>
      <c r="H9" s="153"/>
      <c r="I9" s="153"/>
      <c r="J9" s="153"/>
      <c r="K9" s="153"/>
      <c r="L9" s="153"/>
      <c r="M9" s="153"/>
      <c r="N9" s="153"/>
      <c r="O9" s="159"/>
      <c r="P9" s="164">
        <f t="shared" si="0"/>
        <v>0</v>
      </c>
      <c r="Q9" s="168" t="s">
        <v>181</v>
      </c>
      <c r="R9" s="172" t="e">
        <f>ROUNDDOWN(P9/基本!$D$13,1)</f>
        <v>#DIV/0!</v>
      </c>
      <c r="S9" s="182"/>
    </row>
    <row r="10" spans="1:19" ht="24" customHeight="1">
      <c r="A10" s="115"/>
      <c r="B10" s="124"/>
      <c r="C10" s="137"/>
      <c r="D10" s="147"/>
      <c r="E10" s="151"/>
      <c r="F10" s="153"/>
      <c r="G10" s="153"/>
      <c r="H10" s="153"/>
      <c r="I10" s="153"/>
      <c r="J10" s="153"/>
      <c r="K10" s="153"/>
      <c r="L10" s="151"/>
      <c r="M10" s="153"/>
      <c r="N10" s="153"/>
      <c r="O10" s="160"/>
      <c r="P10" s="164">
        <f t="shared" si="0"/>
        <v>0</v>
      </c>
      <c r="Q10" s="168"/>
      <c r="R10" s="172" t="e">
        <f>ROUNDDOWN(P10/基本!$D$13,1)</f>
        <v>#DIV/0!</v>
      </c>
      <c r="S10" s="182"/>
    </row>
    <row r="11" spans="1:19" ht="24" customHeight="1">
      <c r="A11" s="115"/>
      <c r="B11" s="125"/>
      <c r="C11" s="136" t="s">
        <v>32</v>
      </c>
      <c r="D11" s="147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9"/>
      <c r="P11" s="163">
        <f t="shared" si="0"/>
        <v>0</v>
      </c>
      <c r="Q11" s="168" t="s">
        <v>186</v>
      </c>
      <c r="R11" s="172" t="e">
        <f>ROUNDDOWN(P11/基本!$D$13,1)</f>
        <v>#DIV/0!</v>
      </c>
      <c r="S11" s="183"/>
    </row>
    <row r="12" spans="1:19" ht="24" customHeight="1">
      <c r="A12" s="115"/>
      <c r="B12" s="126" t="s">
        <v>37</v>
      </c>
      <c r="C12" s="138" t="s">
        <v>32</v>
      </c>
      <c r="D12" s="147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9"/>
      <c r="P12" s="163">
        <f t="shared" si="0"/>
        <v>0</v>
      </c>
      <c r="Q12" s="168" t="s">
        <v>180</v>
      </c>
      <c r="R12" s="172" t="str">
        <f>IF(OR(P12=0,P12=""),"",P12/P15)</f>
        <v/>
      </c>
      <c r="S12" s="184" t="e">
        <f>ROUNDDOWN(SUM(R12:R14),1)</f>
        <v>#DIV/0!</v>
      </c>
    </row>
    <row r="13" spans="1:19" ht="24" customHeight="1">
      <c r="A13" s="115"/>
      <c r="B13" s="127"/>
      <c r="C13" s="139" t="s">
        <v>206</v>
      </c>
      <c r="D13" s="147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9"/>
      <c r="P13" s="163">
        <f t="shared" si="0"/>
        <v>0</v>
      </c>
      <c r="Q13" s="168" t="s">
        <v>187</v>
      </c>
      <c r="R13" s="173" t="e">
        <f>ROUNDDOWN(P13/P16,1)</f>
        <v>#DIV/0!</v>
      </c>
      <c r="S13" s="182"/>
    </row>
    <row r="14" spans="1:19" ht="24" customHeight="1">
      <c r="A14" s="116"/>
      <c r="B14" s="128"/>
      <c r="C14" s="140" t="s">
        <v>47</v>
      </c>
      <c r="D14" s="148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61"/>
      <c r="P14" s="165">
        <f t="shared" si="0"/>
        <v>0</v>
      </c>
      <c r="Q14" s="167" t="s">
        <v>194</v>
      </c>
      <c r="R14" s="174" t="e">
        <f>ROUNDDOWN(P14/P16,1)</f>
        <v>#DIV/0!</v>
      </c>
      <c r="S14" s="185"/>
    </row>
    <row r="15" spans="1:19" ht="24" customHeight="1">
      <c r="A15" s="117" t="s">
        <v>34</v>
      </c>
      <c r="B15" s="129"/>
      <c r="C15" s="135" t="s">
        <v>32</v>
      </c>
      <c r="D15" s="146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8"/>
      <c r="P15" s="162">
        <f t="shared" si="0"/>
        <v>0</v>
      </c>
      <c r="Q15" s="169"/>
      <c r="R15" s="175"/>
      <c r="S15" s="186"/>
    </row>
    <row r="16" spans="1:19" ht="24" customHeight="1">
      <c r="A16" s="118"/>
      <c r="B16" s="130"/>
      <c r="C16" s="141" t="s">
        <v>47</v>
      </c>
      <c r="D16" s="148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61"/>
      <c r="P16" s="165">
        <f t="shared" si="0"/>
        <v>0</v>
      </c>
      <c r="Q16" s="170"/>
      <c r="R16" s="176"/>
      <c r="S16" s="187"/>
    </row>
    <row r="17" spans="1:19" ht="24" customHeight="1">
      <c r="A17" s="119" t="s">
        <v>176</v>
      </c>
      <c r="B17" s="131"/>
      <c r="C17" s="142"/>
      <c r="D17" s="146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8"/>
      <c r="P17" s="162">
        <f t="shared" si="0"/>
        <v>0</v>
      </c>
      <c r="Q17" s="166" t="s">
        <v>135</v>
      </c>
      <c r="R17" s="177" t="e">
        <f>P17/基本!$D$13</f>
        <v>#DIV/0!</v>
      </c>
      <c r="S17" s="188"/>
    </row>
    <row r="18" spans="1:19" ht="24" customHeight="1">
      <c r="A18" s="120" t="s">
        <v>77</v>
      </c>
      <c r="B18" s="132"/>
      <c r="C18" s="143"/>
      <c r="D18" s="148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61"/>
      <c r="P18" s="165">
        <f t="shared" si="0"/>
        <v>0</v>
      </c>
      <c r="Q18" s="167" t="s">
        <v>188</v>
      </c>
      <c r="R18" s="178" t="e">
        <f>ROUNDDOWN(P18/P16,1)</f>
        <v>#DIV/0!</v>
      </c>
      <c r="S18" s="189"/>
    </row>
  </sheetData>
  <mergeCells count="17">
    <mergeCell ref="A1:S1"/>
    <mergeCell ref="D3:L3"/>
    <mergeCell ref="M3:O3"/>
    <mergeCell ref="A17:C17"/>
    <mergeCell ref="R17:S17"/>
    <mergeCell ref="A18:C18"/>
    <mergeCell ref="R18:S18"/>
    <mergeCell ref="A3:C4"/>
    <mergeCell ref="P3:P4"/>
    <mergeCell ref="Q3:S4"/>
    <mergeCell ref="B12:B14"/>
    <mergeCell ref="S12:S14"/>
    <mergeCell ref="A15:B16"/>
    <mergeCell ref="Q15:S16"/>
    <mergeCell ref="A5:A14"/>
    <mergeCell ref="B5:B11"/>
    <mergeCell ref="S5:S11"/>
  </mergeCells>
  <phoneticPr fontId="2"/>
  <pageMargins left="0.78740157480314965" right="0.78740157480314965" top="0.98425196850393704" bottom="0.98425196850393704" header="0.51181102362204722" footer="0.51181102362204722"/>
  <pageSetup paperSize="9" scale="71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11"/>
    <pageSetUpPr fitToPage="1"/>
  </sheetPr>
  <dimension ref="A1:T353"/>
  <sheetViews>
    <sheetView zoomScale="75" zoomScaleNormal="75" workbookViewId="0">
      <pane xSplit="2" ySplit="5" topLeftCell="C6" activePane="bottomRight" state="frozen"/>
      <selection pane="topRight"/>
      <selection pane="bottomLeft"/>
      <selection pane="bottomRight" activeCell="A6" sqref="A6"/>
    </sheetView>
  </sheetViews>
  <sheetFormatPr defaultRowHeight="12"/>
  <cols>
    <col min="1" max="1" width="15.625" style="190" customWidth="1"/>
    <col min="2" max="2" width="17.625" style="190" customWidth="1"/>
    <col min="3" max="3" width="11.25" style="191" customWidth="1"/>
    <col min="4" max="4" width="19" style="191" customWidth="1"/>
    <col min="5" max="5" width="23.5" style="191" customWidth="1"/>
    <col min="6" max="19" width="5.75" style="191" customWidth="1"/>
    <col min="20" max="20" width="30.5" style="190" customWidth="1"/>
    <col min="21" max="16384" width="9" style="190" customWidth="1"/>
  </cols>
  <sheetData>
    <row r="1" spans="1:20" ht="19.5" customHeight="1">
      <c r="A1" s="192" t="s">
        <v>15</v>
      </c>
      <c r="B1" s="192"/>
      <c r="C1" s="207"/>
      <c r="D1" s="207"/>
      <c r="F1" s="227"/>
      <c r="G1" s="227"/>
      <c r="H1" s="227"/>
      <c r="I1" s="227"/>
      <c r="T1" s="252"/>
    </row>
    <row r="2" spans="1:20" ht="12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s="191" customFormat="1" ht="14.25" customHeight="1">
      <c r="A3" s="194" t="s">
        <v>45</v>
      </c>
      <c r="B3" s="201" t="s">
        <v>5</v>
      </c>
      <c r="C3" s="208" t="s">
        <v>8</v>
      </c>
      <c r="D3" s="214" t="s">
        <v>10</v>
      </c>
      <c r="E3" s="221" t="s">
        <v>2</v>
      </c>
      <c r="F3" s="119" t="s">
        <v>145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221" t="s">
        <v>150</v>
      </c>
    </row>
    <row r="4" spans="1:20" s="191" customFormat="1" ht="14.25" customHeight="1">
      <c r="A4" s="195"/>
      <c r="B4" s="202"/>
      <c r="C4" s="209"/>
      <c r="D4" s="215"/>
      <c r="E4" s="222"/>
      <c r="F4" s="32" t="s">
        <v>146</v>
      </c>
      <c r="G4" s="232"/>
      <c r="H4" s="232"/>
      <c r="I4" s="232"/>
      <c r="J4" s="232"/>
      <c r="K4" s="232"/>
      <c r="L4" s="232"/>
      <c r="M4" s="241" t="s">
        <v>148</v>
      </c>
      <c r="N4" s="232"/>
      <c r="O4" s="232"/>
      <c r="P4" s="232"/>
      <c r="Q4" s="232"/>
      <c r="R4" s="232"/>
      <c r="S4" s="232"/>
      <c r="T4" s="222"/>
    </row>
    <row r="5" spans="1:20" s="191" customFormat="1" ht="14.25" customHeight="1">
      <c r="A5" s="196"/>
      <c r="B5" s="203"/>
      <c r="C5" s="210"/>
      <c r="D5" s="216"/>
      <c r="E5" s="223"/>
      <c r="F5" s="167" t="s">
        <v>138</v>
      </c>
      <c r="G5" s="149" t="s">
        <v>139</v>
      </c>
      <c r="H5" s="149" t="s">
        <v>140</v>
      </c>
      <c r="I5" s="149" t="s">
        <v>141</v>
      </c>
      <c r="J5" s="149" t="s">
        <v>143</v>
      </c>
      <c r="K5" s="149" t="s">
        <v>144</v>
      </c>
      <c r="L5" s="157" t="s">
        <v>67</v>
      </c>
      <c r="M5" s="242" t="s">
        <v>138</v>
      </c>
      <c r="N5" s="216" t="s">
        <v>139</v>
      </c>
      <c r="O5" s="216" t="s">
        <v>140</v>
      </c>
      <c r="P5" s="216" t="s">
        <v>141</v>
      </c>
      <c r="Q5" s="216" t="s">
        <v>143</v>
      </c>
      <c r="R5" s="216" t="s">
        <v>144</v>
      </c>
      <c r="S5" s="210" t="s">
        <v>67</v>
      </c>
      <c r="T5" s="253"/>
    </row>
    <row r="6" spans="1:20" ht="20.25" customHeight="1">
      <c r="A6" s="197"/>
      <c r="B6" s="204"/>
      <c r="C6" s="211"/>
      <c r="D6" s="217"/>
      <c r="E6" s="224"/>
      <c r="F6" s="228"/>
      <c r="G6" s="233"/>
      <c r="H6" s="233"/>
      <c r="I6" s="233"/>
      <c r="J6" s="233"/>
      <c r="K6" s="237"/>
      <c r="L6" s="238"/>
      <c r="M6" s="243"/>
      <c r="N6" s="234"/>
      <c r="O6" s="234"/>
      <c r="P6" s="234"/>
      <c r="Q6" s="234"/>
      <c r="R6" s="234"/>
      <c r="S6" s="249"/>
      <c r="T6" s="254"/>
    </row>
    <row r="7" spans="1:20" ht="20.25" customHeight="1">
      <c r="A7" s="198"/>
      <c r="B7" s="205"/>
      <c r="C7" s="212"/>
      <c r="D7" s="218"/>
      <c r="E7" s="224"/>
      <c r="F7" s="229"/>
      <c r="G7" s="234"/>
      <c r="H7" s="234"/>
      <c r="I7" s="234"/>
      <c r="J7" s="234"/>
      <c r="K7" s="235"/>
      <c r="L7" s="239"/>
      <c r="M7" s="244"/>
      <c r="N7" s="247"/>
      <c r="O7" s="247"/>
      <c r="P7" s="247"/>
      <c r="Q7" s="247"/>
      <c r="R7" s="247"/>
      <c r="S7" s="250"/>
      <c r="T7" s="255"/>
    </row>
    <row r="8" spans="1:20" ht="20.25" customHeight="1">
      <c r="A8" s="198"/>
      <c r="B8" s="205"/>
      <c r="C8" s="212"/>
      <c r="D8" s="218"/>
      <c r="E8" s="225"/>
      <c r="F8" s="229"/>
      <c r="G8" s="234"/>
      <c r="H8" s="234"/>
      <c r="I8" s="234"/>
      <c r="J8" s="234"/>
      <c r="K8" s="235"/>
      <c r="L8" s="239"/>
      <c r="M8" s="244"/>
      <c r="N8" s="247"/>
      <c r="O8" s="247"/>
      <c r="P8" s="247"/>
      <c r="Q8" s="247"/>
      <c r="R8" s="247"/>
      <c r="S8" s="250"/>
      <c r="T8" s="255"/>
    </row>
    <row r="9" spans="1:20" ht="20.25" customHeight="1">
      <c r="A9" s="198"/>
      <c r="B9" s="205"/>
      <c r="C9" s="212"/>
      <c r="D9" s="218"/>
      <c r="E9" s="225"/>
      <c r="F9" s="229"/>
      <c r="G9" s="234"/>
      <c r="H9" s="234"/>
      <c r="I9" s="234"/>
      <c r="J9" s="234"/>
      <c r="K9" s="235"/>
      <c r="L9" s="239"/>
      <c r="M9" s="244"/>
      <c r="N9" s="247"/>
      <c r="O9" s="247"/>
      <c r="P9" s="247"/>
      <c r="Q9" s="247"/>
      <c r="R9" s="247"/>
      <c r="S9" s="250"/>
      <c r="T9" s="255"/>
    </row>
    <row r="10" spans="1:20" ht="20.25" customHeight="1">
      <c r="A10" s="198"/>
      <c r="B10" s="205"/>
      <c r="C10" s="212"/>
      <c r="D10" s="218"/>
      <c r="E10" s="225"/>
      <c r="F10" s="229"/>
      <c r="G10" s="234"/>
      <c r="H10" s="234"/>
      <c r="I10" s="234"/>
      <c r="J10" s="234"/>
      <c r="K10" s="235"/>
      <c r="L10" s="239"/>
      <c r="M10" s="244"/>
      <c r="N10" s="247"/>
      <c r="O10" s="247"/>
      <c r="P10" s="247"/>
      <c r="Q10" s="247"/>
      <c r="R10" s="247"/>
      <c r="S10" s="250"/>
      <c r="T10" s="255"/>
    </row>
    <row r="11" spans="1:20" ht="20.25" customHeight="1">
      <c r="A11" s="198"/>
      <c r="B11" s="205"/>
      <c r="C11" s="212"/>
      <c r="D11" s="218"/>
      <c r="E11" s="225"/>
      <c r="F11" s="229"/>
      <c r="G11" s="234"/>
      <c r="H11" s="234"/>
      <c r="I11" s="234"/>
      <c r="J11" s="234"/>
      <c r="K11" s="235"/>
      <c r="L11" s="239"/>
      <c r="M11" s="244"/>
      <c r="N11" s="247"/>
      <c r="O11" s="247"/>
      <c r="P11" s="247"/>
      <c r="Q11" s="247"/>
      <c r="R11" s="247"/>
      <c r="S11" s="250"/>
      <c r="T11" s="255"/>
    </row>
    <row r="12" spans="1:20" ht="20.25" customHeight="1">
      <c r="A12" s="198"/>
      <c r="B12" s="205"/>
      <c r="C12" s="212"/>
      <c r="D12" s="218"/>
      <c r="E12" s="225"/>
      <c r="F12" s="229"/>
      <c r="G12" s="234"/>
      <c r="H12" s="234"/>
      <c r="I12" s="234"/>
      <c r="J12" s="234"/>
      <c r="K12" s="235"/>
      <c r="L12" s="239"/>
      <c r="M12" s="244"/>
      <c r="N12" s="247"/>
      <c r="O12" s="247"/>
      <c r="P12" s="247"/>
      <c r="Q12" s="247"/>
      <c r="R12" s="247"/>
      <c r="S12" s="250"/>
      <c r="T12" s="255"/>
    </row>
    <row r="13" spans="1:20" ht="20.25" customHeight="1">
      <c r="A13" s="198"/>
      <c r="B13" s="205"/>
      <c r="C13" s="212"/>
      <c r="D13" s="218"/>
      <c r="E13" s="225"/>
      <c r="F13" s="229"/>
      <c r="G13" s="234"/>
      <c r="H13" s="234"/>
      <c r="I13" s="234"/>
      <c r="J13" s="234"/>
      <c r="K13" s="235"/>
      <c r="L13" s="239"/>
      <c r="M13" s="244"/>
      <c r="N13" s="247"/>
      <c r="O13" s="247"/>
      <c r="P13" s="247"/>
      <c r="Q13" s="247"/>
      <c r="R13" s="247"/>
      <c r="S13" s="250"/>
      <c r="T13" s="255"/>
    </row>
    <row r="14" spans="1:20" ht="20.25" customHeight="1">
      <c r="A14" s="198"/>
      <c r="B14" s="205"/>
      <c r="C14" s="212"/>
      <c r="D14" s="218"/>
      <c r="E14" s="225"/>
      <c r="F14" s="229"/>
      <c r="G14" s="234"/>
      <c r="H14" s="234"/>
      <c r="I14" s="234"/>
      <c r="J14" s="234"/>
      <c r="K14" s="235"/>
      <c r="L14" s="239"/>
      <c r="M14" s="244"/>
      <c r="N14" s="247"/>
      <c r="O14" s="247"/>
      <c r="P14" s="247"/>
      <c r="Q14" s="247"/>
      <c r="R14" s="247"/>
      <c r="S14" s="250"/>
      <c r="T14" s="255"/>
    </row>
    <row r="15" spans="1:20" ht="20.25" customHeight="1">
      <c r="A15" s="198"/>
      <c r="B15" s="205"/>
      <c r="C15" s="212"/>
      <c r="D15" s="218"/>
      <c r="E15" s="225"/>
      <c r="F15" s="229"/>
      <c r="G15" s="234"/>
      <c r="H15" s="234"/>
      <c r="I15" s="234"/>
      <c r="J15" s="234"/>
      <c r="K15" s="235"/>
      <c r="L15" s="239"/>
      <c r="M15" s="244"/>
      <c r="N15" s="247"/>
      <c r="O15" s="247"/>
      <c r="P15" s="247"/>
      <c r="Q15" s="247"/>
      <c r="R15" s="247"/>
      <c r="S15" s="250"/>
      <c r="T15" s="255"/>
    </row>
    <row r="16" spans="1:20" ht="20.25" customHeight="1">
      <c r="A16" s="199"/>
      <c r="B16" s="205"/>
      <c r="C16" s="212"/>
      <c r="D16" s="218"/>
      <c r="E16" s="225"/>
      <c r="F16" s="229"/>
      <c r="G16" s="234"/>
      <c r="H16" s="234"/>
      <c r="I16" s="234"/>
      <c r="J16" s="234"/>
      <c r="K16" s="235"/>
      <c r="L16" s="239"/>
      <c r="M16" s="244"/>
      <c r="N16" s="247"/>
      <c r="O16" s="247"/>
      <c r="P16" s="247"/>
      <c r="Q16" s="247"/>
      <c r="R16" s="247"/>
      <c r="S16" s="250"/>
      <c r="T16" s="255"/>
    </row>
    <row r="17" spans="1:20" ht="20.25" customHeight="1">
      <c r="A17" s="199"/>
      <c r="B17" s="205"/>
      <c r="C17" s="212"/>
      <c r="D17" s="218"/>
      <c r="E17" s="225"/>
      <c r="F17" s="229"/>
      <c r="G17" s="234"/>
      <c r="H17" s="234"/>
      <c r="I17" s="234"/>
      <c r="J17" s="234"/>
      <c r="K17" s="235"/>
      <c r="L17" s="239"/>
      <c r="M17" s="244"/>
      <c r="N17" s="247"/>
      <c r="O17" s="247"/>
      <c r="P17" s="247"/>
      <c r="Q17" s="247"/>
      <c r="R17" s="247"/>
      <c r="S17" s="250"/>
      <c r="T17" s="255"/>
    </row>
    <row r="18" spans="1:20" ht="20.25" customHeight="1">
      <c r="A18" s="199"/>
      <c r="B18" s="205"/>
      <c r="C18" s="212"/>
      <c r="D18" s="218"/>
      <c r="E18" s="225"/>
      <c r="F18" s="229"/>
      <c r="G18" s="234"/>
      <c r="H18" s="234"/>
      <c r="I18" s="234"/>
      <c r="J18" s="234"/>
      <c r="K18" s="235"/>
      <c r="L18" s="239"/>
      <c r="M18" s="244"/>
      <c r="N18" s="247"/>
      <c r="O18" s="247"/>
      <c r="P18" s="247"/>
      <c r="Q18" s="247"/>
      <c r="R18" s="247"/>
      <c r="S18" s="250"/>
      <c r="T18" s="255"/>
    </row>
    <row r="19" spans="1:20" ht="20.25" customHeight="1">
      <c r="A19" s="199"/>
      <c r="B19" s="205"/>
      <c r="C19" s="212"/>
      <c r="D19" s="218"/>
      <c r="E19" s="225"/>
      <c r="F19" s="229"/>
      <c r="G19" s="234"/>
      <c r="H19" s="234"/>
      <c r="I19" s="234"/>
      <c r="J19" s="234"/>
      <c r="K19" s="235"/>
      <c r="L19" s="239"/>
      <c r="M19" s="244"/>
      <c r="N19" s="247"/>
      <c r="O19" s="247"/>
      <c r="P19" s="247"/>
      <c r="Q19" s="247"/>
      <c r="R19" s="247"/>
      <c r="S19" s="250"/>
      <c r="T19" s="255"/>
    </row>
    <row r="20" spans="1:20" ht="20.25" customHeight="1">
      <c r="A20" s="198"/>
      <c r="B20" s="205"/>
      <c r="C20" s="212"/>
      <c r="D20" s="218"/>
      <c r="E20" s="225"/>
      <c r="F20" s="229"/>
      <c r="G20" s="234"/>
      <c r="H20" s="234"/>
      <c r="I20" s="234"/>
      <c r="J20" s="234"/>
      <c r="K20" s="235"/>
      <c r="L20" s="239"/>
      <c r="M20" s="244"/>
      <c r="N20" s="247"/>
      <c r="O20" s="247"/>
      <c r="P20" s="247"/>
      <c r="Q20" s="247"/>
      <c r="R20" s="247"/>
      <c r="S20" s="250"/>
      <c r="T20" s="255"/>
    </row>
    <row r="21" spans="1:20" ht="20.25" customHeight="1">
      <c r="A21" s="198"/>
      <c r="B21" s="205"/>
      <c r="C21" s="212"/>
      <c r="D21" s="218"/>
      <c r="E21" s="225"/>
      <c r="F21" s="229"/>
      <c r="G21" s="234"/>
      <c r="H21" s="234"/>
      <c r="I21" s="234"/>
      <c r="J21" s="234"/>
      <c r="K21" s="235"/>
      <c r="L21" s="239"/>
      <c r="M21" s="244"/>
      <c r="N21" s="247"/>
      <c r="O21" s="247"/>
      <c r="P21" s="247"/>
      <c r="Q21" s="247"/>
      <c r="R21" s="247"/>
      <c r="S21" s="250"/>
      <c r="T21" s="255"/>
    </row>
    <row r="22" spans="1:20" ht="20.25" customHeight="1">
      <c r="A22" s="198"/>
      <c r="B22" s="205"/>
      <c r="C22" s="212"/>
      <c r="D22" s="218"/>
      <c r="E22" s="225"/>
      <c r="F22" s="229"/>
      <c r="G22" s="234"/>
      <c r="H22" s="234"/>
      <c r="I22" s="234"/>
      <c r="J22" s="234"/>
      <c r="K22" s="235"/>
      <c r="L22" s="239"/>
      <c r="M22" s="244"/>
      <c r="N22" s="247"/>
      <c r="O22" s="247"/>
      <c r="P22" s="247"/>
      <c r="Q22" s="247"/>
      <c r="R22" s="247"/>
      <c r="S22" s="250"/>
      <c r="T22" s="255"/>
    </row>
    <row r="23" spans="1:20" ht="20.25" customHeight="1">
      <c r="A23" s="198"/>
      <c r="B23" s="205"/>
      <c r="C23" s="212"/>
      <c r="D23" s="218"/>
      <c r="E23" s="225"/>
      <c r="F23" s="229"/>
      <c r="G23" s="234"/>
      <c r="H23" s="234"/>
      <c r="I23" s="234"/>
      <c r="J23" s="234"/>
      <c r="K23" s="235"/>
      <c r="L23" s="239"/>
      <c r="M23" s="244"/>
      <c r="N23" s="247"/>
      <c r="O23" s="247"/>
      <c r="P23" s="247"/>
      <c r="Q23" s="247"/>
      <c r="R23" s="247"/>
      <c r="S23" s="250"/>
      <c r="T23" s="255"/>
    </row>
    <row r="24" spans="1:20" ht="20.25" customHeight="1">
      <c r="A24" s="198"/>
      <c r="B24" s="205"/>
      <c r="C24" s="212"/>
      <c r="D24" s="218"/>
      <c r="E24" s="225"/>
      <c r="F24" s="229"/>
      <c r="G24" s="234"/>
      <c r="H24" s="234"/>
      <c r="I24" s="234"/>
      <c r="J24" s="234"/>
      <c r="K24" s="235"/>
      <c r="L24" s="239"/>
      <c r="M24" s="244"/>
      <c r="N24" s="247"/>
      <c r="O24" s="247"/>
      <c r="P24" s="247"/>
      <c r="Q24" s="247"/>
      <c r="R24" s="247"/>
      <c r="S24" s="250"/>
      <c r="T24" s="255"/>
    </row>
    <row r="25" spans="1:20" ht="20.25" customHeight="1">
      <c r="A25" s="198"/>
      <c r="B25" s="205"/>
      <c r="C25" s="212"/>
      <c r="D25" s="218"/>
      <c r="E25" s="225"/>
      <c r="F25" s="229"/>
      <c r="G25" s="234"/>
      <c r="H25" s="234"/>
      <c r="I25" s="234"/>
      <c r="J25" s="234"/>
      <c r="K25" s="235"/>
      <c r="L25" s="239"/>
      <c r="M25" s="244"/>
      <c r="N25" s="247"/>
      <c r="O25" s="247"/>
      <c r="P25" s="247"/>
      <c r="Q25" s="247"/>
      <c r="R25" s="247"/>
      <c r="S25" s="250"/>
      <c r="T25" s="255"/>
    </row>
    <row r="26" spans="1:20" ht="20.25" customHeight="1">
      <c r="A26" s="198"/>
      <c r="B26" s="205"/>
      <c r="C26" s="212"/>
      <c r="D26" s="218"/>
      <c r="E26" s="225"/>
      <c r="F26" s="229"/>
      <c r="G26" s="234"/>
      <c r="H26" s="234"/>
      <c r="I26" s="234"/>
      <c r="J26" s="234"/>
      <c r="K26" s="235"/>
      <c r="L26" s="239"/>
      <c r="M26" s="244"/>
      <c r="N26" s="247"/>
      <c r="O26" s="247"/>
      <c r="P26" s="247"/>
      <c r="Q26" s="247"/>
      <c r="R26" s="247"/>
      <c r="S26" s="250"/>
      <c r="T26" s="255"/>
    </row>
    <row r="27" spans="1:20" ht="20.25" customHeight="1">
      <c r="A27" s="199"/>
      <c r="B27" s="205"/>
      <c r="C27" s="212"/>
      <c r="D27" s="218"/>
      <c r="E27" s="225"/>
      <c r="F27" s="229"/>
      <c r="G27" s="234"/>
      <c r="H27" s="234"/>
      <c r="I27" s="234"/>
      <c r="J27" s="234"/>
      <c r="K27" s="235"/>
      <c r="L27" s="239"/>
      <c r="M27" s="244"/>
      <c r="N27" s="247"/>
      <c r="O27" s="247"/>
      <c r="P27" s="247"/>
      <c r="Q27" s="247"/>
      <c r="R27" s="247"/>
      <c r="S27" s="250"/>
      <c r="T27" s="255"/>
    </row>
    <row r="28" spans="1:20" ht="20.25" customHeight="1">
      <c r="A28" s="199"/>
      <c r="B28" s="205"/>
      <c r="C28" s="212"/>
      <c r="D28" s="219"/>
      <c r="E28" s="225"/>
      <c r="F28" s="229"/>
      <c r="G28" s="234"/>
      <c r="H28" s="234"/>
      <c r="I28" s="234"/>
      <c r="J28" s="234"/>
      <c r="K28" s="235"/>
      <c r="L28" s="239"/>
      <c r="M28" s="244"/>
      <c r="N28" s="247"/>
      <c r="O28" s="247"/>
      <c r="P28" s="247"/>
      <c r="Q28" s="247"/>
      <c r="R28" s="247"/>
      <c r="S28" s="250"/>
      <c r="T28" s="255"/>
    </row>
    <row r="29" spans="1:20" ht="20.25" customHeight="1">
      <c r="A29" s="199"/>
      <c r="B29" s="205"/>
      <c r="C29" s="212"/>
      <c r="D29" s="218"/>
      <c r="E29" s="225"/>
      <c r="F29" s="229"/>
      <c r="G29" s="234"/>
      <c r="H29" s="234"/>
      <c r="I29" s="234"/>
      <c r="J29" s="234"/>
      <c r="K29" s="235"/>
      <c r="L29" s="239"/>
      <c r="M29" s="244"/>
      <c r="N29" s="247"/>
      <c r="O29" s="247"/>
      <c r="P29" s="247"/>
      <c r="Q29" s="247"/>
      <c r="R29" s="247"/>
      <c r="S29" s="250"/>
      <c r="T29" s="255"/>
    </row>
    <row r="30" spans="1:20" ht="20.25" customHeight="1">
      <c r="A30" s="199"/>
      <c r="B30" s="205"/>
      <c r="C30" s="212"/>
      <c r="D30" s="218"/>
      <c r="E30" s="225"/>
      <c r="F30" s="229"/>
      <c r="G30" s="234"/>
      <c r="H30" s="234"/>
      <c r="I30" s="234"/>
      <c r="J30" s="234"/>
      <c r="K30" s="235"/>
      <c r="L30" s="239"/>
      <c r="M30" s="244"/>
      <c r="N30" s="247"/>
      <c r="O30" s="247"/>
      <c r="P30" s="247"/>
      <c r="Q30" s="247"/>
      <c r="R30" s="247"/>
      <c r="S30" s="250"/>
      <c r="T30" s="255"/>
    </row>
    <row r="31" spans="1:20" ht="20.25" customHeight="1">
      <c r="A31" s="199"/>
      <c r="B31" s="205"/>
      <c r="C31" s="212"/>
      <c r="D31" s="218"/>
      <c r="E31" s="225"/>
      <c r="F31" s="229"/>
      <c r="G31" s="234"/>
      <c r="H31" s="234"/>
      <c r="I31" s="234"/>
      <c r="J31" s="234"/>
      <c r="K31" s="235"/>
      <c r="L31" s="239"/>
      <c r="M31" s="244"/>
      <c r="N31" s="247"/>
      <c r="O31" s="247"/>
      <c r="P31" s="247"/>
      <c r="Q31" s="247"/>
      <c r="R31" s="247"/>
      <c r="S31" s="250"/>
      <c r="T31" s="255"/>
    </row>
    <row r="32" spans="1:20" ht="20.25" customHeight="1">
      <c r="A32" s="199"/>
      <c r="B32" s="205"/>
      <c r="C32" s="212"/>
      <c r="D32" s="218"/>
      <c r="E32" s="225"/>
      <c r="F32" s="229"/>
      <c r="G32" s="234"/>
      <c r="H32" s="234"/>
      <c r="I32" s="234"/>
      <c r="J32" s="234"/>
      <c r="K32" s="235"/>
      <c r="L32" s="239"/>
      <c r="M32" s="244"/>
      <c r="N32" s="247"/>
      <c r="O32" s="247"/>
      <c r="P32" s="247"/>
      <c r="Q32" s="247"/>
      <c r="R32" s="247"/>
      <c r="S32" s="250"/>
      <c r="T32" s="255"/>
    </row>
    <row r="33" spans="1:20" ht="20.25" customHeight="1">
      <c r="A33" s="199"/>
      <c r="B33" s="205"/>
      <c r="C33" s="212"/>
      <c r="D33" s="218"/>
      <c r="E33" s="225"/>
      <c r="F33" s="229"/>
      <c r="G33" s="234"/>
      <c r="H33" s="234"/>
      <c r="I33" s="234"/>
      <c r="J33" s="234"/>
      <c r="K33" s="235"/>
      <c r="L33" s="239"/>
      <c r="M33" s="244"/>
      <c r="N33" s="247"/>
      <c r="O33" s="247"/>
      <c r="P33" s="247"/>
      <c r="Q33" s="247"/>
      <c r="R33" s="247"/>
      <c r="S33" s="250"/>
      <c r="T33" s="255"/>
    </row>
    <row r="34" spans="1:20" ht="20.25" customHeight="1">
      <c r="A34" s="199"/>
      <c r="B34" s="205"/>
      <c r="C34" s="212"/>
      <c r="D34" s="218"/>
      <c r="E34" s="225"/>
      <c r="F34" s="229"/>
      <c r="G34" s="234"/>
      <c r="H34" s="234"/>
      <c r="I34" s="234"/>
      <c r="J34" s="234"/>
      <c r="K34" s="235"/>
      <c r="L34" s="239"/>
      <c r="M34" s="244"/>
      <c r="N34" s="247"/>
      <c r="O34" s="247"/>
      <c r="P34" s="247"/>
      <c r="Q34" s="247"/>
      <c r="R34" s="247"/>
      <c r="S34" s="250"/>
      <c r="T34" s="255"/>
    </row>
    <row r="35" spans="1:20" ht="20.25" customHeight="1">
      <c r="A35" s="199"/>
      <c r="B35" s="205"/>
      <c r="C35" s="212"/>
      <c r="D35" s="218"/>
      <c r="E35" s="225"/>
      <c r="F35" s="229"/>
      <c r="G35" s="234"/>
      <c r="H35" s="234"/>
      <c r="I35" s="234"/>
      <c r="J35" s="234"/>
      <c r="K35" s="235"/>
      <c r="L35" s="239"/>
      <c r="M35" s="244"/>
      <c r="N35" s="247"/>
      <c r="O35" s="247"/>
      <c r="P35" s="247"/>
      <c r="Q35" s="247"/>
      <c r="R35" s="247"/>
      <c r="S35" s="250"/>
      <c r="T35" s="255"/>
    </row>
    <row r="36" spans="1:20" ht="20.25" customHeight="1">
      <c r="A36" s="198"/>
      <c r="B36" s="205"/>
      <c r="C36" s="212"/>
      <c r="D36" s="218"/>
      <c r="E36" s="225"/>
      <c r="F36" s="229"/>
      <c r="G36" s="234"/>
      <c r="H36" s="234"/>
      <c r="I36" s="234"/>
      <c r="J36" s="234"/>
      <c r="K36" s="235"/>
      <c r="L36" s="239"/>
      <c r="M36" s="244"/>
      <c r="N36" s="247"/>
      <c r="O36" s="247"/>
      <c r="P36" s="247"/>
      <c r="Q36" s="247"/>
      <c r="R36" s="247"/>
      <c r="S36" s="250"/>
      <c r="T36" s="255"/>
    </row>
    <row r="37" spans="1:20" ht="20.25" customHeight="1">
      <c r="A37" s="198"/>
      <c r="B37" s="205"/>
      <c r="C37" s="212"/>
      <c r="D37" s="218"/>
      <c r="E37" s="225"/>
      <c r="F37" s="229"/>
      <c r="G37" s="234"/>
      <c r="H37" s="234"/>
      <c r="I37" s="234"/>
      <c r="J37" s="234"/>
      <c r="K37" s="235"/>
      <c r="L37" s="239"/>
      <c r="M37" s="244"/>
      <c r="N37" s="247"/>
      <c r="O37" s="247"/>
      <c r="P37" s="247"/>
      <c r="Q37" s="247"/>
      <c r="R37" s="247"/>
      <c r="S37" s="250"/>
      <c r="T37" s="255"/>
    </row>
    <row r="38" spans="1:20" ht="20.25" customHeight="1">
      <c r="A38" s="198"/>
      <c r="B38" s="205"/>
      <c r="C38" s="212"/>
      <c r="D38" s="218"/>
      <c r="E38" s="225"/>
      <c r="F38" s="229"/>
      <c r="G38" s="234"/>
      <c r="H38" s="234"/>
      <c r="I38" s="234"/>
      <c r="J38" s="234"/>
      <c r="K38" s="235"/>
      <c r="L38" s="239"/>
      <c r="M38" s="244"/>
      <c r="N38" s="247"/>
      <c r="O38" s="247"/>
      <c r="P38" s="247"/>
      <c r="Q38" s="247"/>
      <c r="R38" s="247"/>
      <c r="S38" s="250"/>
      <c r="T38" s="255"/>
    </row>
    <row r="39" spans="1:20" ht="20.25" customHeight="1">
      <c r="A39" s="198"/>
      <c r="B39" s="205"/>
      <c r="C39" s="212"/>
      <c r="D39" s="218"/>
      <c r="E39" s="225"/>
      <c r="F39" s="229"/>
      <c r="G39" s="234"/>
      <c r="H39" s="234"/>
      <c r="I39" s="234"/>
      <c r="J39" s="234"/>
      <c r="K39" s="235"/>
      <c r="L39" s="239"/>
      <c r="M39" s="244"/>
      <c r="N39" s="247"/>
      <c r="O39" s="247"/>
      <c r="P39" s="247"/>
      <c r="Q39" s="247"/>
      <c r="R39" s="247"/>
      <c r="S39" s="250"/>
      <c r="T39" s="255"/>
    </row>
    <row r="40" spans="1:20" ht="20.25" customHeight="1">
      <c r="A40" s="198"/>
      <c r="B40" s="205"/>
      <c r="C40" s="212"/>
      <c r="D40" s="218"/>
      <c r="E40" s="225"/>
      <c r="F40" s="229"/>
      <c r="G40" s="234"/>
      <c r="H40" s="234"/>
      <c r="I40" s="234"/>
      <c r="J40" s="234"/>
      <c r="K40" s="235"/>
      <c r="L40" s="239"/>
      <c r="M40" s="244"/>
      <c r="N40" s="247"/>
      <c r="O40" s="247"/>
      <c r="P40" s="247"/>
      <c r="Q40" s="247"/>
      <c r="R40" s="247"/>
      <c r="S40" s="250"/>
      <c r="T40" s="255"/>
    </row>
    <row r="41" spans="1:20" ht="20.25" customHeight="1">
      <c r="A41" s="198"/>
      <c r="B41" s="205"/>
      <c r="C41" s="212"/>
      <c r="D41" s="218"/>
      <c r="E41" s="225"/>
      <c r="F41" s="229"/>
      <c r="G41" s="234"/>
      <c r="H41" s="234"/>
      <c r="I41" s="234"/>
      <c r="J41" s="234"/>
      <c r="K41" s="235"/>
      <c r="L41" s="239"/>
      <c r="M41" s="244"/>
      <c r="N41" s="247"/>
      <c r="O41" s="247"/>
      <c r="P41" s="247"/>
      <c r="Q41" s="247"/>
      <c r="R41" s="247"/>
      <c r="S41" s="250"/>
      <c r="T41" s="255"/>
    </row>
    <row r="42" spans="1:20" ht="20.25" customHeight="1">
      <c r="A42" s="198"/>
      <c r="B42" s="205"/>
      <c r="C42" s="212"/>
      <c r="D42" s="219"/>
      <c r="E42" s="225"/>
      <c r="F42" s="229"/>
      <c r="G42" s="234"/>
      <c r="H42" s="234"/>
      <c r="I42" s="234"/>
      <c r="J42" s="234"/>
      <c r="K42" s="235"/>
      <c r="L42" s="239"/>
      <c r="M42" s="244"/>
      <c r="N42" s="247"/>
      <c r="O42" s="247"/>
      <c r="P42" s="247"/>
      <c r="Q42" s="247"/>
      <c r="R42" s="247"/>
      <c r="S42" s="250"/>
      <c r="T42" s="255"/>
    </row>
    <row r="43" spans="1:20" ht="20.25" customHeight="1">
      <c r="A43" s="198"/>
      <c r="B43" s="205"/>
      <c r="C43" s="212"/>
      <c r="D43" s="218"/>
      <c r="E43" s="225"/>
      <c r="F43" s="229"/>
      <c r="G43" s="234"/>
      <c r="H43" s="234"/>
      <c r="I43" s="234"/>
      <c r="J43" s="234"/>
      <c r="K43" s="235"/>
      <c r="L43" s="239"/>
      <c r="M43" s="244"/>
      <c r="N43" s="247"/>
      <c r="O43" s="247"/>
      <c r="P43" s="247"/>
      <c r="Q43" s="247"/>
      <c r="R43" s="247"/>
      <c r="S43" s="250"/>
      <c r="T43" s="255"/>
    </row>
    <row r="44" spans="1:20" ht="20.25" customHeight="1">
      <c r="A44" s="198"/>
      <c r="B44" s="205"/>
      <c r="C44" s="212"/>
      <c r="D44" s="218"/>
      <c r="E44" s="225"/>
      <c r="F44" s="229"/>
      <c r="G44" s="234"/>
      <c r="H44" s="234"/>
      <c r="I44" s="234"/>
      <c r="J44" s="234"/>
      <c r="K44" s="235"/>
      <c r="L44" s="239"/>
      <c r="M44" s="244"/>
      <c r="N44" s="247"/>
      <c r="O44" s="247"/>
      <c r="P44" s="247"/>
      <c r="Q44" s="247"/>
      <c r="R44" s="247"/>
      <c r="S44" s="250"/>
      <c r="T44" s="255"/>
    </row>
    <row r="45" spans="1:20" ht="20.25" customHeight="1">
      <c r="A45" s="198"/>
      <c r="B45" s="205"/>
      <c r="C45" s="212"/>
      <c r="D45" s="218"/>
      <c r="E45" s="225"/>
      <c r="F45" s="229"/>
      <c r="G45" s="234"/>
      <c r="H45" s="234"/>
      <c r="I45" s="234"/>
      <c r="J45" s="234"/>
      <c r="K45" s="235"/>
      <c r="L45" s="239"/>
      <c r="M45" s="244"/>
      <c r="N45" s="247"/>
      <c r="O45" s="247"/>
      <c r="P45" s="247"/>
      <c r="Q45" s="247"/>
      <c r="R45" s="247"/>
      <c r="S45" s="250"/>
      <c r="T45" s="255"/>
    </row>
    <row r="46" spans="1:20" ht="20.25" customHeight="1">
      <c r="A46" s="198"/>
      <c r="B46" s="205"/>
      <c r="C46" s="212"/>
      <c r="D46" s="218"/>
      <c r="E46" s="225"/>
      <c r="F46" s="229"/>
      <c r="G46" s="234"/>
      <c r="H46" s="234"/>
      <c r="I46" s="234"/>
      <c r="J46" s="234"/>
      <c r="K46" s="235"/>
      <c r="L46" s="239"/>
      <c r="M46" s="244"/>
      <c r="N46" s="247"/>
      <c r="O46" s="247"/>
      <c r="P46" s="247"/>
      <c r="Q46" s="247"/>
      <c r="R46" s="247"/>
      <c r="S46" s="250"/>
      <c r="T46" s="255"/>
    </row>
    <row r="47" spans="1:20" ht="20.25" customHeight="1">
      <c r="A47" s="198"/>
      <c r="B47" s="205"/>
      <c r="C47" s="212"/>
      <c r="D47" s="219"/>
      <c r="E47" s="225"/>
      <c r="F47" s="229"/>
      <c r="G47" s="234"/>
      <c r="H47" s="234"/>
      <c r="I47" s="234"/>
      <c r="J47" s="234"/>
      <c r="K47" s="235"/>
      <c r="L47" s="239"/>
      <c r="M47" s="244"/>
      <c r="N47" s="247"/>
      <c r="O47" s="247"/>
      <c r="P47" s="247"/>
      <c r="Q47" s="247"/>
      <c r="R47" s="247"/>
      <c r="S47" s="250"/>
      <c r="T47" s="255"/>
    </row>
    <row r="48" spans="1:20" ht="20.25" customHeight="1">
      <c r="A48" s="198"/>
      <c r="B48" s="205"/>
      <c r="C48" s="212"/>
      <c r="D48" s="219"/>
      <c r="E48" s="225"/>
      <c r="F48" s="229"/>
      <c r="G48" s="234"/>
      <c r="H48" s="234"/>
      <c r="I48" s="234"/>
      <c r="J48" s="234"/>
      <c r="K48" s="235"/>
      <c r="L48" s="239"/>
      <c r="M48" s="244"/>
      <c r="N48" s="247"/>
      <c r="O48" s="247"/>
      <c r="P48" s="247"/>
      <c r="Q48" s="247"/>
      <c r="R48" s="247"/>
      <c r="S48" s="250"/>
      <c r="T48" s="255"/>
    </row>
    <row r="49" spans="1:20" ht="20.25" customHeight="1">
      <c r="A49" s="198"/>
      <c r="B49" s="205"/>
      <c r="C49" s="212"/>
      <c r="D49" s="218"/>
      <c r="E49" s="225"/>
      <c r="F49" s="229"/>
      <c r="G49" s="234"/>
      <c r="H49" s="234"/>
      <c r="I49" s="234"/>
      <c r="J49" s="234"/>
      <c r="K49" s="235"/>
      <c r="L49" s="239"/>
      <c r="M49" s="244"/>
      <c r="N49" s="247"/>
      <c r="O49" s="247"/>
      <c r="P49" s="247"/>
      <c r="Q49" s="247"/>
      <c r="R49" s="247"/>
      <c r="S49" s="250"/>
      <c r="T49" s="255"/>
    </row>
    <row r="50" spans="1:20" ht="20.25" customHeight="1">
      <c r="A50" s="198"/>
      <c r="B50" s="205"/>
      <c r="C50" s="212"/>
      <c r="D50" s="218"/>
      <c r="E50" s="225"/>
      <c r="F50" s="229"/>
      <c r="G50" s="234"/>
      <c r="H50" s="234"/>
      <c r="I50" s="234"/>
      <c r="J50" s="234"/>
      <c r="K50" s="235"/>
      <c r="L50" s="239"/>
      <c r="M50" s="244"/>
      <c r="N50" s="247"/>
      <c r="O50" s="247"/>
      <c r="P50" s="247"/>
      <c r="Q50" s="247"/>
      <c r="R50" s="247"/>
      <c r="S50" s="250"/>
      <c r="T50" s="255"/>
    </row>
    <row r="51" spans="1:20" ht="20.25" customHeight="1">
      <c r="A51" s="198"/>
      <c r="B51" s="205"/>
      <c r="C51" s="212"/>
      <c r="D51" s="218"/>
      <c r="E51" s="225"/>
      <c r="F51" s="229"/>
      <c r="G51" s="234"/>
      <c r="H51" s="234"/>
      <c r="I51" s="234"/>
      <c r="J51" s="234"/>
      <c r="K51" s="235"/>
      <c r="L51" s="239"/>
      <c r="M51" s="244"/>
      <c r="N51" s="247"/>
      <c r="O51" s="247"/>
      <c r="P51" s="247"/>
      <c r="Q51" s="247"/>
      <c r="R51" s="247"/>
      <c r="S51" s="250"/>
      <c r="T51" s="255"/>
    </row>
    <row r="52" spans="1:20" ht="20.25" customHeight="1">
      <c r="A52" s="198"/>
      <c r="B52" s="205"/>
      <c r="C52" s="212"/>
      <c r="D52" s="218"/>
      <c r="E52" s="225"/>
      <c r="F52" s="229"/>
      <c r="G52" s="234"/>
      <c r="H52" s="234"/>
      <c r="I52" s="234"/>
      <c r="J52" s="234"/>
      <c r="K52" s="235"/>
      <c r="L52" s="239"/>
      <c r="M52" s="244"/>
      <c r="N52" s="247"/>
      <c r="O52" s="247"/>
      <c r="P52" s="247"/>
      <c r="Q52" s="247"/>
      <c r="R52" s="247"/>
      <c r="S52" s="250"/>
      <c r="T52" s="255"/>
    </row>
    <row r="53" spans="1:20" ht="20.25" customHeight="1">
      <c r="A53" s="198"/>
      <c r="B53" s="205"/>
      <c r="C53" s="212"/>
      <c r="D53" s="218"/>
      <c r="E53" s="225"/>
      <c r="F53" s="230"/>
      <c r="G53" s="235"/>
      <c r="H53" s="235"/>
      <c r="I53" s="235"/>
      <c r="J53" s="235"/>
      <c r="K53" s="235"/>
      <c r="L53" s="239"/>
      <c r="M53" s="244"/>
      <c r="N53" s="247"/>
      <c r="O53" s="247"/>
      <c r="P53" s="247"/>
      <c r="Q53" s="247"/>
      <c r="R53" s="247"/>
      <c r="S53" s="250"/>
      <c r="T53" s="255"/>
    </row>
    <row r="54" spans="1:20" ht="20.25" customHeight="1">
      <c r="A54" s="198"/>
      <c r="B54" s="205"/>
      <c r="C54" s="212"/>
      <c r="D54" s="218"/>
      <c r="E54" s="225"/>
      <c r="F54" s="230"/>
      <c r="G54" s="235"/>
      <c r="H54" s="235"/>
      <c r="I54" s="235"/>
      <c r="J54" s="235"/>
      <c r="K54" s="235"/>
      <c r="L54" s="239"/>
      <c r="M54" s="244"/>
      <c r="N54" s="247"/>
      <c r="O54" s="247"/>
      <c r="P54" s="247"/>
      <c r="Q54" s="247"/>
      <c r="R54" s="247"/>
      <c r="S54" s="250"/>
      <c r="T54" s="255"/>
    </row>
    <row r="55" spans="1:20" ht="20.25" customHeight="1">
      <c r="A55" s="198"/>
      <c r="B55" s="205"/>
      <c r="C55" s="212"/>
      <c r="D55" s="218"/>
      <c r="E55" s="225"/>
      <c r="F55" s="230"/>
      <c r="G55" s="235"/>
      <c r="H55" s="235"/>
      <c r="I55" s="235"/>
      <c r="J55" s="235"/>
      <c r="K55" s="235"/>
      <c r="L55" s="239"/>
      <c r="M55" s="244"/>
      <c r="N55" s="247"/>
      <c r="O55" s="247"/>
      <c r="P55" s="247"/>
      <c r="Q55" s="247"/>
      <c r="R55" s="247"/>
      <c r="S55" s="250"/>
      <c r="T55" s="255"/>
    </row>
    <row r="56" spans="1:20" ht="20.25" customHeight="1">
      <c r="A56" s="198"/>
      <c r="B56" s="205"/>
      <c r="C56" s="212"/>
      <c r="D56" s="218"/>
      <c r="E56" s="225"/>
      <c r="F56" s="230"/>
      <c r="G56" s="235"/>
      <c r="H56" s="235"/>
      <c r="I56" s="235"/>
      <c r="J56" s="235"/>
      <c r="K56" s="235"/>
      <c r="L56" s="239"/>
      <c r="M56" s="244"/>
      <c r="N56" s="247"/>
      <c r="O56" s="247"/>
      <c r="P56" s="247"/>
      <c r="Q56" s="247"/>
      <c r="R56" s="247"/>
      <c r="S56" s="250"/>
      <c r="T56" s="255"/>
    </row>
    <row r="57" spans="1:20" ht="20.25" customHeight="1">
      <c r="A57" s="198"/>
      <c r="B57" s="205"/>
      <c r="C57" s="212"/>
      <c r="D57" s="218"/>
      <c r="E57" s="225"/>
      <c r="F57" s="230"/>
      <c r="G57" s="235"/>
      <c r="H57" s="235"/>
      <c r="I57" s="235"/>
      <c r="J57" s="235"/>
      <c r="K57" s="235"/>
      <c r="L57" s="239"/>
      <c r="M57" s="244"/>
      <c r="N57" s="247"/>
      <c r="O57" s="247"/>
      <c r="P57" s="247"/>
      <c r="Q57" s="247"/>
      <c r="R57" s="247"/>
      <c r="S57" s="250"/>
      <c r="T57" s="255"/>
    </row>
    <row r="58" spans="1:20" ht="20.25" customHeight="1">
      <c r="A58" s="198"/>
      <c r="B58" s="205"/>
      <c r="C58" s="212"/>
      <c r="D58" s="218"/>
      <c r="E58" s="225"/>
      <c r="F58" s="230"/>
      <c r="G58" s="235"/>
      <c r="H58" s="235"/>
      <c r="I58" s="235"/>
      <c r="J58" s="235"/>
      <c r="K58" s="235"/>
      <c r="L58" s="239"/>
      <c r="M58" s="244"/>
      <c r="N58" s="247"/>
      <c r="O58" s="247"/>
      <c r="P58" s="247"/>
      <c r="Q58" s="247"/>
      <c r="R58" s="247"/>
      <c r="S58" s="250"/>
      <c r="T58" s="255"/>
    </row>
    <row r="59" spans="1:20" ht="20.25" customHeight="1">
      <c r="A59" s="198"/>
      <c r="B59" s="205"/>
      <c r="C59" s="212"/>
      <c r="D59" s="218"/>
      <c r="E59" s="225"/>
      <c r="F59" s="230"/>
      <c r="G59" s="235"/>
      <c r="H59" s="235"/>
      <c r="I59" s="235"/>
      <c r="J59" s="235"/>
      <c r="K59" s="235"/>
      <c r="L59" s="239"/>
      <c r="M59" s="244"/>
      <c r="N59" s="247"/>
      <c r="O59" s="247"/>
      <c r="P59" s="247"/>
      <c r="Q59" s="247"/>
      <c r="R59" s="247"/>
      <c r="S59" s="250"/>
      <c r="T59" s="255"/>
    </row>
    <row r="60" spans="1:20" ht="20.25" customHeight="1">
      <c r="A60" s="198"/>
      <c r="B60" s="205"/>
      <c r="C60" s="212"/>
      <c r="D60" s="218"/>
      <c r="E60" s="225"/>
      <c r="F60" s="230"/>
      <c r="G60" s="235"/>
      <c r="H60" s="235"/>
      <c r="I60" s="235"/>
      <c r="J60" s="235"/>
      <c r="K60" s="235"/>
      <c r="L60" s="239"/>
      <c r="M60" s="244"/>
      <c r="N60" s="247"/>
      <c r="O60" s="247"/>
      <c r="P60" s="247"/>
      <c r="Q60" s="247"/>
      <c r="R60" s="247"/>
      <c r="S60" s="250"/>
      <c r="T60" s="255"/>
    </row>
    <row r="61" spans="1:20" ht="20.25" customHeight="1">
      <c r="A61" s="198"/>
      <c r="B61" s="205"/>
      <c r="C61" s="212"/>
      <c r="D61" s="218"/>
      <c r="E61" s="225"/>
      <c r="F61" s="230"/>
      <c r="G61" s="235"/>
      <c r="H61" s="235"/>
      <c r="I61" s="235"/>
      <c r="J61" s="235"/>
      <c r="K61" s="235"/>
      <c r="L61" s="239"/>
      <c r="M61" s="244"/>
      <c r="N61" s="247"/>
      <c r="O61" s="247"/>
      <c r="P61" s="247"/>
      <c r="Q61" s="247"/>
      <c r="R61" s="247"/>
      <c r="S61" s="250"/>
      <c r="T61" s="255"/>
    </row>
    <row r="62" spans="1:20" ht="20.25" customHeight="1">
      <c r="A62" s="198"/>
      <c r="B62" s="205"/>
      <c r="C62" s="212"/>
      <c r="D62" s="218"/>
      <c r="E62" s="225"/>
      <c r="F62" s="230"/>
      <c r="G62" s="235"/>
      <c r="H62" s="235"/>
      <c r="I62" s="235"/>
      <c r="J62" s="235"/>
      <c r="K62" s="235"/>
      <c r="L62" s="239"/>
      <c r="M62" s="244"/>
      <c r="N62" s="247"/>
      <c r="O62" s="247"/>
      <c r="P62" s="247"/>
      <c r="Q62" s="247"/>
      <c r="R62" s="247"/>
      <c r="S62" s="250"/>
      <c r="T62" s="255"/>
    </row>
    <row r="63" spans="1:20" ht="20.25" customHeight="1">
      <c r="A63" s="198"/>
      <c r="B63" s="205"/>
      <c r="C63" s="212"/>
      <c r="D63" s="218"/>
      <c r="E63" s="225"/>
      <c r="F63" s="230"/>
      <c r="G63" s="235"/>
      <c r="H63" s="235"/>
      <c r="I63" s="235"/>
      <c r="J63" s="235"/>
      <c r="K63" s="235"/>
      <c r="L63" s="239"/>
      <c r="M63" s="244"/>
      <c r="N63" s="247"/>
      <c r="O63" s="247"/>
      <c r="P63" s="247"/>
      <c r="Q63" s="247"/>
      <c r="R63" s="247"/>
      <c r="S63" s="250"/>
      <c r="T63" s="255"/>
    </row>
    <row r="64" spans="1:20" ht="20.25" customHeight="1">
      <c r="A64" s="198"/>
      <c r="B64" s="205"/>
      <c r="C64" s="212"/>
      <c r="D64" s="218"/>
      <c r="E64" s="225"/>
      <c r="F64" s="230"/>
      <c r="G64" s="235"/>
      <c r="H64" s="235"/>
      <c r="I64" s="235"/>
      <c r="J64" s="235"/>
      <c r="K64" s="235"/>
      <c r="L64" s="239"/>
      <c r="M64" s="244"/>
      <c r="N64" s="247"/>
      <c r="O64" s="247"/>
      <c r="P64" s="247"/>
      <c r="Q64" s="247"/>
      <c r="R64" s="247"/>
      <c r="S64" s="250"/>
      <c r="T64" s="255"/>
    </row>
    <row r="65" spans="1:20" ht="20.25" customHeight="1">
      <c r="A65" s="198"/>
      <c r="B65" s="205"/>
      <c r="C65" s="212"/>
      <c r="D65" s="218"/>
      <c r="E65" s="225"/>
      <c r="F65" s="230"/>
      <c r="G65" s="235"/>
      <c r="H65" s="235"/>
      <c r="I65" s="235"/>
      <c r="J65" s="235"/>
      <c r="K65" s="235"/>
      <c r="L65" s="239"/>
      <c r="M65" s="244"/>
      <c r="N65" s="247"/>
      <c r="O65" s="247"/>
      <c r="P65" s="247"/>
      <c r="Q65" s="247"/>
      <c r="R65" s="247"/>
      <c r="S65" s="250"/>
      <c r="T65" s="255"/>
    </row>
    <row r="66" spans="1:20" ht="20.25" customHeight="1">
      <c r="A66" s="198"/>
      <c r="B66" s="205"/>
      <c r="C66" s="212"/>
      <c r="D66" s="218"/>
      <c r="E66" s="225"/>
      <c r="F66" s="230"/>
      <c r="G66" s="235"/>
      <c r="H66" s="235"/>
      <c r="I66" s="235"/>
      <c r="J66" s="235"/>
      <c r="K66" s="235"/>
      <c r="L66" s="239"/>
      <c r="M66" s="244"/>
      <c r="N66" s="247"/>
      <c r="O66" s="247"/>
      <c r="P66" s="247"/>
      <c r="Q66" s="247"/>
      <c r="R66" s="247"/>
      <c r="S66" s="250"/>
      <c r="T66" s="255"/>
    </row>
    <row r="67" spans="1:20" ht="20.25" customHeight="1">
      <c r="A67" s="198"/>
      <c r="B67" s="205"/>
      <c r="C67" s="212"/>
      <c r="D67" s="218"/>
      <c r="E67" s="225"/>
      <c r="F67" s="230"/>
      <c r="G67" s="235"/>
      <c r="H67" s="235"/>
      <c r="I67" s="235"/>
      <c r="J67" s="235"/>
      <c r="K67" s="235"/>
      <c r="L67" s="239"/>
      <c r="M67" s="244"/>
      <c r="N67" s="247"/>
      <c r="O67" s="247"/>
      <c r="P67" s="247"/>
      <c r="Q67" s="247"/>
      <c r="R67" s="247"/>
      <c r="S67" s="250"/>
      <c r="T67" s="255"/>
    </row>
    <row r="68" spans="1:20" ht="20.25" customHeight="1">
      <c r="A68" s="198"/>
      <c r="B68" s="205"/>
      <c r="C68" s="212"/>
      <c r="D68" s="218"/>
      <c r="E68" s="225"/>
      <c r="F68" s="230"/>
      <c r="G68" s="235"/>
      <c r="H68" s="235"/>
      <c r="I68" s="235"/>
      <c r="J68" s="235"/>
      <c r="K68" s="235"/>
      <c r="L68" s="239"/>
      <c r="M68" s="244"/>
      <c r="N68" s="247"/>
      <c r="O68" s="247"/>
      <c r="P68" s="247"/>
      <c r="Q68" s="247"/>
      <c r="R68" s="247"/>
      <c r="S68" s="250"/>
      <c r="T68" s="255"/>
    </row>
    <row r="69" spans="1:20" ht="20.25" customHeight="1">
      <c r="A69" s="198"/>
      <c r="B69" s="205"/>
      <c r="C69" s="212"/>
      <c r="D69" s="218"/>
      <c r="E69" s="225"/>
      <c r="F69" s="230"/>
      <c r="G69" s="235"/>
      <c r="H69" s="235"/>
      <c r="I69" s="235"/>
      <c r="J69" s="235"/>
      <c r="K69" s="235"/>
      <c r="L69" s="239"/>
      <c r="M69" s="244"/>
      <c r="N69" s="247"/>
      <c r="O69" s="247"/>
      <c r="P69" s="247"/>
      <c r="Q69" s="247"/>
      <c r="R69" s="247"/>
      <c r="S69" s="250"/>
      <c r="T69" s="255"/>
    </row>
    <row r="70" spans="1:20" ht="20.25" customHeight="1">
      <c r="A70" s="198"/>
      <c r="B70" s="205"/>
      <c r="C70" s="212"/>
      <c r="D70" s="218"/>
      <c r="E70" s="225"/>
      <c r="F70" s="230"/>
      <c r="G70" s="235"/>
      <c r="H70" s="235"/>
      <c r="I70" s="235"/>
      <c r="J70" s="235"/>
      <c r="K70" s="235"/>
      <c r="L70" s="239"/>
      <c r="M70" s="244"/>
      <c r="N70" s="247"/>
      <c r="O70" s="247"/>
      <c r="P70" s="247"/>
      <c r="Q70" s="247"/>
      <c r="R70" s="247"/>
      <c r="S70" s="250"/>
      <c r="T70" s="255"/>
    </row>
    <row r="71" spans="1:20" ht="20.25" customHeight="1">
      <c r="A71" s="198"/>
      <c r="B71" s="205"/>
      <c r="C71" s="212"/>
      <c r="D71" s="218"/>
      <c r="E71" s="225"/>
      <c r="F71" s="230"/>
      <c r="G71" s="235"/>
      <c r="H71" s="235"/>
      <c r="I71" s="235"/>
      <c r="J71" s="235"/>
      <c r="K71" s="235"/>
      <c r="L71" s="239"/>
      <c r="M71" s="244"/>
      <c r="N71" s="247"/>
      <c r="O71" s="247"/>
      <c r="P71" s="247"/>
      <c r="Q71" s="247"/>
      <c r="R71" s="247"/>
      <c r="S71" s="250"/>
      <c r="T71" s="255"/>
    </row>
    <row r="72" spans="1:20" ht="20.25" customHeight="1">
      <c r="A72" s="198"/>
      <c r="B72" s="205"/>
      <c r="C72" s="212"/>
      <c r="D72" s="218"/>
      <c r="E72" s="225"/>
      <c r="F72" s="230"/>
      <c r="G72" s="235"/>
      <c r="H72" s="235"/>
      <c r="I72" s="235"/>
      <c r="J72" s="235"/>
      <c r="K72" s="235"/>
      <c r="L72" s="239"/>
      <c r="M72" s="245"/>
      <c r="N72" s="247"/>
      <c r="O72" s="247"/>
      <c r="P72" s="247"/>
      <c r="Q72" s="247"/>
      <c r="R72" s="247"/>
      <c r="S72" s="250"/>
      <c r="T72" s="255"/>
    </row>
    <row r="73" spans="1:20" ht="20.25" customHeight="1">
      <c r="A73" s="198"/>
      <c r="B73" s="205"/>
      <c r="C73" s="212"/>
      <c r="D73" s="218"/>
      <c r="E73" s="225"/>
      <c r="F73" s="230"/>
      <c r="G73" s="235"/>
      <c r="H73" s="235"/>
      <c r="I73" s="235"/>
      <c r="J73" s="235"/>
      <c r="K73" s="235"/>
      <c r="L73" s="239"/>
      <c r="M73" s="245"/>
      <c r="N73" s="247"/>
      <c r="O73" s="247"/>
      <c r="P73" s="247"/>
      <c r="Q73" s="247"/>
      <c r="R73" s="247"/>
      <c r="S73" s="250"/>
      <c r="T73" s="255"/>
    </row>
    <row r="74" spans="1:20" ht="20.25" customHeight="1">
      <c r="A74" s="198"/>
      <c r="B74" s="205"/>
      <c r="C74" s="212"/>
      <c r="D74" s="218"/>
      <c r="E74" s="225"/>
      <c r="F74" s="230"/>
      <c r="G74" s="235"/>
      <c r="H74" s="235"/>
      <c r="I74" s="235"/>
      <c r="J74" s="235"/>
      <c r="K74" s="235"/>
      <c r="L74" s="239"/>
      <c r="M74" s="244"/>
      <c r="N74" s="247"/>
      <c r="O74" s="247"/>
      <c r="P74" s="247"/>
      <c r="Q74" s="247"/>
      <c r="R74" s="247"/>
      <c r="S74" s="250"/>
      <c r="T74" s="255"/>
    </row>
    <row r="75" spans="1:20" ht="20.25" customHeight="1">
      <c r="A75" s="198"/>
      <c r="B75" s="205"/>
      <c r="C75" s="212"/>
      <c r="D75" s="218"/>
      <c r="E75" s="225"/>
      <c r="F75" s="230"/>
      <c r="G75" s="235"/>
      <c r="H75" s="235"/>
      <c r="I75" s="235"/>
      <c r="J75" s="235"/>
      <c r="K75" s="235"/>
      <c r="L75" s="239"/>
      <c r="M75" s="244"/>
      <c r="N75" s="247"/>
      <c r="O75" s="247"/>
      <c r="P75" s="247"/>
      <c r="Q75" s="247"/>
      <c r="R75" s="247"/>
      <c r="S75" s="250"/>
      <c r="T75" s="255"/>
    </row>
    <row r="76" spans="1:20" ht="20.25" customHeight="1">
      <c r="A76" s="198"/>
      <c r="B76" s="205"/>
      <c r="C76" s="212"/>
      <c r="D76" s="218"/>
      <c r="E76" s="225"/>
      <c r="F76" s="230"/>
      <c r="G76" s="235"/>
      <c r="H76" s="235"/>
      <c r="I76" s="235"/>
      <c r="J76" s="235"/>
      <c r="K76" s="235"/>
      <c r="L76" s="239"/>
      <c r="M76" s="244"/>
      <c r="N76" s="247"/>
      <c r="O76" s="247"/>
      <c r="P76" s="247"/>
      <c r="Q76" s="247"/>
      <c r="R76" s="247"/>
      <c r="S76" s="250"/>
      <c r="T76" s="255"/>
    </row>
    <row r="77" spans="1:20" ht="20.25" customHeight="1">
      <c r="A77" s="198"/>
      <c r="B77" s="205"/>
      <c r="C77" s="212"/>
      <c r="D77" s="218"/>
      <c r="E77" s="225"/>
      <c r="F77" s="230"/>
      <c r="G77" s="235"/>
      <c r="H77" s="235"/>
      <c r="I77" s="235"/>
      <c r="J77" s="235"/>
      <c r="K77" s="235"/>
      <c r="L77" s="239"/>
      <c r="M77" s="244"/>
      <c r="N77" s="247"/>
      <c r="O77" s="247"/>
      <c r="P77" s="247"/>
      <c r="Q77" s="247"/>
      <c r="R77" s="247"/>
      <c r="S77" s="250"/>
      <c r="T77" s="255"/>
    </row>
    <row r="78" spans="1:20" ht="20.25" customHeight="1">
      <c r="A78" s="198"/>
      <c r="B78" s="205"/>
      <c r="C78" s="212"/>
      <c r="D78" s="218"/>
      <c r="E78" s="225"/>
      <c r="F78" s="230"/>
      <c r="G78" s="235"/>
      <c r="H78" s="235"/>
      <c r="I78" s="235"/>
      <c r="J78" s="235"/>
      <c r="K78" s="235"/>
      <c r="L78" s="239"/>
      <c r="M78" s="244"/>
      <c r="N78" s="247"/>
      <c r="O78" s="247"/>
      <c r="P78" s="247"/>
      <c r="Q78" s="247"/>
      <c r="R78" s="247"/>
      <c r="S78" s="250"/>
      <c r="T78" s="255"/>
    </row>
    <row r="79" spans="1:20" ht="20.25" customHeight="1">
      <c r="A79" s="198"/>
      <c r="B79" s="205"/>
      <c r="C79" s="212"/>
      <c r="D79" s="218"/>
      <c r="E79" s="225"/>
      <c r="F79" s="230"/>
      <c r="G79" s="235"/>
      <c r="H79" s="235"/>
      <c r="I79" s="235"/>
      <c r="J79" s="235"/>
      <c r="K79" s="235"/>
      <c r="L79" s="239"/>
      <c r="M79" s="244"/>
      <c r="N79" s="247"/>
      <c r="O79" s="247"/>
      <c r="P79" s="247"/>
      <c r="Q79" s="247"/>
      <c r="R79" s="247"/>
      <c r="S79" s="250"/>
      <c r="T79" s="255"/>
    </row>
    <row r="80" spans="1:20" ht="20.25" customHeight="1">
      <c r="A80" s="198"/>
      <c r="B80" s="205"/>
      <c r="C80" s="212"/>
      <c r="D80" s="218"/>
      <c r="E80" s="225"/>
      <c r="F80" s="230"/>
      <c r="G80" s="235"/>
      <c r="H80" s="235"/>
      <c r="I80" s="235"/>
      <c r="J80" s="235"/>
      <c r="K80" s="235"/>
      <c r="L80" s="239"/>
      <c r="M80" s="244"/>
      <c r="N80" s="247"/>
      <c r="O80" s="247"/>
      <c r="P80" s="247"/>
      <c r="Q80" s="247"/>
      <c r="R80" s="247"/>
      <c r="S80" s="250"/>
      <c r="T80" s="255"/>
    </row>
    <row r="81" spans="1:20" ht="20.25" customHeight="1">
      <c r="A81" s="198"/>
      <c r="B81" s="205"/>
      <c r="C81" s="212"/>
      <c r="D81" s="218"/>
      <c r="E81" s="225"/>
      <c r="F81" s="230"/>
      <c r="G81" s="235"/>
      <c r="H81" s="235"/>
      <c r="I81" s="235"/>
      <c r="J81" s="235"/>
      <c r="K81" s="235"/>
      <c r="L81" s="239"/>
      <c r="M81" s="244"/>
      <c r="N81" s="247"/>
      <c r="O81" s="247"/>
      <c r="P81" s="247"/>
      <c r="Q81" s="247"/>
      <c r="R81" s="247"/>
      <c r="S81" s="250"/>
      <c r="T81" s="255"/>
    </row>
    <row r="82" spans="1:20" ht="20.25" customHeight="1">
      <c r="A82" s="198"/>
      <c r="B82" s="205"/>
      <c r="C82" s="212"/>
      <c r="D82" s="218"/>
      <c r="E82" s="225"/>
      <c r="F82" s="230"/>
      <c r="G82" s="235"/>
      <c r="H82" s="235"/>
      <c r="I82" s="235"/>
      <c r="J82" s="235"/>
      <c r="K82" s="235"/>
      <c r="L82" s="239"/>
      <c r="M82" s="244"/>
      <c r="N82" s="247"/>
      <c r="O82" s="247"/>
      <c r="P82" s="247"/>
      <c r="Q82" s="247"/>
      <c r="R82" s="247"/>
      <c r="S82" s="250"/>
      <c r="T82" s="255"/>
    </row>
    <row r="83" spans="1:20" ht="20.25" customHeight="1">
      <c r="A83" s="198"/>
      <c r="B83" s="205"/>
      <c r="C83" s="212"/>
      <c r="D83" s="218"/>
      <c r="E83" s="225"/>
      <c r="F83" s="230"/>
      <c r="G83" s="235"/>
      <c r="H83" s="235"/>
      <c r="I83" s="235"/>
      <c r="J83" s="235"/>
      <c r="K83" s="235"/>
      <c r="L83" s="239"/>
      <c r="M83" s="244"/>
      <c r="N83" s="247"/>
      <c r="O83" s="247"/>
      <c r="P83" s="247"/>
      <c r="Q83" s="247"/>
      <c r="R83" s="247"/>
      <c r="S83" s="250"/>
      <c r="T83" s="255"/>
    </row>
    <row r="84" spans="1:20" ht="20.25" customHeight="1">
      <c r="A84" s="198"/>
      <c r="B84" s="205"/>
      <c r="C84" s="212"/>
      <c r="D84" s="218"/>
      <c r="E84" s="225"/>
      <c r="F84" s="230"/>
      <c r="G84" s="235"/>
      <c r="H84" s="235"/>
      <c r="I84" s="235"/>
      <c r="J84" s="235"/>
      <c r="K84" s="235"/>
      <c r="L84" s="239"/>
      <c r="M84" s="244"/>
      <c r="N84" s="247"/>
      <c r="O84" s="247"/>
      <c r="P84" s="247"/>
      <c r="Q84" s="247"/>
      <c r="R84" s="247"/>
      <c r="S84" s="250"/>
      <c r="T84" s="255"/>
    </row>
    <row r="85" spans="1:20" ht="20.25" customHeight="1">
      <c r="A85" s="198"/>
      <c r="B85" s="205"/>
      <c r="C85" s="212"/>
      <c r="D85" s="218"/>
      <c r="E85" s="225"/>
      <c r="F85" s="230"/>
      <c r="G85" s="235"/>
      <c r="H85" s="235"/>
      <c r="I85" s="235"/>
      <c r="J85" s="235"/>
      <c r="K85" s="235"/>
      <c r="L85" s="239"/>
      <c r="M85" s="244"/>
      <c r="N85" s="247"/>
      <c r="O85" s="247"/>
      <c r="P85" s="247"/>
      <c r="Q85" s="247"/>
      <c r="R85" s="247"/>
      <c r="S85" s="250"/>
      <c r="T85" s="255"/>
    </row>
    <row r="86" spans="1:20" ht="20.25" customHeight="1">
      <c r="A86" s="198"/>
      <c r="B86" s="205"/>
      <c r="C86" s="212"/>
      <c r="D86" s="218"/>
      <c r="E86" s="225"/>
      <c r="F86" s="230"/>
      <c r="G86" s="235"/>
      <c r="H86" s="235"/>
      <c r="I86" s="235"/>
      <c r="J86" s="235"/>
      <c r="K86" s="235"/>
      <c r="L86" s="239"/>
      <c r="M86" s="244"/>
      <c r="N86" s="247"/>
      <c r="O86" s="247"/>
      <c r="P86" s="247"/>
      <c r="Q86" s="247"/>
      <c r="R86" s="247"/>
      <c r="S86" s="250"/>
      <c r="T86" s="255"/>
    </row>
    <row r="87" spans="1:20" ht="20.25" customHeight="1">
      <c r="A87" s="198"/>
      <c r="B87" s="205"/>
      <c r="C87" s="212"/>
      <c r="D87" s="218"/>
      <c r="E87" s="225"/>
      <c r="F87" s="230"/>
      <c r="G87" s="235"/>
      <c r="H87" s="235"/>
      <c r="I87" s="235"/>
      <c r="J87" s="235"/>
      <c r="K87" s="235"/>
      <c r="L87" s="239"/>
      <c r="M87" s="244"/>
      <c r="N87" s="247"/>
      <c r="O87" s="247"/>
      <c r="P87" s="247"/>
      <c r="Q87" s="247"/>
      <c r="R87" s="247"/>
      <c r="S87" s="250"/>
      <c r="T87" s="255"/>
    </row>
    <row r="88" spans="1:20" ht="20.25" customHeight="1">
      <c r="A88" s="198"/>
      <c r="B88" s="205"/>
      <c r="C88" s="212"/>
      <c r="D88" s="218"/>
      <c r="E88" s="225"/>
      <c r="F88" s="230"/>
      <c r="G88" s="235"/>
      <c r="H88" s="235"/>
      <c r="I88" s="235"/>
      <c r="J88" s="235"/>
      <c r="K88" s="235"/>
      <c r="L88" s="239"/>
      <c r="M88" s="244"/>
      <c r="N88" s="247"/>
      <c r="O88" s="247"/>
      <c r="P88" s="247"/>
      <c r="Q88" s="247"/>
      <c r="R88" s="247"/>
      <c r="S88" s="250"/>
      <c r="T88" s="255"/>
    </row>
    <row r="89" spans="1:20" ht="20.25" customHeight="1">
      <c r="A89" s="198"/>
      <c r="B89" s="205"/>
      <c r="C89" s="212"/>
      <c r="D89" s="218"/>
      <c r="E89" s="225"/>
      <c r="F89" s="230"/>
      <c r="G89" s="235"/>
      <c r="H89" s="235"/>
      <c r="I89" s="235"/>
      <c r="J89" s="235"/>
      <c r="K89" s="235"/>
      <c r="L89" s="239"/>
      <c r="M89" s="244"/>
      <c r="N89" s="247"/>
      <c r="O89" s="247"/>
      <c r="P89" s="247"/>
      <c r="Q89" s="247"/>
      <c r="R89" s="247"/>
      <c r="S89" s="250"/>
      <c r="T89" s="255"/>
    </row>
    <row r="90" spans="1:20" ht="20.25" customHeight="1">
      <c r="A90" s="198"/>
      <c r="B90" s="205"/>
      <c r="C90" s="212"/>
      <c r="D90" s="218"/>
      <c r="E90" s="225"/>
      <c r="F90" s="230"/>
      <c r="G90" s="235"/>
      <c r="H90" s="235"/>
      <c r="I90" s="235"/>
      <c r="J90" s="235"/>
      <c r="K90" s="235"/>
      <c r="L90" s="239"/>
      <c r="M90" s="244"/>
      <c r="N90" s="247"/>
      <c r="O90" s="247"/>
      <c r="P90" s="247"/>
      <c r="Q90" s="247"/>
      <c r="R90" s="247"/>
      <c r="S90" s="250"/>
      <c r="T90" s="255"/>
    </row>
    <row r="91" spans="1:20" ht="20.25" customHeight="1">
      <c r="A91" s="198"/>
      <c r="B91" s="205"/>
      <c r="C91" s="212"/>
      <c r="D91" s="218"/>
      <c r="E91" s="225"/>
      <c r="F91" s="230"/>
      <c r="G91" s="235"/>
      <c r="H91" s="235"/>
      <c r="I91" s="235"/>
      <c r="J91" s="235"/>
      <c r="K91" s="235"/>
      <c r="L91" s="239"/>
      <c r="M91" s="244"/>
      <c r="N91" s="247"/>
      <c r="O91" s="247"/>
      <c r="P91" s="247"/>
      <c r="Q91" s="247"/>
      <c r="R91" s="247"/>
      <c r="S91" s="250"/>
      <c r="T91" s="255"/>
    </row>
    <row r="92" spans="1:20" ht="20.25" customHeight="1">
      <c r="A92" s="198"/>
      <c r="B92" s="205"/>
      <c r="C92" s="212"/>
      <c r="D92" s="218"/>
      <c r="E92" s="225"/>
      <c r="F92" s="230"/>
      <c r="G92" s="235"/>
      <c r="H92" s="235"/>
      <c r="I92" s="235"/>
      <c r="J92" s="235"/>
      <c r="K92" s="235"/>
      <c r="L92" s="239"/>
      <c r="M92" s="244"/>
      <c r="N92" s="247"/>
      <c r="O92" s="247"/>
      <c r="P92" s="247"/>
      <c r="Q92" s="247"/>
      <c r="R92" s="247"/>
      <c r="S92" s="250"/>
      <c r="T92" s="255"/>
    </row>
    <row r="93" spans="1:20" ht="20.25" customHeight="1">
      <c r="A93" s="198"/>
      <c r="B93" s="205"/>
      <c r="C93" s="212"/>
      <c r="D93" s="218"/>
      <c r="E93" s="225"/>
      <c r="F93" s="230"/>
      <c r="G93" s="235"/>
      <c r="H93" s="235"/>
      <c r="I93" s="235"/>
      <c r="J93" s="235"/>
      <c r="K93" s="235"/>
      <c r="L93" s="239"/>
      <c r="M93" s="244"/>
      <c r="N93" s="247"/>
      <c r="O93" s="247"/>
      <c r="P93" s="247"/>
      <c r="Q93" s="247"/>
      <c r="R93" s="247"/>
      <c r="S93" s="250"/>
      <c r="T93" s="255"/>
    </row>
    <row r="94" spans="1:20" ht="20.25" customHeight="1">
      <c r="A94" s="198"/>
      <c r="B94" s="205"/>
      <c r="C94" s="212"/>
      <c r="D94" s="218"/>
      <c r="E94" s="225"/>
      <c r="F94" s="230"/>
      <c r="G94" s="235"/>
      <c r="H94" s="235"/>
      <c r="I94" s="235"/>
      <c r="J94" s="235"/>
      <c r="K94" s="235"/>
      <c r="L94" s="239"/>
      <c r="M94" s="244"/>
      <c r="N94" s="247"/>
      <c r="O94" s="247"/>
      <c r="P94" s="247"/>
      <c r="Q94" s="247"/>
      <c r="R94" s="247"/>
      <c r="S94" s="250"/>
      <c r="T94" s="255"/>
    </row>
    <row r="95" spans="1:20" ht="20.25" customHeight="1">
      <c r="A95" s="198"/>
      <c r="B95" s="205"/>
      <c r="C95" s="212"/>
      <c r="D95" s="218"/>
      <c r="E95" s="225"/>
      <c r="F95" s="230"/>
      <c r="G95" s="235"/>
      <c r="H95" s="235"/>
      <c r="I95" s="235"/>
      <c r="J95" s="235"/>
      <c r="K95" s="235"/>
      <c r="L95" s="239"/>
      <c r="M95" s="244"/>
      <c r="N95" s="247"/>
      <c r="O95" s="247"/>
      <c r="P95" s="247"/>
      <c r="Q95" s="247"/>
      <c r="R95" s="247"/>
      <c r="S95" s="250"/>
      <c r="T95" s="255"/>
    </row>
    <row r="96" spans="1:20" ht="20.25" customHeight="1">
      <c r="A96" s="198"/>
      <c r="B96" s="205"/>
      <c r="C96" s="212"/>
      <c r="D96" s="218"/>
      <c r="E96" s="225"/>
      <c r="F96" s="230"/>
      <c r="G96" s="235"/>
      <c r="H96" s="235"/>
      <c r="I96" s="235"/>
      <c r="J96" s="235"/>
      <c r="K96" s="235"/>
      <c r="L96" s="239"/>
      <c r="M96" s="244"/>
      <c r="N96" s="247"/>
      <c r="O96" s="247"/>
      <c r="P96" s="247"/>
      <c r="Q96" s="247"/>
      <c r="R96" s="247"/>
      <c r="S96" s="250"/>
      <c r="T96" s="255"/>
    </row>
    <row r="97" spans="1:20" ht="20.25" customHeight="1">
      <c r="A97" s="198"/>
      <c r="B97" s="205"/>
      <c r="C97" s="212"/>
      <c r="D97" s="218"/>
      <c r="E97" s="225"/>
      <c r="F97" s="230"/>
      <c r="G97" s="235"/>
      <c r="H97" s="235"/>
      <c r="I97" s="235"/>
      <c r="J97" s="235"/>
      <c r="K97" s="235"/>
      <c r="L97" s="239"/>
      <c r="M97" s="244"/>
      <c r="N97" s="247"/>
      <c r="O97" s="247"/>
      <c r="P97" s="247"/>
      <c r="Q97" s="247"/>
      <c r="R97" s="247"/>
      <c r="S97" s="250"/>
      <c r="T97" s="255"/>
    </row>
    <row r="98" spans="1:20" ht="20.25" customHeight="1">
      <c r="A98" s="198"/>
      <c r="B98" s="205"/>
      <c r="C98" s="212"/>
      <c r="D98" s="218"/>
      <c r="E98" s="225"/>
      <c r="F98" s="230"/>
      <c r="G98" s="235"/>
      <c r="H98" s="235"/>
      <c r="I98" s="235"/>
      <c r="J98" s="235"/>
      <c r="K98" s="235"/>
      <c r="L98" s="239"/>
      <c r="M98" s="244"/>
      <c r="N98" s="247"/>
      <c r="O98" s="247"/>
      <c r="P98" s="247"/>
      <c r="Q98" s="247"/>
      <c r="R98" s="247"/>
      <c r="S98" s="250"/>
      <c r="T98" s="255"/>
    </row>
    <row r="99" spans="1:20" ht="20.25" customHeight="1">
      <c r="A99" s="198"/>
      <c r="B99" s="205"/>
      <c r="C99" s="212"/>
      <c r="D99" s="218"/>
      <c r="E99" s="225"/>
      <c r="F99" s="230"/>
      <c r="G99" s="235"/>
      <c r="H99" s="235"/>
      <c r="I99" s="235"/>
      <c r="J99" s="235"/>
      <c r="K99" s="235"/>
      <c r="L99" s="239"/>
      <c r="M99" s="244"/>
      <c r="N99" s="247"/>
      <c r="O99" s="247"/>
      <c r="P99" s="247"/>
      <c r="Q99" s="247"/>
      <c r="R99" s="247"/>
      <c r="S99" s="250"/>
      <c r="T99" s="255"/>
    </row>
    <row r="100" spans="1:20" ht="20.25" customHeight="1">
      <c r="A100" s="198"/>
      <c r="B100" s="205"/>
      <c r="C100" s="212"/>
      <c r="D100" s="218"/>
      <c r="E100" s="225"/>
      <c r="F100" s="230"/>
      <c r="G100" s="235"/>
      <c r="H100" s="235"/>
      <c r="I100" s="235"/>
      <c r="J100" s="235"/>
      <c r="K100" s="235"/>
      <c r="L100" s="239"/>
      <c r="M100" s="244"/>
      <c r="N100" s="247"/>
      <c r="O100" s="247"/>
      <c r="P100" s="247"/>
      <c r="Q100" s="247"/>
      <c r="R100" s="247"/>
      <c r="S100" s="250"/>
      <c r="T100" s="255"/>
    </row>
    <row r="101" spans="1:20" ht="20.25" customHeight="1">
      <c r="A101" s="198"/>
      <c r="B101" s="205"/>
      <c r="C101" s="212"/>
      <c r="D101" s="218"/>
      <c r="E101" s="225"/>
      <c r="F101" s="230"/>
      <c r="G101" s="235"/>
      <c r="H101" s="235"/>
      <c r="I101" s="235"/>
      <c r="J101" s="235"/>
      <c r="K101" s="235"/>
      <c r="L101" s="239"/>
      <c r="M101" s="244"/>
      <c r="N101" s="247"/>
      <c r="O101" s="247"/>
      <c r="P101" s="247"/>
      <c r="Q101" s="247"/>
      <c r="R101" s="247"/>
      <c r="S101" s="250"/>
      <c r="T101" s="255"/>
    </row>
    <row r="102" spans="1:20" ht="20.25" customHeight="1">
      <c r="A102" s="198"/>
      <c r="B102" s="205"/>
      <c r="C102" s="212"/>
      <c r="D102" s="218"/>
      <c r="E102" s="225"/>
      <c r="F102" s="230"/>
      <c r="G102" s="235"/>
      <c r="H102" s="235"/>
      <c r="I102" s="235"/>
      <c r="J102" s="235"/>
      <c r="K102" s="235"/>
      <c r="L102" s="239"/>
      <c r="M102" s="244"/>
      <c r="N102" s="247"/>
      <c r="O102" s="247"/>
      <c r="P102" s="247"/>
      <c r="Q102" s="247"/>
      <c r="R102" s="247"/>
      <c r="S102" s="250"/>
      <c r="T102" s="255"/>
    </row>
    <row r="103" spans="1:20" ht="20.25" customHeight="1">
      <c r="A103" s="198"/>
      <c r="B103" s="205"/>
      <c r="C103" s="212"/>
      <c r="D103" s="218"/>
      <c r="E103" s="225"/>
      <c r="F103" s="230"/>
      <c r="G103" s="235"/>
      <c r="H103" s="235"/>
      <c r="I103" s="235"/>
      <c r="J103" s="235"/>
      <c r="K103" s="235"/>
      <c r="L103" s="239"/>
      <c r="M103" s="244"/>
      <c r="N103" s="247"/>
      <c r="O103" s="247"/>
      <c r="P103" s="247"/>
      <c r="Q103" s="247"/>
      <c r="R103" s="247"/>
      <c r="S103" s="250"/>
      <c r="T103" s="255"/>
    </row>
    <row r="104" spans="1:20" ht="20.25" customHeight="1">
      <c r="A104" s="198"/>
      <c r="B104" s="205"/>
      <c r="C104" s="212"/>
      <c r="D104" s="218"/>
      <c r="E104" s="225"/>
      <c r="F104" s="230"/>
      <c r="G104" s="235"/>
      <c r="H104" s="235"/>
      <c r="I104" s="235"/>
      <c r="J104" s="235"/>
      <c r="K104" s="235"/>
      <c r="L104" s="239"/>
      <c r="M104" s="244"/>
      <c r="N104" s="247"/>
      <c r="O104" s="247"/>
      <c r="P104" s="247"/>
      <c r="Q104" s="247"/>
      <c r="R104" s="247"/>
      <c r="S104" s="250"/>
      <c r="T104" s="255"/>
    </row>
    <row r="105" spans="1:20" ht="20.25" customHeight="1">
      <c r="A105" s="198"/>
      <c r="B105" s="205"/>
      <c r="C105" s="212"/>
      <c r="D105" s="218"/>
      <c r="E105" s="225"/>
      <c r="F105" s="230"/>
      <c r="G105" s="235"/>
      <c r="H105" s="235"/>
      <c r="I105" s="235"/>
      <c r="J105" s="235"/>
      <c r="K105" s="235"/>
      <c r="L105" s="239"/>
      <c r="M105" s="244"/>
      <c r="N105" s="247"/>
      <c r="O105" s="247"/>
      <c r="P105" s="247"/>
      <c r="Q105" s="247"/>
      <c r="R105" s="247"/>
      <c r="S105" s="250"/>
      <c r="T105" s="255"/>
    </row>
    <row r="106" spans="1:20" ht="20.25" customHeight="1">
      <c r="A106" s="198"/>
      <c r="B106" s="205"/>
      <c r="C106" s="212"/>
      <c r="D106" s="218"/>
      <c r="E106" s="225"/>
      <c r="F106" s="230"/>
      <c r="G106" s="235"/>
      <c r="H106" s="235"/>
      <c r="I106" s="235"/>
      <c r="J106" s="235"/>
      <c r="K106" s="235"/>
      <c r="L106" s="239"/>
      <c r="M106" s="244"/>
      <c r="N106" s="247"/>
      <c r="O106" s="247"/>
      <c r="P106" s="247"/>
      <c r="Q106" s="247"/>
      <c r="R106" s="247"/>
      <c r="S106" s="250"/>
      <c r="T106" s="255"/>
    </row>
    <row r="107" spans="1:20" ht="20.25" customHeight="1">
      <c r="A107" s="198"/>
      <c r="B107" s="205"/>
      <c r="C107" s="212"/>
      <c r="D107" s="218"/>
      <c r="E107" s="225"/>
      <c r="F107" s="230"/>
      <c r="G107" s="235"/>
      <c r="H107" s="235"/>
      <c r="I107" s="235"/>
      <c r="J107" s="235"/>
      <c r="K107" s="235"/>
      <c r="L107" s="239"/>
      <c r="M107" s="244"/>
      <c r="N107" s="247"/>
      <c r="O107" s="247"/>
      <c r="P107" s="247"/>
      <c r="Q107" s="247"/>
      <c r="R107" s="247"/>
      <c r="S107" s="250"/>
      <c r="T107" s="255"/>
    </row>
    <row r="108" spans="1:20" ht="20.25" customHeight="1">
      <c r="A108" s="198"/>
      <c r="B108" s="205"/>
      <c r="C108" s="212"/>
      <c r="D108" s="218"/>
      <c r="E108" s="225"/>
      <c r="F108" s="230"/>
      <c r="G108" s="235"/>
      <c r="H108" s="235"/>
      <c r="I108" s="235"/>
      <c r="J108" s="235"/>
      <c r="K108" s="235"/>
      <c r="L108" s="239"/>
      <c r="M108" s="244"/>
      <c r="N108" s="247"/>
      <c r="O108" s="247"/>
      <c r="P108" s="247"/>
      <c r="Q108" s="247"/>
      <c r="R108" s="247"/>
      <c r="S108" s="250"/>
      <c r="T108" s="255"/>
    </row>
    <row r="109" spans="1:20" ht="20.25" customHeight="1">
      <c r="A109" s="198"/>
      <c r="B109" s="205"/>
      <c r="C109" s="212"/>
      <c r="D109" s="218"/>
      <c r="E109" s="225"/>
      <c r="F109" s="230"/>
      <c r="G109" s="235"/>
      <c r="H109" s="235"/>
      <c r="I109" s="235"/>
      <c r="J109" s="235"/>
      <c r="K109" s="235"/>
      <c r="L109" s="239"/>
      <c r="M109" s="244"/>
      <c r="N109" s="247"/>
      <c r="O109" s="247"/>
      <c r="P109" s="247"/>
      <c r="Q109" s="247"/>
      <c r="R109" s="247"/>
      <c r="S109" s="250"/>
      <c r="T109" s="255"/>
    </row>
    <row r="110" spans="1:20" ht="20.25" customHeight="1">
      <c r="A110" s="198"/>
      <c r="B110" s="205"/>
      <c r="C110" s="212"/>
      <c r="D110" s="218"/>
      <c r="E110" s="225"/>
      <c r="F110" s="230"/>
      <c r="G110" s="235"/>
      <c r="H110" s="235"/>
      <c r="I110" s="235"/>
      <c r="J110" s="235"/>
      <c r="K110" s="235"/>
      <c r="L110" s="239"/>
      <c r="M110" s="244"/>
      <c r="N110" s="247"/>
      <c r="O110" s="247"/>
      <c r="P110" s="247"/>
      <c r="Q110" s="247"/>
      <c r="R110" s="247"/>
      <c r="S110" s="250"/>
      <c r="T110" s="255"/>
    </row>
    <row r="111" spans="1:20" ht="20.25" customHeight="1">
      <c r="A111" s="198"/>
      <c r="B111" s="205"/>
      <c r="C111" s="212"/>
      <c r="D111" s="218"/>
      <c r="E111" s="225"/>
      <c r="F111" s="230"/>
      <c r="G111" s="235"/>
      <c r="H111" s="235"/>
      <c r="I111" s="235"/>
      <c r="J111" s="235"/>
      <c r="K111" s="235"/>
      <c r="L111" s="239"/>
      <c r="M111" s="244"/>
      <c r="N111" s="247"/>
      <c r="O111" s="247"/>
      <c r="P111" s="247"/>
      <c r="Q111" s="247"/>
      <c r="R111" s="247"/>
      <c r="S111" s="250"/>
      <c r="T111" s="255"/>
    </row>
    <row r="112" spans="1:20" ht="20.25" customHeight="1">
      <c r="A112" s="198"/>
      <c r="B112" s="205"/>
      <c r="C112" s="212"/>
      <c r="D112" s="218"/>
      <c r="E112" s="225"/>
      <c r="F112" s="230"/>
      <c r="G112" s="235"/>
      <c r="H112" s="235"/>
      <c r="I112" s="235"/>
      <c r="J112" s="235"/>
      <c r="K112" s="235"/>
      <c r="L112" s="239"/>
      <c r="M112" s="244"/>
      <c r="N112" s="247"/>
      <c r="O112" s="247"/>
      <c r="P112" s="247"/>
      <c r="Q112" s="247"/>
      <c r="R112" s="247"/>
      <c r="S112" s="250"/>
      <c r="T112" s="255"/>
    </row>
    <row r="113" spans="1:20" ht="20.25" customHeight="1">
      <c r="A113" s="198"/>
      <c r="B113" s="205"/>
      <c r="C113" s="212"/>
      <c r="D113" s="218"/>
      <c r="E113" s="225"/>
      <c r="F113" s="230"/>
      <c r="G113" s="235"/>
      <c r="H113" s="235"/>
      <c r="I113" s="235"/>
      <c r="J113" s="235"/>
      <c r="K113" s="235"/>
      <c r="L113" s="239"/>
      <c r="M113" s="244"/>
      <c r="N113" s="247"/>
      <c r="O113" s="247"/>
      <c r="P113" s="247"/>
      <c r="Q113" s="247"/>
      <c r="R113" s="247"/>
      <c r="S113" s="250"/>
      <c r="T113" s="255"/>
    </row>
    <row r="114" spans="1:20" ht="20.25" customHeight="1">
      <c r="A114" s="198"/>
      <c r="B114" s="205"/>
      <c r="C114" s="212"/>
      <c r="D114" s="218"/>
      <c r="E114" s="225"/>
      <c r="F114" s="230"/>
      <c r="G114" s="235"/>
      <c r="H114" s="235"/>
      <c r="I114" s="235"/>
      <c r="J114" s="235"/>
      <c r="K114" s="235"/>
      <c r="L114" s="239"/>
      <c r="M114" s="244"/>
      <c r="N114" s="247"/>
      <c r="O114" s="247"/>
      <c r="P114" s="247"/>
      <c r="Q114" s="247"/>
      <c r="R114" s="247"/>
      <c r="S114" s="250"/>
      <c r="T114" s="255"/>
    </row>
    <row r="115" spans="1:20" ht="20.25" customHeight="1">
      <c r="A115" s="198"/>
      <c r="B115" s="205"/>
      <c r="C115" s="212"/>
      <c r="D115" s="218"/>
      <c r="E115" s="225"/>
      <c r="F115" s="230"/>
      <c r="G115" s="235"/>
      <c r="H115" s="235"/>
      <c r="I115" s="235"/>
      <c r="J115" s="235"/>
      <c r="K115" s="235"/>
      <c r="L115" s="239"/>
      <c r="M115" s="244"/>
      <c r="N115" s="247"/>
      <c r="O115" s="247"/>
      <c r="P115" s="247"/>
      <c r="Q115" s="247"/>
      <c r="R115" s="247"/>
      <c r="S115" s="250"/>
      <c r="T115" s="255"/>
    </row>
    <row r="116" spans="1:20" ht="20.25" customHeight="1">
      <c r="A116" s="198"/>
      <c r="B116" s="205"/>
      <c r="C116" s="212"/>
      <c r="D116" s="218"/>
      <c r="E116" s="225"/>
      <c r="F116" s="230"/>
      <c r="G116" s="235"/>
      <c r="H116" s="235"/>
      <c r="I116" s="235"/>
      <c r="J116" s="235"/>
      <c r="K116" s="235"/>
      <c r="L116" s="239"/>
      <c r="M116" s="244"/>
      <c r="N116" s="247"/>
      <c r="O116" s="247"/>
      <c r="P116" s="247"/>
      <c r="Q116" s="247"/>
      <c r="R116" s="247"/>
      <c r="S116" s="250"/>
      <c r="T116" s="255"/>
    </row>
    <row r="117" spans="1:20" ht="20.25" customHeight="1">
      <c r="A117" s="198"/>
      <c r="B117" s="205"/>
      <c r="C117" s="212"/>
      <c r="D117" s="218"/>
      <c r="E117" s="225"/>
      <c r="F117" s="230"/>
      <c r="G117" s="235"/>
      <c r="H117" s="235"/>
      <c r="I117" s="235"/>
      <c r="J117" s="235"/>
      <c r="K117" s="235"/>
      <c r="L117" s="239"/>
      <c r="M117" s="244"/>
      <c r="N117" s="247"/>
      <c r="O117" s="247"/>
      <c r="P117" s="247"/>
      <c r="Q117" s="247"/>
      <c r="R117" s="247"/>
      <c r="S117" s="250"/>
      <c r="T117" s="255"/>
    </row>
    <row r="118" spans="1:20" ht="20.25" customHeight="1">
      <c r="A118" s="198"/>
      <c r="B118" s="205"/>
      <c r="C118" s="212"/>
      <c r="D118" s="218"/>
      <c r="E118" s="225"/>
      <c r="F118" s="230"/>
      <c r="G118" s="235"/>
      <c r="H118" s="235"/>
      <c r="I118" s="235"/>
      <c r="J118" s="235"/>
      <c r="K118" s="235"/>
      <c r="L118" s="239"/>
      <c r="M118" s="244"/>
      <c r="N118" s="247"/>
      <c r="O118" s="247"/>
      <c r="P118" s="247"/>
      <c r="Q118" s="247"/>
      <c r="R118" s="247"/>
      <c r="S118" s="250"/>
      <c r="T118" s="255"/>
    </row>
    <row r="119" spans="1:20" ht="20.25" customHeight="1">
      <c r="A119" s="198"/>
      <c r="B119" s="205"/>
      <c r="C119" s="212"/>
      <c r="D119" s="218"/>
      <c r="E119" s="225"/>
      <c r="F119" s="230"/>
      <c r="G119" s="235"/>
      <c r="H119" s="235"/>
      <c r="I119" s="235"/>
      <c r="J119" s="235"/>
      <c r="K119" s="235"/>
      <c r="L119" s="239"/>
      <c r="M119" s="244"/>
      <c r="N119" s="247"/>
      <c r="O119" s="247"/>
      <c r="P119" s="247"/>
      <c r="Q119" s="247"/>
      <c r="R119" s="247"/>
      <c r="S119" s="250"/>
      <c r="T119" s="255"/>
    </row>
    <row r="120" spans="1:20" ht="20.25" customHeight="1">
      <c r="A120" s="198"/>
      <c r="B120" s="205"/>
      <c r="C120" s="212"/>
      <c r="D120" s="218"/>
      <c r="E120" s="225"/>
      <c r="F120" s="230"/>
      <c r="G120" s="235"/>
      <c r="H120" s="235"/>
      <c r="I120" s="235"/>
      <c r="J120" s="235"/>
      <c r="K120" s="235"/>
      <c r="L120" s="239"/>
      <c r="M120" s="244"/>
      <c r="N120" s="247"/>
      <c r="O120" s="247"/>
      <c r="P120" s="247"/>
      <c r="Q120" s="247"/>
      <c r="R120" s="247"/>
      <c r="S120" s="250"/>
      <c r="T120" s="255"/>
    </row>
    <row r="121" spans="1:20" ht="20.25" customHeight="1">
      <c r="A121" s="198"/>
      <c r="B121" s="205"/>
      <c r="C121" s="212"/>
      <c r="D121" s="218"/>
      <c r="E121" s="225"/>
      <c r="F121" s="230"/>
      <c r="G121" s="235"/>
      <c r="H121" s="235"/>
      <c r="I121" s="235"/>
      <c r="J121" s="235"/>
      <c r="K121" s="235"/>
      <c r="L121" s="239"/>
      <c r="M121" s="244"/>
      <c r="N121" s="247"/>
      <c r="O121" s="247"/>
      <c r="P121" s="247"/>
      <c r="Q121" s="247"/>
      <c r="R121" s="247"/>
      <c r="S121" s="250"/>
      <c r="T121" s="255"/>
    </row>
    <row r="122" spans="1:20" ht="20.25" customHeight="1">
      <c r="A122" s="198"/>
      <c r="B122" s="205"/>
      <c r="C122" s="212"/>
      <c r="D122" s="218"/>
      <c r="E122" s="225"/>
      <c r="F122" s="230"/>
      <c r="G122" s="235"/>
      <c r="H122" s="235"/>
      <c r="I122" s="235"/>
      <c r="J122" s="235"/>
      <c r="K122" s="235"/>
      <c r="L122" s="239"/>
      <c r="M122" s="244"/>
      <c r="N122" s="247"/>
      <c r="O122" s="247"/>
      <c r="P122" s="247"/>
      <c r="Q122" s="247"/>
      <c r="R122" s="247"/>
      <c r="S122" s="250"/>
      <c r="T122" s="255"/>
    </row>
    <row r="123" spans="1:20" ht="20.25" customHeight="1">
      <c r="A123" s="198"/>
      <c r="B123" s="205"/>
      <c r="C123" s="212"/>
      <c r="D123" s="218"/>
      <c r="E123" s="225"/>
      <c r="F123" s="230"/>
      <c r="G123" s="235"/>
      <c r="H123" s="235"/>
      <c r="I123" s="235"/>
      <c r="J123" s="235"/>
      <c r="K123" s="235"/>
      <c r="L123" s="239"/>
      <c r="M123" s="244"/>
      <c r="N123" s="247"/>
      <c r="O123" s="247"/>
      <c r="P123" s="247"/>
      <c r="Q123" s="247"/>
      <c r="R123" s="247"/>
      <c r="S123" s="250"/>
      <c r="T123" s="255"/>
    </row>
    <row r="124" spans="1:20" ht="20.25" customHeight="1">
      <c r="A124" s="198"/>
      <c r="B124" s="205"/>
      <c r="C124" s="212"/>
      <c r="D124" s="218"/>
      <c r="E124" s="225"/>
      <c r="F124" s="230"/>
      <c r="G124" s="235"/>
      <c r="H124" s="235"/>
      <c r="I124" s="235"/>
      <c r="J124" s="235"/>
      <c r="K124" s="235"/>
      <c r="L124" s="239"/>
      <c r="M124" s="244"/>
      <c r="N124" s="247"/>
      <c r="O124" s="247"/>
      <c r="P124" s="247"/>
      <c r="Q124" s="247"/>
      <c r="R124" s="247"/>
      <c r="S124" s="250"/>
      <c r="T124" s="255"/>
    </row>
    <row r="125" spans="1:20" ht="20.25" customHeight="1">
      <c r="A125" s="198"/>
      <c r="B125" s="205"/>
      <c r="C125" s="212"/>
      <c r="D125" s="218"/>
      <c r="E125" s="225"/>
      <c r="F125" s="230"/>
      <c r="G125" s="235"/>
      <c r="H125" s="235"/>
      <c r="I125" s="235"/>
      <c r="J125" s="235"/>
      <c r="K125" s="235"/>
      <c r="L125" s="239"/>
      <c r="M125" s="244"/>
      <c r="N125" s="247"/>
      <c r="O125" s="247"/>
      <c r="P125" s="247"/>
      <c r="Q125" s="247"/>
      <c r="R125" s="247"/>
      <c r="S125" s="250"/>
      <c r="T125" s="255"/>
    </row>
    <row r="126" spans="1:20" ht="20.25" customHeight="1">
      <c r="A126" s="198"/>
      <c r="B126" s="205"/>
      <c r="C126" s="212"/>
      <c r="D126" s="218"/>
      <c r="E126" s="225"/>
      <c r="F126" s="230"/>
      <c r="G126" s="235"/>
      <c r="H126" s="235"/>
      <c r="I126" s="235"/>
      <c r="J126" s="235"/>
      <c r="K126" s="235"/>
      <c r="L126" s="239"/>
      <c r="M126" s="244"/>
      <c r="N126" s="247"/>
      <c r="O126" s="247"/>
      <c r="P126" s="247"/>
      <c r="Q126" s="247"/>
      <c r="R126" s="247"/>
      <c r="S126" s="250"/>
      <c r="T126" s="255"/>
    </row>
    <row r="127" spans="1:20" ht="20.25" customHeight="1">
      <c r="A127" s="198"/>
      <c r="B127" s="205"/>
      <c r="C127" s="212"/>
      <c r="D127" s="218"/>
      <c r="E127" s="225"/>
      <c r="F127" s="230"/>
      <c r="G127" s="235"/>
      <c r="H127" s="235"/>
      <c r="I127" s="235"/>
      <c r="J127" s="235"/>
      <c r="K127" s="235"/>
      <c r="L127" s="239"/>
      <c r="M127" s="244"/>
      <c r="N127" s="247"/>
      <c r="O127" s="247"/>
      <c r="P127" s="247"/>
      <c r="Q127" s="247"/>
      <c r="R127" s="247"/>
      <c r="S127" s="250"/>
      <c r="T127" s="255"/>
    </row>
    <row r="128" spans="1:20" ht="20.25" customHeight="1">
      <c r="A128" s="198"/>
      <c r="B128" s="205"/>
      <c r="C128" s="212"/>
      <c r="D128" s="218"/>
      <c r="E128" s="225"/>
      <c r="F128" s="230"/>
      <c r="G128" s="235"/>
      <c r="H128" s="235"/>
      <c r="I128" s="235"/>
      <c r="J128" s="235"/>
      <c r="K128" s="235"/>
      <c r="L128" s="239"/>
      <c r="M128" s="244"/>
      <c r="N128" s="247"/>
      <c r="O128" s="247"/>
      <c r="P128" s="247"/>
      <c r="Q128" s="247"/>
      <c r="R128" s="247"/>
      <c r="S128" s="250"/>
      <c r="T128" s="255"/>
    </row>
    <row r="129" spans="1:20" ht="20.25" customHeight="1">
      <c r="A129" s="198"/>
      <c r="B129" s="205"/>
      <c r="C129" s="212"/>
      <c r="D129" s="218"/>
      <c r="E129" s="225"/>
      <c r="F129" s="230"/>
      <c r="G129" s="235"/>
      <c r="H129" s="235"/>
      <c r="I129" s="235"/>
      <c r="J129" s="235"/>
      <c r="K129" s="235"/>
      <c r="L129" s="239"/>
      <c r="M129" s="244"/>
      <c r="N129" s="247"/>
      <c r="O129" s="247"/>
      <c r="P129" s="247"/>
      <c r="Q129" s="247"/>
      <c r="R129" s="247"/>
      <c r="S129" s="250"/>
      <c r="T129" s="255"/>
    </row>
    <row r="130" spans="1:20" ht="20.25" customHeight="1">
      <c r="A130" s="198"/>
      <c r="B130" s="205"/>
      <c r="C130" s="212"/>
      <c r="D130" s="218"/>
      <c r="E130" s="225"/>
      <c r="F130" s="230"/>
      <c r="G130" s="235"/>
      <c r="H130" s="235"/>
      <c r="I130" s="235"/>
      <c r="J130" s="235"/>
      <c r="K130" s="235"/>
      <c r="L130" s="239"/>
      <c r="M130" s="244"/>
      <c r="N130" s="247"/>
      <c r="O130" s="247"/>
      <c r="P130" s="247"/>
      <c r="Q130" s="247"/>
      <c r="R130" s="247"/>
      <c r="S130" s="250"/>
      <c r="T130" s="255"/>
    </row>
    <row r="131" spans="1:20" ht="20.25" customHeight="1">
      <c r="A131" s="198"/>
      <c r="B131" s="205"/>
      <c r="C131" s="212"/>
      <c r="D131" s="218"/>
      <c r="E131" s="225"/>
      <c r="F131" s="230"/>
      <c r="G131" s="235"/>
      <c r="H131" s="235"/>
      <c r="I131" s="235"/>
      <c r="J131" s="235"/>
      <c r="K131" s="235"/>
      <c r="L131" s="239"/>
      <c r="M131" s="244"/>
      <c r="N131" s="247"/>
      <c r="O131" s="247"/>
      <c r="P131" s="247"/>
      <c r="Q131" s="247"/>
      <c r="R131" s="247"/>
      <c r="S131" s="250"/>
      <c r="T131" s="255"/>
    </row>
    <row r="132" spans="1:20" ht="20.25" customHeight="1">
      <c r="A132" s="198"/>
      <c r="B132" s="205"/>
      <c r="C132" s="212"/>
      <c r="D132" s="218"/>
      <c r="E132" s="225"/>
      <c r="F132" s="230"/>
      <c r="G132" s="235"/>
      <c r="H132" s="235"/>
      <c r="I132" s="235"/>
      <c r="J132" s="235"/>
      <c r="K132" s="235"/>
      <c r="L132" s="239"/>
      <c r="M132" s="244"/>
      <c r="N132" s="247"/>
      <c r="O132" s="247"/>
      <c r="P132" s="247"/>
      <c r="Q132" s="247"/>
      <c r="R132" s="247"/>
      <c r="S132" s="250"/>
      <c r="T132" s="255"/>
    </row>
    <row r="133" spans="1:20" ht="20.25" customHeight="1">
      <c r="A133" s="198"/>
      <c r="B133" s="205"/>
      <c r="C133" s="212"/>
      <c r="D133" s="218"/>
      <c r="E133" s="225"/>
      <c r="F133" s="230"/>
      <c r="G133" s="235"/>
      <c r="H133" s="235"/>
      <c r="I133" s="235"/>
      <c r="J133" s="235"/>
      <c r="K133" s="235"/>
      <c r="L133" s="239"/>
      <c r="M133" s="244"/>
      <c r="N133" s="247"/>
      <c r="O133" s="247"/>
      <c r="P133" s="247"/>
      <c r="Q133" s="247"/>
      <c r="R133" s="247"/>
      <c r="S133" s="250"/>
      <c r="T133" s="255"/>
    </row>
    <row r="134" spans="1:20" ht="20.25" customHeight="1">
      <c r="A134" s="198"/>
      <c r="B134" s="205"/>
      <c r="C134" s="212"/>
      <c r="D134" s="218"/>
      <c r="E134" s="225"/>
      <c r="F134" s="230"/>
      <c r="G134" s="235"/>
      <c r="H134" s="235"/>
      <c r="I134" s="235"/>
      <c r="J134" s="235"/>
      <c r="K134" s="235"/>
      <c r="L134" s="239"/>
      <c r="M134" s="244"/>
      <c r="N134" s="247"/>
      <c r="O134" s="247"/>
      <c r="P134" s="247"/>
      <c r="Q134" s="247"/>
      <c r="R134" s="247"/>
      <c r="S134" s="250"/>
      <c r="T134" s="255"/>
    </row>
    <row r="135" spans="1:20" ht="20.25" customHeight="1">
      <c r="A135" s="198"/>
      <c r="B135" s="205"/>
      <c r="C135" s="212"/>
      <c r="D135" s="218"/>
      <c r="E135" s="225"/>
      <c r="F135" s="230"/>
      <c r="G135" s="235"/>
      <c r="H135" s="235"/>
      <c r="I135" s="235"/>
      <c r="J135" s="235"/>
      <c r="K135" s="235"/>
      <c r="L135" s="239"/>
      <c r="M135" s="244"/>
      <c r="N135" s="247"/>
      <c r="O135" s="247"/>
      <c r="P135" s="247"/>
      <c r="Q135" s="247"/>
      <c r="R135" s="247"/>
      <c r="S135" s="250"/>
      <c r="T135" s="255"/>
    </row>
    <row r="136" spans="1:20" ht="20.25" customHeight="1">
      <c r="A136" s="198"/>
      <c r="B136" s="205"/>
      <c r="C136" s="212"/>
      <c r="D136" s="218"/>
      <c r="E136" s="225"/>
      <c r="F136" s="230"/>
      <c r="G136" s="235"/>
      <c r="H136" s="235"/>
      <c r="I136" s="235"/>
      <c r="J136" s="235"/>
      <c r="K136" s="235"/>
      <c r="L136" s="239"/>
      <c r="M136" s="244"/>
      <c r="N136" s="247"/>
      <c r="O136" s="247"/>
      <c r="P136" s="247"/>
      <c r="Q136" s="247"/>
      <c r="R136" s="247"/>
      <c r="S136" s="250"/>
      <c r="T136" s="255"/>
    </row>
    <row r="137" spans="1:20" ht="20.25" customHeight="1">
      <c r="A137" s="198"/>
      <c r="B137" s="205"/>
      <c r="C137" s="212"/>
      <c r="D137" s="218"/>
      <c r="E137" s="225"/>
      <c r="F137" s="230"/>
      <c r="G137" s="235"/>
      <c r="H137" s="235"/>
      <c r="I137" s="235"/>
      <c r="J137" s="235"/>
      <c r="K137" s="235"/>
      <c r="L137" s="239"/>
      <c r="M137" s="244"/>
      <c r="N137" s="247"/>
      <c r="O137" s="247"/>
      <c r="P137" s="247"/>
      <c r="Q137" s="247"/>
      <c r="R137" s="247"/>
      <c r="S137" s="250"/>
      <c r="T137" s="255"/>
    </row>
    <row r="138" spans="1:20" ht="20.25" customHeight="1">
      <c r="A138" s="198"/>
      <c r="B138" s="205"/>
      <c r="C138" s="212"/>
      <c r="D138" s="218"/>
      <c r="E138" s="225"/>
      <c r="F138" s="230"/>
      <c r="G138" s="235"/>
      <c r="H138" s="235"/>
      <c r="I138" s="235"/>
      <c r="J138" s="235"/>
      <c r="K138" s="235"/>
      <c r="L138" s="239"/>
      <c r="M138" s="244"/>
      <c r="N138" s="247"/>
      <c r="O138" s="247"/>
      <c r="P138" s="247"/>
      <c r="Q138" s="247"/>
      <c r="R138" s="247"/>
      <c r="S138" s="250"/>
      <c r="T138" s="255"/>
    </row>
    <row r="139" spans="1:20" ht="20.25" customHeight="1">
      <c r="A139" s="198"/>
      <c r="B139" s="205"/>
      <c r="C139" s="212"/>
      <c r="D139" s="218"/>
      <c r="E139" s="225"/>
      <c r="F139" s="230"/>
      <c r="G139" s="235"/>
      <c r="H139" s="235"/>
      <c r="I139" s="235"/>
      <c r="J139" s="235"/>
      <c r="K139" s="235"/>
      <c r="L139" s="239"/>
      <c r="M139" s="244"/>
      <c r="N139" s="247"/>
      <c r="O139" s="247"/>
      <c r="P139" s="247"/>
      <c r="Q139" s="247"/>
      <c r="R139" s="247"/>
      <c r="S139" s="250"/>
      <c r="T139" s="255"/>
    </row>
    <row r="140" spans="1:20" ht="20.25" customHeight="1">
      <c r="A140" s="198"/>
      <c r="B140" s="205"/>
      <c r="C140" s="212"/>
      <c r="D140" s="218"/>
      <c r="E140" s="225"/>
      <c r="F140" s="230"/>
      <c r="G140" s="235"/>
      <c r="H140" s="235"/>
      <c r="I140" s="235"/>
      <c r="J140" s="235"/>
      <c r="K140" s="235"/>
      <c r="L140" s="239"/>
      <c r="M140" s="244"/>
      <c r="N140" s="247"/>
      <c r="O140" s="247"/>
      <c r="P140" s="247"/>
      <c r="Q140" s="247"/>
      <c r="R140" s="247"/>
      <c r="S140" s="250"/>
      <c r="T140" s="255"/>
    </row>
    <row r="141" spans="1:20" ht="20.25" customHeight="1">
      <c r="A141" s="198"/>
      <c r="B141" s="205"/>
      <c r="C141" s="212"/>
      <c r="D141" s="218"/>
      <c r="E141" s="225"/>
      <c r="F141" s="230"/>
      <c r="G141" s="235"/>
      <c r="H141" s="235"/>
      <c r="I141" s="235"/>
      <c r="J141" s="235"/>
      <c r="K141" s="235"/>
      <c r="L141" s="239"/>
      <c r="M141" s="244"/>
      <c r="N141" s="247"/>
      <c r="O141" s="247"/>
      <c r="P141" s="247"/>
      <c r="Q141" s="247"/>
      <c r="R141" s="247"/>
      <c r="S141" s="250"/>
      <c r="T141" s="255"/>
    </row>
    <row r="142" spans="1:20" ht="20.25" customHeight="1">
      <c r="A142" s="198"/>
      <c r="B142" s="205"/>
      <c r="C142" s="212"/>
      <c r="D142" s="218"/>
      <c r="E142" s="225"/>
      <c r="F142" s="230"/>
      <c r="G142" s="235"/>
      <c r="H142" s="235"/>
      <c r="I142" s="235"/>
      <c r="J142" s="235"/>
      <c r="K142" s="235"/>
      <c r="L142" s="239"/>
      <c r="M142" s="244"/>
      <c r="N142" s="247"/>
      <c r="O142" s="247"/>
      <c r="P142" s="247"/>
      <c r="Q142" s="247"/>
      <c r="R142" s="247"/>
      <c r="S142" s="250"/>
      <c r="T142" s="255"/>
    </row>
    <row r="143" spans="1:20" ht="20.25" customHeight="1">
      <c r="A143" s="198"/>
      <c r="B143" s="205"/>
      <c r="C143" s="212"/>
      <c r="D143" s="218"/>
      <c r="E143" s="225"/>
      <c r="F143" s="230"/>
      <c r="G143" s="235"/>
      <c r="H143" s="235"/>
      <c r="I143" s="235"/>
      <c r="J143" s="235"/>
      <c r="K143" s="235"/>
      <c r="L143" s="239"/>
      <c r="M143" s="244"/>
      <c r="N143" s="247"/>
      <c r="O143" s="247"/>
      <c r="P143" s="247"/>
      <c r="Q143" s="247"/>
      <c r="R143" s="247"/>
      <c r="S143" s="250"/>
      <c r="T143" s="255"/>
    </row>
    <row r="144" spans="1:20" ht="20.25" customHeight="1">
      <c r="A144" s="198"/>
      <c r="B144" s="205"/>
      <c r="C144" s="212"/>
      <c r="D144" s="218"/>
      <c r="E144" s="225"/>
      <c r="F144" s="230"/>
      <c r="G144" s="235"/>
      <c r="H144" s="235"/>
      <c r="I144" s="235"/>
      <c r="J144" s="235"/>
      <c r="K144" s="235"/>
      <c r="L144" s="239"/>
      <c r="M144" s="244"/>
      <c r="N144" s="247"/>
      <c r="O144" s="247"/>
      <c r="P144" s="247"/>
      <c r="Q144" s="247"/>
      <c r="R144" s="247"/>
      <c r="S144" s="250"/>
      <c r="T144" s="255"/>
    </row>
    <row r="145" spans="1:20" ht="20.25" customHeight="1">
      <c r="A145" s="198"/>
      <c r="B145" s="205"/>
      <c r="C145" s="212"/>
      <c r="D145" s="218"/>
      <c r="E145" s="225"/>
      <c r="F145" s="230"/>
      <c r="G145" s="235"/>
      <c r="H145" s="235"/>
      <c r="I145" s="235"/>
      <c r="J145" s="235"/>
      <c r="K145" s="235"/>
      <c r="L145" s="239"/>
      <c r="M145" s="244"/>
      <c r="N145" s="247"/>
      <c r="O145" s="247"/>
      <c r="P145" s="247"/>
      <c r="Q145" s="247"/>
      <c r="R145" s="247"/>
      <c r="S145" s="250"/>
      <c r="T145" s="255"/>
    </row>
    <row r="146" spans="1:20" ht="20.25" customHeight="1">
      <c r="A146" s="198"/>
      <c r="B146" s="205"/>
      <c r="C146" s="212"/>
      <c r="D146" s="218"/>
      <c r="E146" s="225"/>
      <c r="F146" s="230"/>
      <c r="G146" s="235"/>
      <c r="H146" s="235"/>
      <c r="I146" s="235"/>
      <c r="J146" s="235"/>
      <c r="K146" s="235"/>
      <c r="L146" s="239"/>
      <c r="M146" s="244"/>
      <c r="N146" s="247"/>
      <c r="O146" s="247"/>
      <c r="P146" s="247"/>
      <c r="Q146" s="247"/>
      <c r="R146" s="247"/>
      <c r="S146" s="250"/>
      <c r="T146" s="255"/>
    </row>
    <row r="147" spans="1:20" ht="20.25" customHeight="1">
      <c r="A147" s="198"/>
      <c r="B147" s="205"/>
      <c r="C147" s="212"/>
      <c r="D147" s="218"/>
      <c r="E147" s="225"/>
      <c r="F147" s="230"/>
      <c r="G147" s="235"/>
      <c r="H147" s="235"/>
      <c r="I147" s="235"/>
      <c r="J147" s="235"/>
      <c r="K147" s="235"/>
      <c r="L147" s="239"/>
      <c r="M147" s="244"/>
      <c r="N147" s="247"/>
      <c r="O147" s="247"/>
      <c r="P147" s="247"/>
      <c r="Q147" s="247"/>
      <c r="R147" s="247"/>
      <c r="S147" s="250"/>
      <c r="T147" s="255"/>
    </row>
    <row r="148" spans="1:20" ht="20.25" customHeight="1">
      <c r="A148" s="198"/>
      <c r="B148" s="205"/>
      <c r="C148" s="212"/>
      <c r="D148" s="218"/>
      <c r="E148" s="225"/>
      <c r="F148" s="230"/>
      <c r="G148" s="235"/>
      <c r="H148" s="235"/>
      <c r="I148" s="235"/>
      <c r="J148" s="235"/>
      <c r="K148" s="235"/>
      <c r="L148" s="239"/>
      <c r="M148" s="244"/>
      <c r="N148" s="247"/>
      <c r="O148" s="247"/>
      <c r="P148" s="247"/>
      <c r="Q148" s="247"/>
      <c r="R148" s="247"/>
      <c r="S148" s="250"/>
      <c r="T148" s="255"/>
    </row>
    <row r="149" spans="1:20" ht="20.25" customHeight="1">
      <c r="A149" s="198"/>
      <c r="B149" s="205"/>
      <c r="C149" s="212"/>
      <c r="D149" s="218"/>
      <c r="E149" s="225"/>
      <c r="F149" s="230"/>
      <c r="G149" s="235"/>
      <c r="H149" s="235"/>
      <c r="I149" s="235"/>
      <c r="J149" s="235"/>
      <c r="K149" s="235"/>
      <c r="L149" s="239"/>
      <c r="M149" s="244"/>
      <c r="N149" s="247"/>
      <c r="O149" s="247"/>
      <c r="P149" s="247"/>
      <c r="Q149" s="247"/>
      <c r="R149" s="247"/>
      <c r="S149" s="250"/>
      <c r="T149" s="255"/>
    </row>
    <row r="150" spans="1:20" ht="20.25" customHeight="1">
      <c r="A150" s="198"/>
      <c r="B150" s="205"/>
      <c r="C150" s="212"/>
      <c r="D150" s="218"/>
      <c r="E150" s="225"/>
      <c r="F150" s="230"/>
      <c r="G150" s="235"/>
      <c r="H150" s="235"/>
      <c r="I150" s="235"/>
      <c r="J150" s="235"/>
      <c r="K150" s="235"/>
      <c r="L150" s="239"/>
      <c r="M150" s="244"/>
      <c r="N150" s="247"/>
      <c r="O150" s="247"/>
      <c r="P150" s="247"/>
      <c r="Q150" s="247"/>
      <c r="R150" s="247"/>
      <c r="S150" s="250"/>
      <c r="T150" s="255"/>
    </row>
    <row r="151" spans="1:20" ht="20.25" customHeight="1">
      <c r="A151" s="198"/>
      <c r="B151" s="205"/>
      <c r="C151" s="212"/>
      <c r="D151" s="218"/>
      <c r="E151" s="225"/>
      <c r="F151" s="230"/>
      <c r="G151" s="235"/>
      <c r="H151" s="235"/>
      <c r="I151" s="235"/>
      <c r="J151" s="235"/>
      <c r="K151" s="235"/>
      <c r="L151" s="239"/>
      <c r="M151" s="244"/>
      <c r="N151" s="247"/>
      <c r="O151" s="247"/>
      <c r="P151" s="247"/>
      <c r="Q151" s="247"/>
      <c r="R151" s="247"/>
      <c r="S151" s="250"/>
      <c r="T151" s="255"/>
    </row>
    <row r="152" spans="1:20" ht="20.25" customHeight="1">
      <c r="A152" s="198"/>
      <c r="B152" s="205"/>
      <c r="C152" s="212"/>
      <c r="D152" s="218"/>
      <c r="E152" s="225"/>
      <c r="F152" s="230"/>
      <c r="G152" s="235"/>
      <c r="H152" s="235"/>
      <c r="I152" s="235"/>
      <c r="J152" s="235"/>
      <c r="K152" s="235"/>
      <c r="L152" s="239"/>
      <c r="M152" s="244"/>
      <c r="N152" s="247"/>
      <c r="O152" s="247"/>
      <c r="P152" s="247"/>
      <c r="Q152" s="247"/>
      <c r="R152" s="247"/>
      <c r="S152" s="250"/>
      <c r="T152" s="255"/>
    </row>
    <row r="153" spans="1:20" ht="20.25" customHeight="1">
      <c r="A153" s="198"/>
      <c r="B153" s="205"/>
      <c r="C153" s="212"/>
      <c r="D153" s="218"/>
      <c r="E153" s="225"/>
      <c r="F153" s="230"/>
      <c r="G153" s="235"/>
      <c r="H153" s="235"/>
      <c r="I153" s="235"/>
      <c r="J153" s="235"/>
      <c r="K153" s="235"/>
      <c r="L153" s="239"/>
      <c r="M153" s="244"/>
      <c r="N153" s="247"/>
      <c r="O153" s="247"/>
      <c r="P153" s="247"/>
      <c r="Q153" s="247"/>
      <c r="R153" s="247"/>
      <c r="S153" s="250"/>
      <c r="T153" s="255"/>
    </row>
    <row r="154" spans="1:20" ht="20.25" customHeight="1">
      <c r="A154" s="198"/>
      <c r="B154" s="205"/>
      <c r="C154" s="212"/>
      <c r="D154" s="218"/>
      <c r="E154" s="225"/>
      <c r="F154" s="230"/>
      <c r="G154" s="235"/>
      <c r="H154" s="235"/>
      <c r="I154" s="235"/>
      <c r="J154" s="235"/>
      <c r="K154" s="235"/>
      <c r="L154" s="239"/>
      <c r="M154" s="244"/>
      <c r="N154" s="247"/>
      <c r="O154" s="247"/>
      <c r="P154" s="247"/>
      <c r="Q154" s="247"/>
      <c r="R154" s="247"/>
      <c r="S154" s="250"/>
      <c r="T154" s="255"/>
    </row>
    <row r="155" spans="1:20" ht="20.25" customHeight="1">
      <c r="A155" s="198"/>
      <c r="B155" s="205"/>
      <c r="C155" s="212"/>
      <c r="D155" s="218"/>
      <c r="E155" s="225"/>
      <c r="F155" s="230"/>
      <c r="G155" s="235"/>
      <c r="H155" s="235"/>
      <c r="I155" s="235"/>
      <c r="J155" s="235"/>
      <c r="K155" s="235"/>
      <c r="L155" s="239"/>
      <c r="M155" s="244"/>
      <c r="N155" s="247"/>
      <c r="O155" s="247"/>
      <c r="P155" s="247"/>
      <c r="Q155" s="247"/>
      <c r="R155" s="247"/>
      <c r="S155" s="250"/>
      <c r="T155" s="255"/>
    </row>
    <row r="156" spans="1:20" ht="20.25" customHeight="1">
      <c r="A156" s="198"/>
      <c r="B156" s="205"/>
      <c r="C156" s="212"/>
      <c r="D156" s="218"/>
      <c r="E156" s="225"/>
      <c r="F156" s="230"/>
      <c r="G156" s="235"/>
      <c r="H156" s="235"/>
      <c r="I156" s="235"/>
      <c r="J156" s="235"/>
      <c r="K156" s="235"/>
      <c r="L156" s="239"/>
      <c r="M156" s="244"/>
      <c r="N156" s="247"/>
      <c r="O156" s="247"/>
      <c r="P156" s="247"/>
      <c r="Q156" s="247"/>
      <c r="R156" s="247"/>
      <c r="S156" s="250"/>
      <c r="T156" s="255"/>
    </row>
    <row r="157" spans="1:20" ht="20.25" customHeight="1">
      <c r="A157" s="198"/>
      <c r="B157" s="205"/>
      <c r="C157" s="212"/>
      <c r="D157" s="218"/>
      <c r="E157" s="225"/>
      <c r="F157" s="230"/>
      <c r="G157" s="235"/>
      <c r="H157" s="235"/>
      <c r="I157" s="235"/>
      <c r="J157" s="235"/>
      <c r="K157" s="235"/>
      <c r="L157" s="239"/>
      <c r="M157" s="244"/>
      <c r="N157" s="247"/>
      <c r="O157" s="247"/>
      <c r="P157" s="247"/>
      <c r="Q157" s="247"/>
      <c r="R157" s="247"/>
      <c r="S157" s="250"/>
      <c r="T157" s="255"/>
    </row>
    <row r="158" spans="1:20" ht="20.25" customHeight="1">
      <c r="A158" s="198"/>
      <c r="B158" s="205"/>
      <c r="C158" s="212"/>
      <c r="D158" s="218"/>
      <c r="E158" s="225"/>
      <c r="F158" s="230"/>
      <c r="G158" s="235"/>
      <c r="H158" s="235"/>
      <c r="I158" s="235"/>
      <c r="J158" s="235"/>
      <c r="K158" s="235"/>
      <c r="L158" s="239"/>
      <c r="M158" s="244"/>
      <c r="N158" s="247"/>
      <c r="O158" s="247"/>
      <c r="P158" s="247"/>
      <c r="Q158" s="247"/>
      <c r="R158" s="247"/>
      <c r="S158" s="250"/>
      <c r="T158" s="255"/>
    </row>
    <row r="159" spans="1:20" ht="20.25" customHeight="1">
      <c r="A159" s="198"/>
      <c r="B159" s="205"/>
      <c r="C159" s="212"/>
      <c r="D159" s="218"/>
      <c r="E159" s="225"/>
      <c r="F159" s="230"/>
      <c r="G159" s="235"/>
      <c r="H159" s="235"/>
      <c r="I159" s="235"/>
      <c r="J159" s="235"/>
      <c r="K159" s="235"/>
      <c r="L159" s="239"/>
      <c r="M159" s="244"/>
      <c r="N159" s="247"/>
      <c r="O159" s="247"/>
      <c r="P159" s="247"/>
      <c r="Q159" s="247"/>
      <c r="R159" s="247"/>
      <c r="S159" s="250"/>
      <c r="T159" s="255"/>
    </row>
    <row r="160" spans="1:20" ht="20.25" customHeight="1">
      <c r="A160" s="198"/>
      <c r="B160" s="205"/>
      <c r="C160" s="212"/>
      <c r="D160" s="218"/>
      <c r="E160" s="225"/>
      <c r="F160" s="230"/>
      <c r="G160" s="235"/>
      <c r="H160" s="235"/>
      <c r="I160" s="235"/>
      <c r="J160" s="235"/>
      <c r="K160" s="235"/>
      <c r="L160" s="239"/>
      <c r="M160" s="244"/>
      <c r="N160" s="247"/>
      <c r="O160" s="247"/>
      <c r="P160" s="247"/>
      <c r="Q160" s="247"/>
      <c r="R160" s="247"/>
      <c r="S160" s="250"/>
      <c r="T160" s="255"/>
    </row>
    <row r="161" spans="1:20" ht="20.25" customHeight="1">
      <c r="A161" s="198"/>
      <c r="B161" s="205"/>
      <c r="C161" s="212"/>
      <c r="D161" s="218"/>
      <c r="E161" s="225"/>
      <c r="F161" s="230"/>
      <c r="G161" s="235"/>
      <c r="H161" s="235"/>
      <c r="I161" s="235"/>
      <c r="J161" s="235"/>
      <c r="K161" s="235"/>
      <c r="L161" s="239"/>
      <c r="M161" s="244"/>
      <c r="N161" s="247"/>
      <c r="O161" s="247"/>
      <c r="P161" s="247"/>
      <c r="Q161" s="247"/>
      <c r="R161" s="247"/>
      <c r="S161" s="250"/>
      <c r="T161" s="255"/>
    </row>
    <row r="162" spans="1:20" ht="20.25" customHeight="1">
      <c r="A162" s="198"/>
      <c r="B162" s="205"/>
      <c r="C162" s="212"/>
      <c r="D162" s="218"/>
      <c r="E162" s="225"/>
      <c r="F162" s="230"/>
      <c r="G162" s="235"/>
      <c r="H162" s="235"/>
      <c r="I162" s="235"/>
      <c r="J162" s="235"/>
      <c r="K162" s="235"/>
      <c r="L162" s="239"/>
      <c r="M162" s="244"/>
      <c r="N162" s="247"/>
      <c r="O162" s="247"/>
      <c r="P162" s="247"/>
      <c r="Q162" s="247"/>
      <c r="R162" s="247"/>
      <c r="S162" s="250"/>
      <c r="T162" s="255"/>
    </row>
    <row r="163" spans="1:20" ht="20.25" customHeight="1">
      <c r="A163" s="198"/>
      <c r="B163" s="205"/>
      <c r="C163" s="212"/>
      <c r="D163" s="218"/>
      <c r="E163" s="225"/>
      <c r="F163" s="230"/>
      <c r="G163" s="235"/>
      <c r="H163" s="235"/>
      <c r="I163" s="235"/>
      <c r="J163" s="235"/>
      <c r="K163" s="235"/>
      <c r="L163" s="239"/>
      <c r="M163" s="244"/>
      <c r="N163" s="247"/>
      <c r="O163" s="247"/>
      <c r="P163" s="247"/>
      <c r="Q163" s="247"/>
      <c r="R163" s="247"/>
      <c r="S163" s="250"/>
      <c r="T163" s="255"/>
    </row>
    <row r="164" spans="1:20" ht="20.25" customHeight="1">
      <c r="A164" s="198"/>
      <c r="B164" s="205"/>
      <c r="C164" s="212"/>
      <c r="D164" s="218"/>
      <c r="E164" s="225"/>
      <c r="F164" s="230"/>
      <c r="G164" s="235"/>
      <c r="H164" s="235"/>
      <c r="I164" s="235"/>
      <c r="J164" s="235"/>
      <c r="K164" s="235"/>
      <c r="L164" s="239"/>
      <c r="M164" s="244"/>
      <c r="N164" s="247"/>
      <c r="O164" s="247"/>
      <c r="P164" s="247"/>
      <c r="Q164" s="247"/>
      <c r="R164" s="247"/>
      <c r="S164" s="250"/>
      <c r="T164" s="255"/>
    </row>
    <row r="165" spans="1:20" ht="20.25" customHeight="1">
      <c r="A165" s="198"/>
      <c r="B165" s="205"/>
      <c r="C165" s="212"/>
      <c r="D165" s="218"/>
      <c r="E165" s="225"/>
      <c r="F165" s="230"/>
      <c r="G165" s="235"/>
      <c r="H165" s="235"/>
      <c r="I165" s="235"/>
      <c r="J165" s="235"/>
      <c r="K165" s="235"/>
      <c r="L165" s="239"/>
      <c r="M165" s="244"/>
      <c r="N165" s="247"/>
      <c r="O165" s="247"/>
      <c r="P165" s="247"/>
      <c r="Q165" s="247"/>
      <c r="R165" s="247"/>
      <c r="S165" s="250"/>
      <c r="T165" s="255"/>
    </row>
    <row r="166" spans="1:20" ht="20.25" customHeight="1">
      <c r="A166" s="198"/>
      <c r="B166" s="205"/>
      <c r="C166" s="212"/>
      <c r="D166" s="218"/>
      <c r="E166" s="225"/>
      <c r="F166" s="230"/>
      <c r="G166" s="235"/>
      <c r="H166" s="235"/>
      <c r="I166" s="235"/>
      <c r="J166" s="235"/>
      <c r="K166" s="235"/>
      <c r="L166" s="239"/>
      <c r="M166" s="244"/>
      <c r="N166" s="247"/>
      <c r="O166" s="247"/>
      <c r="P166" s="247"/>
      <c r="Q166" s="247"/>
      <c r="R166" s="247"/>
      <c r="S166" s="250"/>
      <c r="T166" s="255"/>
    </row>
    <row r="167" spans="1:20" ht="20.25" customHeight="1">
      <c r="A167" s="198"/>
      <c r="B167" s="205"/>
      <c r="C167" s="212"/>
      <c r="D167" s="218"/>
      <c r="E167" s="225"/>
      <c r="F167" s="230"/>
      <c r="G167" s="235"/>
      <c r="H167" s="235"/>
      <c r="I167" s="235"/>
      <c r="J167" s="235"/>
      <c r="K167" s="235"/>
      <c r="L167" s="239"/>
      <c r="M167" s="244"/>
      <c r="N167" s="247"/>
      <c r="O167" s="247"/>
      <c r="P167" s="247"/>
      <c r="Q167" s="247"/>
      <c r="R167" s="247"/>
      <c r="S167" s="250"/>
      <c r="T167" s="255"/>
    </row>
    <row r="168" spans="1:20" ht="20.25" customHeight="1">
      <c r="A168" s="198"/>
      <c r="B168" s="205"/>
      <c r="C168" s="212"/>
      <c r="D168" s="218"/>
      <c r="E168" s="225"/>
      <c r="F168" s="230"/>
      <c r="G168" s="235"/>
      <c r="H168" s="235"/>
      <c r="I168" s="235"/>
      <c r="J168" s="235"/>
      <c r="K168" s="235"/>
      <c r="L168" s="239"/>
      <c r="M168" s="244"/>
      <c r="N168" s="247"/>
      <c r="O168" s="247"/>
      <c r="P168" s="247"/>
      <c r="Q168" s="247"/>
      <c r="R168" s="247"/>
      <c r="S168" s="250"/>
      <c r="T168" s="255"/>
    </row>
    <row r="169" spans="1:20" ht="20.25" customHeight="1">
      <c r="A169" s="198"/>
      <c r="B169" s="205"/>
      <c r="C169" s="212"/>
      <c r="D169" s="218"/>
      <c r="E169" s="225"/>
      <c r="F169" s="230"/>
      <c r="G169" s="235"/>
      <c r="H169" s="235"/>
      <c r="I169" s="235"/>
      <c r="J169" s="235"/>
      <c r="K169" s="235"/>
      <c r="L169" s="239"/>
      <c r="M169" s="244"/>
      <c r="N169" s="247"/>
      <c r="O169" s="247"/>
      <c r="P169" s="247"/>
      <c r="Q169" s="247"/>
      <c r="R169" s="247"/>
      <c r="S169" s="250"/>
      <c r="T169" s="255"/>
    </row>
    <row r="170" spans="1:20" ht="20.25" customHeight="1">
      <c r="A170" s="198"/>
      <c r="B170" s="205"/>
      <c r="C170" s="212"/>
      <c r="D170" s="218"/>
      <c r="E170" s="225"/>
      <c r="F170" s="230"/>
      <c r="G170" s="235"/>
      <c r="H170" s="235"/>
      <c r="I170" s="235"/>
      <c r="J170" s="235"/>
      <c r="K170" s="235"/>
      <c r="L170" s="239"/>
      <c r="M170" s="244"/>
      <c r="N170" s="247"/>
      <c r="O170" s="247"/>
      <c r="P170" s="247"/>
      <c r="Q170" s="247"/>
      <c r="R170" s="247"/>
      <c r="S170" s="250"/>
      <c r="T170" s="255"/>
    </row>
    <row r="171" spans="1:20" ht="20.25" customHeight="1">
      <c r="A171" s="198"/>
      <c r="B171" s="205"/>
      <c r="C171" s="212"/>
      <c r="D171" s="218"/>
      <c r="E171" s="225"/>
      <c r="F171" s="230"/>
      <c r="G171" s="235"/>
      <c r="H171" s="235"/>
      <c r="I171" s="235"/>
      <c r="J171" s="235"/>
      <c r="K171" s="235"/>
      <c r="L171" s="239"/>
      <c r="M171" s="244"/>
      <c r="N171" s="247"/>
      <c r="O171" s="247"/>
      <c r="P171" s="247"/>
      <c r="Q171" s="247"/>
      <c r="R171" s="247"/>
      <c r="S171" s="250"/>
      <c r="T171" s="255"/>
    </row>
    <row r="172" spans="1:20" ht="20.25" customHeight="1">
      <c r="A172" s="198"/>
      <c r="B172" s="205"/>
      <c r="C172" s="212"/>
      <c r="D172" s="218"/>
      <c r="E172" s="225"/>
      <c r="F172" s="230"/>
      <c r="G172" s="235"/>
      <c r="H172" s="235"/>
      <c r="I172" s="235"/>
      <c r="J172" s="235"/>
      <c r="K172" s="235"/>
      <c r="L172" s="239"/>
      <c r="M172" s="244"/>
      <c r="N172" s="247"/>
      <c r="O172" s="247"/>
      <c r="P172" s="247"/>
      <c r="Q172" s="247"/>
      <c r="R172" s="247"/>
      <c r="S172" s="250"/>
      <c r="T172" s="255"/>
    </row>
    <row r="173" spans="1:20" ht="20.25" customHeight="1">
      <c r="A173" s="198"/>
      <c r="B173" s="205"/>
      <c r="C173" s="212"/>
      <c r="D173" s="218"/>
      <c r="E173" s="225"/>
      <c r="F173" s="230"/>
      <c r="G173" s="235"/>
      <c r="H173" s="235"/>
      <c r="I173" s="235"/>
      <c r="J173" s="235"/>
      <c r="K173" s="235"/>
      <c r="L173" s="239"/>
      <c r="M173" s="244"/>
      <c r="N173" s="247"/>
      <c r="O173" s="247"/>
      <c r="P173" s="247"/>
      <c r="Q173" s="247"/>
      <c r="R173" s="247"/>
      <c r="S173" s="250"/>
      <c r="T173" s="255"/>
    </row>
    <row r="174" spans="1:20" ht="20.25" customHeight="1">
      <c r="A174" s="198"/>
      <c r="B174" s="205"/>
      <c r="C174" s="212"/>
      <c r="D174" s="218"/>
      <c r="E174" s="225"/>
      <c r="F174" s="230"/>
      <c r="G174" s="235"/>
      <c r="H174" s="235"/>
      <c r="I174" s="235"/>
      <c r="J174" s="235"/>
      <c r="K174" s="235"/>
      <c r="L174" s="239"/>
      <c r="M174" s="244"/>
      <c r="N174" s="247"/>
      <c r="O174" s="247"/>
      <c r="P174" s="247"/>
      <c r="Q174" s="247"/>
      <c r="R174" s="247"/>
      <c r="S174" s="250"/>
      <c r="T174" s="255"/>
    </row>
    <row r="175" spans="1:20" ht="20.25" customHeight="1">
      <c r="A175" s="198"/>
      <c r="B175" s="205"/>
      <c r="C175" s="212"/>
      <c r="D175" s="218"/>
      <c r="E175" s="225"/>
      <c r="F175" s="230"/>
      <c r="G175" s="235"/>
      <c r="H175" s="235"/>
      <c r="I175" s="235"/>
      <c r="J175" s="235"/>
      <c r="K175" s="235"/>
      <c r="L175" s="239"/>
      <c r="M175" s="244"/>
      <c r="N175" s="247"/>
      <c r="O175" s="247"/>
      <c r="P175" s="247"/>
      <c r="Q175" s="247"/>
      <c r="R175" s="247"/>
      <c r="S175" s="250"/>
      <c r="T175" s="255"/>
    </row>
    <row r="176" spans="1:20" ht="20.25" customHeight="1">
      <c r="A176" s="198"/>
      <c r="B176" s="205"/>
      <c r="C176" s="212"/>
      <c r="D176" s="218"/>
      <c r="E176" s="225"/>
      <c r="F176" s="230"/>
      <c r="G176" s="235"/>
      <c r="H176" s="235"/>
      <c r="I176" s="235"/>
      <c r="J176" s="235"/>
      <c r="K176" s="235"/>
      <c r="L176" s="239"/>
      <c r="M176" s="244"/>
      <c r="N176" s="247"/>
      <c r="O176" s="247"/>
      <c r="P176" s="247"/>
      <c r="Q176" s="247"/>
      <c r="R176" s="247"/>
      <c r="S176" s="250"/>
      <c r="T176" s="255"/>
    </row>
    <row r="177" spans="1:20" ht="20.25" customHeight="1">
      <c r="A177" s="198"/>
      <c r="B177" s="205"/>
      <c r="C177" s="212"/>
      <c r="D177" s="218"/>
      <c r="E177" s="225"/>
      <c r="F177" s="230"/>
      <c r="G177" s="235"/>
      <c r="H177" s="235"/>
      <c r="I177" s="235"/>
      <c r="J177" s="235"/>
      <c r="K177" s="235"/>
      <c r="L177" s="239"/>
      <c r="M177" s="244"/>
      <c r="N177" s="247"/>
      <c r="O177" s="247"/>
      <c r="P177" s="247"/>
      <c r="Q177" s="247"/>
      <c r="R177" s="247"/>
      <c r="S177" s="250"/>
      <c r="T177" s="255"/>
    </row>
    <row r="178" spans="1:20" ht="20.25" customHeight="1">
      <c r="A178" s="198"/>
      <c r="B178" s="205"/>
      <c r="C178" s="212"/>
      <c r="D178" s="218"/>
      <c r="E178" s="225"/>
      <c r="F178" s="230"/>
      <c r="G178" s="235"/>
      <c r="H178" s="235"/>
      <c r="I178" s="235"/>
      <c r="J178" s="235"/>
      <c r="K178" s="235"/>
      <c r="L178" s="239"/>
      <c r="M178" s="244"/>
      <c r="N178" s="247"/>
      <c r="O178" s="247"/>
      <c r="P178" s="247"/>
      <c r="Q178" s="247"/>
      <c r="R178" s="247"/>
      <c r="S178" s="250"/>
      <c r="T178" s="255"/>
    </row>
    <row r="179" spans="1:20" ht="20.25" customHeight="1">
      <c r="A179" s="198"/>
      <c r="B179" s="205"/>
      <c r="C179" s="212"/>
      <c r="D179" s="218"/>
      <c r="E179" s="225"/>
      <c r="F179" s="230"/>
      <c r="G179" s="235"/>
      <c r="H179" s="235"/>
      <c r="I179" s="235"/>
      <c r="J179" s="235"/>
      <c r="K179" s="235"/>
      <c r="L179" s="239"/>
      <c r="M179" s="244"/>
      <c r="N179" s="247"/>
      <c r="O179" s="247"/>
      <c r="P179" s="247"/>
      <c r="Q179" s="247"/>
      <c r="R179" s="247"/>
      <c r="S179" s="250"/>
      <c r="T179" s="255"/>
    </row>
    <row r="180" spans="1:20" ht="20.25" customHeight="1">
      <c r="A180" s="198"/>
      <c r="B180" s="205"/>
      <c r="C180" s="212"/>
      <c r="D180" s="218"/>
      <c r="E180" s="225"/>
      <c r="F180" s="230"/>
      <c r="G180" s="235"/>
      <c r="H180" s="235"/>
      <c r="I180" s="235"/>
      <c r="J180" s="235"/>
      <c r="K180" s="235"/>
      <c r="L180" s="239"/>
      <c r="M180" s="244"/>
      <c r="N180" s="247"/>
      <c r="O180" s="247"/>
      <c r="P180" s="247"/>
      <c r="Q180" s="247"/>
      <c r="R180" s="247"/>
      <c r="S180" s="250"/>
      <c r="T180" s="255"/>
    </row>
    <row r="181" spans="1:20" ht="20.25" customHeight="1">
      <c r="A181" s="198"/>
      <c r="B181" s="205"/>
      <c r="C181" s="212"/>
      <c r="D181" s="218"/>
      <c r="E181" s="225"/>
      <c r="F181" s="230"/>
      <c r="G181" s="235"/>
      <c r="H181" s="235"/>
      <c r="I181" s="235"/>
      <c r="J181" s="235"/>
      <c r="K181" s="235"/>
      <c r="L181" s="239"/>
      <c r="M181" s="244"/>
      <c r="N181" s="247"/>
      <c r="O181" s="247"/>
      <c r="P181" s="247"/>
      <c r="Q181" s="247"/>
      <c r="R181" s="247"/>
      <c r="S181" s="250"/>
      <c r="T181" s="255"/>
    </row>
    <row r="182" spans="1:20" ht="20.25" customHeight="1">
      <c r="A182" s="198"/>
      <c r="B182" s="205"/>
      <c r="C182" s="212"/>
      <c r="D182" s="218"/>
      <c r="E182" s="225"/>
      <c r="F182" s="230"/>
      <c r="G182" s="235"/>
      <c r="H182" s="235"/>
      <c r="I182" s="235"/>
      <c r="J182" s="235"/>
      <c r="K182" s="235"/>
      <c r="L182" s="239"/>
      <c r="M182" s="244"/>
      <c r="N182" s="247"/>
      <c r="O182" s="247"/>
      <c r="P182" s="247"/>
      <c r="Q182" s="247"/>
      <c r="R182" s="247"/>
      <c r="S182" s="250"/>
      <c r="T182" s="255"/>
    </row>
    <row r="183" spans="1:20" ht="20.25" customHeight="1">
      <c r="A183" s="198"/>
      <c r="B183" s="205"/>
      <c r="C183" s="212"/>
      <c r="D183" s="218"/>
      <c r="E183" s="225"/>
      <c r="F183" s="230"/>
      <c r="G183" s="235"/>
      <c r="H183" s="235"/>
      <c r="I183" s="235"/>
      <c r="J183" s="235"/>
      <c r="K183" s="235"/>
      <c r="L183" s="239"/>
      <c r="M183" s="244"/>
      <c r="N183" s="247"/>
      <c r="O183" s="247"/>
      <c r="P183" s="247"/>
      <c r="Q183" s="247"/>
      <c r="R183" s="247"/>
      <c r="S183" s="250"/>
      <c r="T183" s="255"/>
    </row>
    <row r="184" spans="1:20" ht="20.25" customHeight="1">
      <c r="A184" s="198"/>
      <c r="B184" s="205"/>
      <c r="C184" s="212"/>
      <c r="D184" s="218"/>
      <c r="E184" s="225"/>
      <c r="F184" s="230"/>
      <c r="G184" s="235"/>
      <c r="H184" s="235"/>
      <c r="I184" s="235"/>
      <c r="J184" s="235"/>
      <c r="K184" s="235"/>
      <c r="L184" s="239"/>
      <c r="M184" s="244"/>
      <c r="N184" s="247"/>
      <c r="O184" s="247"/>
      <c r="P184" s="247"/>
      <c r="Q184" s="247"/>
      <c r="R184" s="247"/>
      <c r="S184" s="250"/>
      <c r="T184" s="255"/>
    </row>
    <row r="185" spans="1:20" ht="20.25" customHeight="1">
      <c r="A185" s="198"/>
      <c r="B185" s="205"/>
      <c r="C185" s="212"/>
      <c r="D185" s="218"/>
      <c r="E185" s="225"/>
      <c r="F185" s="230"/>
      <c r="G185" s="235"/>
      <c r="H185" s="235"/>
      <c r="I185" s="235"/>
      <c r="J185" s="235"/>
      <c r="K185" s="235"/>
      <c r="L185" s="239"/>
      <c r="M185" s="244"/>
      <c r="N185" s="247"/>
      <c r="O185" s="247"/>
      <c r="P185" s="247"/>
      <c r="Q185" s="247"/>
      <c r="R185" s="247"/>
      <c r="S185" s="250"/>
      <c r="T185" s="255"/>
    </row>
    <row r="186" spans="1:20" ht="20.25" customHeight="1">
      <c r="A186" s="198"/>
      <c r="B186" s="205"/>
      <c r="C186" s="212"/>
      <c r="D186" s="218"/>
      <c r="E186" s="225"/>
      <c r="F186" s="230"/>
      <c r="G186" s="235"/>
      <c r="H186" s="235"/>
      <c r="I186" s="235"/>
      <c r="J186" s="235"/>
      <c r="K186" s="235"/>
      <c r="L186" s="239"/>
      <c r="M186" s="244"/>
      <c r="N186" s="247"/>
      <c r="O186" s="247"/>
      <c r="P186" s="247"/>
      <c r="Q186" s="247"/>
      <c r="R186" s="247"/>
      <c r="S186" s="250"/>
      <c r="T186" s="255"/>
    </row>
    <row r="187" spans="1:20" ht="20.25" customHeight="1">
      <c r="A187" s="198"/>
      <c r="B187" s="205"/>
      <c r="C187" s="212"/>
      <c r="D187" s="218"/>
      <c r="E187" s="225"/>
      <c r="F187" s="230"/>
      <c r="G187" s="235"/>
      <c r="H187" s="235"/>
      <c r="I187" s="235"/>
      <c r="J187" s="235"/>
      <c r="K187" s="235"/>
      <c r="L187" s="239"/>
      <c r="M187" s="244"/>
      <c r="N187" s="247"/>
      <c r="O187" s="247"/>
      <c r="P187" s="247"/>
      <c r="Q187" s="247"/>
      <c r="R187" s="247"/>
      <c r="S187" s="250"/>
      <c r="T187" s="255"/>
    </row>
    <row r="188" spans="1:20" ht="20.25" customHeight="1">
      <c r="A188" s="198"/>
      <c r="B188" s="205"/>
      <c r="C188" s="212"/>
      <c r="D188" s="218"/>
      <c r="E188" s="225"/>
      <c r="F188" s="230"/>
      <c r="G188" s="235"/>
      <c r="H188" s="235"/>
      <c r="I188" s="235"/>
      <c r="J188" s="235"/>
      <c r="K188" s="235"/>
      <c r="L188" s="239"/>
      <c r="M188" s="244"/>
      <c r="N188" s="247"/>
      <c r="O188" s="247"/>
      <c r="P188" s="247"/>
      <c r="Q188" s="247"/>
      <c r="R188" s="247"/>
      <c r="S188" s="250"/>
      <c r="T188" s="255"/>
    </row>
    <row r="189" spans="1:20" ht="20.25" customHeight="1">
      <c r="A189" s="198"/>
      <c r="B189" s="205"/>
      <c r="C189" s="212"/>
      <c r="D189" s="218"/>
      <c r="E189" s="225"/>
      <c r="F189" s="230"/>
      <c r="G189" s="235"/>
      <c r="H189" s="235"/>
      <c r="I189" s="235"/>
      <c r="J189" s="235"/>
      <c r="K189" s="235"/>
      <c r="L189" s="239"/>
      <c r="M189" s="244"/>
      <c r="N189" s="247"/>
      <c r="O189" s="247"/>
      <c r="P189" s="247"/>
      <c r="Q189" s="247"/>
      <c r="R189" s="247"/>
      <c r="S189" s="250"/>
      <c r="T189" s="255"/>
    </row>
    <row r="190" spans="1:20" ht="20.25" customHeight="1">
      <c r="A190" s="198"/>
      <c r="B190" s="205"/>
      <c r="C190" s="212"/>
      <c r="D190" s="218"/>
      <c r="E190" s="225"/>
      <c r="F190" s="230"/>
      <c r="G190" s="235"/>
      <c r="H190" s="235"/>
      <c r="I190" s="235"/>
      <c r="J190" s="235"/>
      <c r="K190" s="235"/>
      <c r="L190" s="239"/>
      <c r="M190" s="244"/>
      <c r="N190" s="247"/>
      <c r="O190" s="247"/>
      <c r="P190" s="247"/>
      <c r="Q190" s="247"/>
      <c r="R190" s="247"/>
      <c r="S190" s="250"/>
      <c r="T190" s="255"/>
    </row>
    <row r="191" spans="1:20" ht="20.25" customHeight="1">
      <c r="A191" s="198"/>
      <c r="B191" s="205"/>
      <c r="C191" s="212"/>
      <c r="D191" s="218"/>
      <c r="E191" s="225"/>
      <c r="F191" s="230"/>
      <c r="G191" s="235"/>
      <c r="H191" s="235"/>
      <c r="I191" s="235"/>
      <c r="J191" s="235"/>
      <c r="K191" s="235"/>
      <c r="L191" s="239"/>
      <c r="M191" s="244"/>
      <c r="N191" s="247"/>
      <c r="O191" s="247"/>
      <c r="P191" s="247"/>
      <c r="Q191" s="247"/>
      <c r="R191" s="247"/>
      <c r="S191" s="250"/>
      <c r="T191" s="255"/>
    </row>
    <row r="192" spans="1:20" ht="20.25" customHeight="1">
      <c r="A192" s="198"/>
      <c r="B192" s="205"/>
      <c r="C192" s="212"/>
      <c r="D192" s="218"/>
      <c r="E192" s="225"/>
      <c r="F192" s="230"/>
      <c r="G192" s="235"/>
      <c r="H192" s="235"/>
      <c r="I192" s="235"/>
      <c r="J192" s="235"/>
      <c r="K192" s="235"/>
      <c r="L192" s="239"/>
      <c r="M192" s="244"/>
      <c r="N192" s="247"/>
      <c r="O192" s="247"/>
      <c r="P192" s="247"/>
      <c r="Q192" s="247"/>
      <c r="R192" s="247"/>
      <c r="S192" s="250"/>
      <c r="T192" s="255"/>
    </row>
    <row r="193" spans="1:20" ht="20.25" customHeight="1">
      <c r="A193" s="198"/>
      <c r="B193" s="205"/>
      <c r="C193" s="212"/>
      <c r="D193" s="218"/>
      <c r="E193" s="225"/>
      <c r="F193" s="230"/>
      <c r="G193" s="235"/>
      <c r="H193" s="235"/>
      <c r="I193" s="235"/>
      <c r="J193" s="235"/>
      <c r="K193" s="235"/>
      <c r="L193" s="239"/>
      <c r="M193" s="244"/>
      <c r="N193" s="247"/>
      <c r="O193" s="247"/>
      <c r="P193" s="247"/>
      <c r="Q193" s="247"/>
      <c r="R193" s="247"/>
      <c r="S193" s="250"/>
      <c r="T193" s="255"/>
    </row>
    <row r="194" spans="1:20" ht="20.25" customHeight="1">
      <c r="A194" s="198"/>
      <c r="B194" s="205"/>
      <c r="C194" s="212"/>
      <c r="D194" s="218"/>
      <c r="E194" s="225"/>
      <c r="F194" s="230"/>
      <c r="G194" s="235"/>
      <c r="H194" s="235"/>
      <c r="I194" s="235"/>
      <c r="J194" s="235"/>
      <c r="K194" s="235"/>
      <c r="L194" s="239"/>
      <c r="M194" s="244"/>
      <c r="N194" s="247"/>
      <c r="O194" s="247"/>
      <c r="P194" s="247"/>
      <c r="Q194" s="247"/>
      <c r="R194" s="247"/>
      <c r="S194" s="250"/>
      <c r="T194" s="255"/>
    </row>
    <row r="195" spans="1:20" ht="20.25" customHeight="1">
      <c r="A195" s="198"/>
      <c r="B195" s="205"/>
      <c r="C195" s="212"/>
      <c r="D195" s="218"/>
      <c r="E195" s="225"/>
      <c r="F195" s="230"/>
      <c r="G195" s="235"/>
      <c r="H195" s="235"/>
      <c r="I195" s="235"/>
      <c r="J195" s="235"/>
      <c r="K195" s="235"/>
      <c r="L195" s="239"/>
      <c r="M195" s="244"/>
      <c r="N195" s="247"/>
      <c r="O195" s="247"/>
      <c r="P195" s="247"/>
      <c r="Q195" s="247"/>
      <c r="R195" s="247"/>
      <c r="S195" s="250"/>
      <c r="T195" s="255"/>
    </row>
    <row r="196" spans="1:20" ht="20.25" customHeight="1">
      <c r="A196" s="198"/>
      <c r="B196" s="205"/>
      <c r="C196" s="212"/>
      <c r="D196" s="218"/>
      <c r="E196" s="225"/>
      <c r="F196" s="230"/>
      <c r="G196" s="235"/>
      <c r="H196" s="235"/>
      <c r="I196" s="235"/>
      <c r="J196" s="235"/>
      <c r="K196" s="235"/>
      <c r="L196" s="239"/>
      <c r="M196" s="244"/>
      <c r="N196" s="247"/>
      <c r="O196" s="247"/>
      <c r="P196" s="247"/>
      <c r="Q196" s="247"/>
      <c r="R196" s="247"/>
      <c r="S196" s="250"/>
      <c r="T196" s="255"/>
    </row>
    <row r="197" spans="1:20" ht="20.25" customHeight="1">
      <c r="A197" s="198"/>
      <c r="B197" s="205"/>
      <c r="C197" s="212"/>
      <c r="D197" s="218"/>
      <c r="E197" s="225"/>
      <c r="F197" s="230"/>
      <c r="G197" s="235"/>
      <c r="H197" s="235"/>
      <c r="I197" s="235"/>
      <c r="J197" s="235"/>
      <c r="K197" s="235"/>
      <c r="L197" s="239"/>
      <c r="M197" s="244"/>
      <c r="N197" s="247"/>
      <c r="O197" s="247"/>
      <c r="P197" s="247"/>
      <c r="Q197" s="247"/>
      <c r="R197" s="247"/>
      <c r="S197" s="250"/>
      <c r="T197" s="255"/>
    </row>
    <row r="198" spans="1:20" ht="20.25" customHeight="1">
      <c r="A198" s="198"/>
      <c r="B198" s="205"/>
      <c r="C198" s="212"/>
      <c r="D198" s="218"/>
      <c r="E198" s="225"/>
      <c r="F198" s="230"/>
      <c r="G198" s="235"/>
      <c r="H198" s="235"/>
      <c r="I198" s="235"/>
      <c r="J198" s="235"/>
      <c r="K198" s="235"/>
      <c r="L198" s="239"/>
      <c r="M198" s="244"/>
      <c r="N198" s="247"/>
      <c r="O198" s="247"/>
      <c r="P198" s="247"/>
      <c r="Q198" s="247"/>
      <c r="R198" s="247"/>
      <c r="S198" s="250"/>
      <c r="T198" s="255"/>
    </row>
    <row r="199" spans="1:20" ht="20.25" customHeight="1">
      <c r="A199" s="198"/>
      <c r="B199" s="205"/>
      <c r="C199" s="212"/>
      <c r="D199" s="218"/>
      <c r="E199" s="225"/>
      <c r="F199" s="230"/>
      <c r="G199" s="235"/>
      <c r="H199" s="235"/>
      <c r="I199" s="235"/>
      <c r="J199" s="235"/>
      <c r="K199" s="235"/>
      <c r="L199" s="239"/>
      <c r="M199" s="244"/>
      <c r="N199" s="247"/>
      <c r="O199" s="247"/>
      <c r="P199" s="247"/>
      <c r="Q199" s="247"/>
      <c r="R199" s="247"/>
      <c r="S199" s="250"/>
      <c r="T199" s="255"/>
    </row>
    <row r="200" spans="1:20" ht="20.25" customHeight="1">
      <c r="A200" s="198"/>
      <c r="B200" s="205"/>
      <c r="C200" s="212"/>
      <c r="D200" s="218"/>
      <c r="E200" s="225"/>
      <c r="F200" s="230"/>
      <c r="G200" s="235"/>
      <c r="H200" s="235"/>
      <c r="I200" s="235"/>
      <c r="J200" s="235"/>
      <c r="K200" s="235"/>
      <c r="L200" s="239"/>
      <c r="M200" s="244"/>
      <c r="N200" s="247"/>
      <c r="O200" s="247"/>
      <c r="P200" s="247"/>
      <c r="Q200" s="247"/>
      <c r="R200" s="247"/>
      <c r="S200" s="250"/>
      <c r="T200" s="255"/>
    </row>
    <row r="201" spans="1:20" ht="20.25" customHeight="1">
      <c r="A201" s="198"/>
      <c r="B201" s="205"/>
      <c r="C201" s="212"/>
      <c r="D201" s="218"/>
      <c r="E201" s="225"/>
      <c r="F201" s="230"/>
      <c r="G201" s="235"/>
      <c r="H201" s="235"/>
      <c r="I201" s="235"/>
      <c r="J201" s="235"/>
      <c r="K201" s="235"/>
      <c r="L201" s="239"/>
      <c r="M201" s="244"/>
      <c r="N201" s="247"/>
      <c r="O201" s="247"/>
      <c r="P201" s="247"/>
      <c r="Q201" s="247"/>
      <c r="R201" s="247"/>
      <c r="S201" s="250"/>
      <c r="T201" s="255"/>
    </row>
    <row r="202" spans="1:20" ht="20.25" customHeight="1">
      <c r="A202" s="198"/>
      <c r="B202" s="205"/>
      <c r="C202" s="212"/>
      <c r="D202" s="218"/>
      <c r="E202" s="225"/>
      <c r="F202" s="230"/>
      <c r="G202" s="235"/>
      <c r="H202" s="235"/>
      <c r="I202" s="235"/>
      <c r="J202" s="235"/>
      <c r="K202" s="235"/>
      <c r="L202" s="239"/>
      <c r="M202" s="244"/>
      <c r="N202" s="247"/>
      <c r="O202" s="247"/>
      <c r="P202" s="247"/>
      <c r="Q202" s="247"/>
      <c r="R202" s="247"/>
      <c r="S202" s="250"/>
      <c r="T202" s="255"/>
    </row>
    <row r="203" spans="1:20" ht="20.25" customHeight="1">
      <c r="A203" s="198"/>
      <c r="B203" s="205"/>
      <c r="C203" s="212"/>
      <c r="D203" s="218"/>
      <c r="E203" s="225"/>
      <c r="F203" s="230"/>
      <c r="G203" s="235"/>
      <c r="H203" s="235"/>
      <c r="I203" s="235"/>
      <c r="J203" s="235"/>
      <c r="K203" s="235"/>
      <c r="L203" s="239"/>
      <c r="M203" s="244"/>
      <c r="N203" s="247"/>
      <c r="O203" s="247"/>
      <c r="P203" s="247"/>
      <c r="Q203" s="247"/>
      <c r="R203" s="247"/>
      <c r="S203" s="250"/>
      <c r="T203" s="255"/>
    </row>
    <row r="204" spans="1:20" ht="20.25" customHeight="1">
      <c r="A204" s="198"/>
      <c r="B204" s="205"/>
      <c r="C204" s="212"/>
      <c r="D204" s="218"/>
      <c r="E204" s="225"/>
      <c r="F204" s="230"/>
      <c r="G204" s="235"/>
      <c r="H204" s="235"/>
      <c r="I204" s="235"/>
      <c r="J204" s="235"/>
      <c r="K204" s="235"/>
      <c r="L204" s="239"/>
      <c r="M204" s="244"/>
      <c r="N204" s="247"/>
      <c r="O204" s="247"/>
      <c r="P204" s="247"/>
      <c r="Q204" s="247"/>
      <c r="R204" s="247"/>
      <c r="S204" s="250"/>
      <c r="T204" s="255"/>
    </row>
    <row r="205" spans="1:20" ht="20.25" customHeight="1">
      <c r="A205" s="198"/>
      <c r="B205" s="205"/>
      <c r="C205" s="212"/>
      <c r="D205" s="218"/>
      <c r="E205" s="225"/>
      <c r="F205" s="230"/>
      <c r="G205" s="235"/>
      <c r="H205" s="235"/>
      <c r="I205" s="235"/>
      <c r="J205" s="235"/>
      <c r="K205" s="235"/>
      <c r="L205" s="239"/>
      <c r="M205" s="244"/>
      <c r="N205" s="247"/>
      <c r="O205" s="247"/>
      <c r="P205" s="247"/>
      <c r="Q205" s="247"/>
      <c r="R205" s="247"/>
      <c r="S205" s="250"/>
      <c r="T205" s="255"/>
    </row>
    <row r="206" spans="1:20" ht="20.25" customHeight="1">
      <c r="A206" s="198"/>
      <c r="B206" s="205"/>
      <c r="C206" s="212"/>
      <c r="D206" s="218"/>
      <c r="E206" s="225"/>
      <c r="F206" s="230"/>
      <c r="G206" s="235"/>
      <c r="H206" s="235"/>
      <c r="I206" s="235"/>
      <c r="J206" s="235"/>
      <c r="K206" s="235"/>
      <c r="L206" s="239"/>
      <c r="M206" s="244"/>
      <c r="N206" s="247"/>
      <c r="O206" s="247"/>
      <c r="P206" s="247"/>
      <c r="Q206" s="247"/>
      <c r="R206" s="247"/>
      <c r="S206" s="250"/>
      <c r="T206" s="255"/>
    </row>
    <row r="207" spans="1:20" ht="20.25" customHeight="1">
      <c r="A207" s="198"/>
      <c r="B207" s="205"/>
      <c r="C207" s="212"/>
      <c r="D207" s="218"/>
      <c r="E207" s="225"/>
      <c r="F207" s="230"/>
      <c r="G207" s="235"/>
      <c r="H207" s="235"/>
      <c r="I207" s="235"/>
      <c r="J207" s="235"/>
      <c r="K207" s="235"/>
      <c r="L207" s="239"/>
      <c r="M207" s="244"/>
      <c r="N207" s="247"/>
      <c r="O207" s="247"/>
      <c r="P207" s="247"/>
      <c r="Q207" s="247"/>
      <c r="R207" s="247"/>
      <c r="S207" s="250"/>
      <c r="T207" s="255"/>
    </row>
    <row r="208" spans="1:20" ht="20.25" customHeight="1">
      <c r="A208" s="198"/>
      <c r="B208" s="205"/>
      <c r="C208" s="212"/>
      <c r="D208" s="218"/>
      <c r="E208" s="225"/>
      <c r="F208" s="230"/>
      <c r="G208" s="235"/>
      <c r="H208" s="235"/>
      <c r="I208" s="235"/>
      <c r="J208" s="235"/>
      <c r="K208" s="235"/>
      <c r="L208" s="239"/>
      <c r="M208" s="244"/>
      <c r="N208" s="247"/>
      <c r="O208" s="247"/>
      <c r="P208" s="247"/>
      <c r="Q208" s="247"/>
      <c r="R208" s="247"/>
      <c r="S208" s="250"/>
      <c r="T208" s="255"/>
    </row>
    <row r="209" spans="1:20" ht="20.25" customHeight="1">
      <c r="A209" s="198"/>
      <c r="B209" s="205"/>
      <c r="C209" s="212"/>
      <c r="D209" s="218"/>
      <c r="E209" s="225"/>
      <c r="F209" s="230"/>
      <c r="G209" s="235"/>
      <c r="H209" s="235"/>
      <c r="I209" s="235"/>
      <c r="J209" s="235"/>
      <c r="K209" s="235"/>
      <c r="L209" s="239"/>
      <c r="M209" s="244"/>
      <c r="N209" s="247"/>
      <c r="O209" s="247"/>
      <c r="P209" s="247"/>
      <c r="Q209" s="247"/>
      <c r="R209" s="247"/>
      <c r="S209" s="250"/>
      <c r="T209" s="255"/>
    </row>
    <row r="210" spans="1:20" ht="20.25" customHeight="1">
      <c r="A210" s="198"/>
      <c r="B210" s="205"/>
      <c r="C210" s="212"/>
      <c r="D210" s="218"/>
      <c r="E210" s="225"/>
      <c r="F210" s="230"/>
      <c r="G210" s="235"/>
      <c r="H210" s="235"/>
      <c r="I210" s="235"/>
      <c r="J210" s="235"/>
      <c r="K210" s="235"/>
      <c r="L210" s="239"/>
      <c r="M210" s="244"/>
      <c r="N210" s="247"/>
      <c r="O210" s="247"/>
      <c r="P210" s="247"/>
      <c r="Q210" s="247"/>
      <c r="R210" s="247"/>
      <c r="S210" s="250"/>
      <c r="T210" s="255"/>
    </row>
    <row r="211" spans="1:20" ht="20.25" customHeight="1">
      <c r="A211" s="198"/>
      <c r="B211" s="205"/>
      <c r="C211" s="212"/>
      <c r="D211" s="218"/>
      <c r="E211" s="225"/>
      <c r="F211" s="230"/>
      <c r="G211" s="235"/>
      <c r="H211" s="235"/>
      <c r="I211" s="235"/>
      <c r="J211" s="235"/>
      <c r="K211" s="235"/>
      <c r="L211" s="239"/>
      <c r="M211" s="244"/>
      <c r="N211" s="247"/>
      <c r="O211" s="247"/>
      <c r="P211" s="247"/>
      <c r="Q211" s="247"/>
      <c r="R211" s="247"/>
      <c r="S211" s="250"/>
      <c r="T211" s="255"/>
    </row>
    <row r="212" spans="1:20" ht="20.25" customHeight="1">
      <c r="A212" s="198"/>
      <c r="B212" s="205"/>
      <c r="C212" s="212"/>
      <c r="D212" s="218"/>
      <c r="E212" s="225"/>
      <c r="F212" s="230"/>
      <c r="G212" s="235"/>
      <c r="H212" s="235"/>
      <c r="I212" s="235"/>
      <c r="J212" s="235"/>
      <c r="K212" s="235"/>
      <c r="L212" s="239"/>
      <c r="M212" s="244"/>
      <c r="N212" s="247"/>
      <c r="O212" s="247"/>
      <c r="P212" s="247"/>
      <c r="Q212" s="247"/>
      <c r="R212" s="247"/>
      <c r="S212" s="250"/>
      <c r="T212" s="255"/>
    </row>
    <row r="213" spans="1:20" ht="20.25" customHeight="1">
      <c r="A213" s="198"/>
      <c r="B213" s="205"/>
      <c r="C213" s="212"/>
      <c r="D213" s="218"/>
      <c r="E213" s="225"/>
      <c r="F213" s="230"/>
      <c r="G213" s="235"/>
      <c r="H213" s="235"/>
      <c r="I213" s="235"/>
      <c r="J213" s="235"/>
      <c r="K213" s="235"/>
      <c r="L213" s="239"/>
      <c r="M213" s="244"/>
      <c r="N213" s="247"/>
      <c r="O213" s="247"/>
      <c r="P213" s="247"/>
      <c r="Q213" s="247"/>
      <c r="R213" s="247"/>
      <c r="S213" s="250"/>
      <c r="T213" s="255"/>
    </row>
    <row r="214" spans="1:20" ht="20.25" customHeight="1">
      <c r="A214" s="198"/>
      <c r="B214" s="205"/>
      <c r="C214" s="212"/>
      <c r="D214" s="218"/>
      <c r="E214" s="225"/>
      <c r="F214" s="230"/>
      <c r="G214" s="235"/>
      <c r="H214" s="235"/>
      <c r="I214" s="235"/>
      <c r="J214" s="235"/>
      <c r="K214" s="235"/>
      <c r="L214" s="239"/>
      <c r="M214" s="244"/>
      <c r="N214" s="247"/>
      <c r="O214" s="247"/>
      <c r="P214" s="247"/>
      <c r="Q214" s="247"/>
      <c r="R214" s="247"/>
      <c r="S214" s="250"/>
      <c r="T214" s="255"/>
    </row>
    <row r="215" spans="1:20" ht="20.25" customHeight="1">
      <c r="A215" s="198"/>
      <c r="B215" s="205"/>
      <c r="C215" s="212"/>
      <c r="D215" s="218"/>
      <c r="E215" s="225"/>
      <c r="F215" s="230"/>
      <c r="G215" s="235"/>
      <c r="H215" s="235"/>
      <c r="I215" s="235"/>
      <c r="J215" s="235"/>
      <c r="K215" s="235"/>
      <c r="L215" s="239"/>
      <c r="M215" s="244"/>
      <c r="N215" s="247"/>
      <c r="O215" s="247"/>
      <c r="P215" s="247"/>
      <c r="Q215" s="247"/>
      <c r="R215" s="247"/>
      <c r="S215" s="250"/>
      <c r="T215" s="255"/>
    </row>
    <row r="216" spans="1:20" ht="20.25" customHeight="1">
      <c r="A216" s="198"/>
      <c r="B216" s="205"/>
      <c r="C216" s="212"/>
      <c r="D216" s="218"/>
      <c r="E216" s="225"/>
      <c r="F216" s="230"/>
      <c r="G216" s="235"/>
      <c r="H216" s="235"/>
      <c r="I216" s="235"/>
      <c r="J216" s="235"/>
      <c r="K216" s="235"/>
      <c r="L216" s="239"/>
      <c r="M216" s="244"/>
      <c r="N216" s="247"/>
      <c r="O216" s="247"/>
      <c r="P216" s="247"/>
      <c r="Q216" s="247"/>
      <c r="R216" s="247"/>
      <c r="S216" s="250"/>
      <c r="T216" s="255"/>
    </row>
    <row r="217" spans="1:20" ht="20.25" customHeight="1">
      <c r="A217" s="198"/>
      <c r="B217" s="205"/>
      <c r="C217" s="212"/>
      <c r="D217" s="218"/>
      <c r="E217" s="225"/>
      <c r="F217" s="230"/>
      <c r="G217" s="235"/>
      <c r="H217" s="235"/>
      <c r="I217" s="235"/>
      <c r="J217" s="235"/>
      <c r="K217" s="235"/>
      <c r="L217" s="239"/>
      <c r="M217" s="244"/>
      <c r="N217" s="247"/>
      <c r="O217" s="247"/>
      <c r="P217" s="247"/>
      <c r="Q217" s="247"/>
      <c r="R217" s="247"/>
      <c r="S217" s="250"/>
      <c r="T217" s="255"/>
    </row>
    <row r="218" spans="1:20" ht="20.25" customHeight="1">
      <c r="A218" s="198"/>
      <c r="B218" s="205"/>
      <c r="C218" s="212"/>
      <c r="D218" s="218"/>
      <c r="E218" s="225"/>
      <c r="F218" s="230"/>
      <c r="G218" s="235"/>
      <c r="H218" s="235"/>
      <c r="I218" s="235"/>
      <c r="J218" s="235"/>
      <c r="K218" s="235"/>
      <c r="L218" s="239"/>
      <c r="M218" s="244"/>
      <c r="N218" s="247"/>
      <c r="O218" s="247"/>
      <c r="P218" s="247"/>
      <c r="Q218" s="247"/>
      <c r="R218" s="247"/>
      <c r="S218" s="250"/>
      <c r="T218" s="255"/>
    </row>
    <row r="219" spans="1:20" ht="20.25" customHeight="1">
      <c r="A219" s="198"/>
      <c r="B219" s="205"/>
      <c r="C219" s="212"/>
      <c r="D219" s="218"/>
      <c r="E219" s="225"/>
      <c r="F219" s="230"/>
      <c r="G219" s="235"/>
      <c r="H219" s="235"/>
      <c r="I219" s="235"/>
      <c r="J219" s="235"/>
      <c r="K219" s="235"/>
      <c r="L219" s="239"/>
      <c r="M219" s="244"/>
      <c r="N219" s="247"/>
      <c r="O219" s="247"/>
      <c r="P219" s="247"/>
      <c r="Q219" s="247"/>
      <c r="R219" s="247"/>
      <c r="S219" s="250"/>
      <c r="T219" s="255"/>
    </row>
    <row r="220" spans="1:20" ht="20.25" customHeight="1">
      <c r="A220" s="198"/>
      <c r="B220" s="205"/>
      <c r="C220" s="212"/>
      <c r="D220" s="218"/>
      <c r="E220" s="225"/>
      <c r="F220" s="230"/>
      <c r="G220" s="235"/>
      <c r="H220" s="235"/>
      <c r="I220" s="235"/>
      <c r="J220" s="235"/>
      <c r="K220" s="235"/>
      <c r="L220" s="239"/>
      <c r="M220" s="244"/>
      <c r="N220" s="247"/>
      <c r="O220" s="247"/>
      <c r="P220" s="247"/>
      <c r="Q220" s="247"/>
      <c r="R220" s="247"/>
      <c r="S220" s="250"/>
      <c r="T220" s="255"/>
    </row>
    <row r="221" spans="1:20" ht="20.25" customHeight="1">
      <c r="A221" s="198"/>
      <c r="B221" s="205"/>
      <c r="C221" s="212"/>
      <c r="D221" s="218"/>
      <c r="E221" s="225"/>
      <c r="F221" s="230"/>
      <c r="G221" s="235"/>
      <c r="H221" s="235"/>
      <c r="I221" s="235"/>
      <c r="J221" s="235"/>
      <c r="K221" s="235"/>
      <c r="L221" s="239"/>
      <c r="M221" s="244"/>
      <c r="N221" s="247"/>
      <c r="O221" s="247"/>
      <c r="P221" s="247"/>
      <c r="Q221" s="247"/>
      <c r="R221" s="247"/>
      <c r="S221" s="250"/>
      <c r="T221" s="255"/>
    </row>
    <row r="222" spans="1:20" ht="20.25" customHeight="1">
      <c r="A222" s="198"/>
      <c r="B222" s="205"/>
      <c r="C222" s="212"/>
      <c r="D222" s="218"/>
      <c r="E222" s="225"/>
      <c r="F222" s="230"/>
      <c r="G222" s="235"/>
      <c r="H222" s="235"/>
      <c r="I222" s="235"/>
      <c r="J222" s="235"/>
      <c r="K222" s="235"/>
      <c r="L222" s="239"/>
      <c r="M222" s="244"/>
      <c r="N222" s="247"/>
      <c r="O222" s="247"/>
      <c r="P222" s="247"/>
      <c r="Q222" s="247"/>
      <c r="R222" s="247"/>
      <c r="S222" s="250"/>
      <c r="T222" s="255"/>
    </row>
    <row r="223" spans="1:20" ht="20.25" customHeight="1">
      <c r="A223" s="198"/>
      <c r="B223" s="205"/>
      <c r="C223" s="212"/>
      <c r="D223" s="218"/>
      <c r="E223" s="225"/>
      <c r="F223" s="230"/>
      <c r="G223" s="235"/>
      <c r="H223" s="235"/>
      <c r="I223" s="235"/>
      <c r="J223" s="235"/>
      <c r="K223" s="235"/>
      <c r="L223" s="239"/>
      <c r="M223" s="244"/>
      <c r="N223" s="247"/>
      <c r="O223" s="247"/>
      <c r="P223" s="247"/>
      <c r="Q223" s="247"/>
      <c r="R223" s="247"/>
      <c r="S223" s="250"/>
      <c r="T223" s="255"/>
    </row>
    <row r="224" spans="1:20" ht="20.25" customHeight="1">
      <c r="A224" s="198"/>
      <c r="B224" s="205"/>
      <c r="C224" s="212"/>
      <c r="D224" s="218"/>
      <c r="E224" s="225"/>
      <c r="F224" s="230"/>
      <c r="G224" s="235"/>
      <c r="H224" s="235"/>
      <c r="I224" s="235"/>
      <c r="J224" s="235"/>
      <c r="K224" s="235"/>
      <c r="L224" s="239"/>
      <c r="M224" s="244"/>
      <c r="N224" s="247"/>
      <c r="O224" s="247"/>
      <c r="P224" s="247"/>
      <c r="Q224" s="247"/>
      <c r="R224" s="247"/>
      <c r="S224" s="250"/>
      <c r="T224" s="255"/>
    </row>
    <row r="225" spans="1:20" ht="20.25" customHeight="1">
      <c r="A225" s="198"/>
      <c r="B225" s="205"/>
      <c r="C225" s="212"/>
      <c r="D225" s="218"/>
      <c r="E225" s="225"/>
      <c r="F225" s="230"/>
      <c r="G225" s="235"/>
      <c r="H225" s="235"/>
      <c r="I225" s="235"/>
      <c r="J225" s="235"/>
      <c r="K225" s="235"/>
      <c r="L225" s="239"/>
      <c r="M225" s="244"/>
      <c r="N225" s="247"/>
      <c r="O225" s="247"/>
      <c r="P225" s="247"/>
      <c r="Q225" s="247"/>
      <c r="R225" s="247"/>
      <c r="S225" s="250"/>
      <c r="T225" s="255"/>
    </row>
    <row r="226" spans="1:20" ht="20.25" customHeight="1">
      <c r="A226" s="198"/>
      <c r="B226" s="205"/>
      <c r="C226" s="212"/>
      <c r="D226" s="218"/>
      <c r="E226" s="225"/>
      <c r="F226" s="230"/>
      <c r="G226" s="235"/>
      <c r="H226" s="235"/>
      <c r="I226" s="235"/>
      <c r="J226" s="235"/>
      <c r="K226" s="235"/>
      <c r="L226" s="239"/>
      <c r="M226" s="244"/>
      <c r="N226" s="247"/>
      <c r="O226" s="247"/>
      <c r="P226" s="247"/>
      <c r="Q226" s="247"/>
      <c r="R226" s="247"/>
      <c r="S226" s="250"/>
      <c r="T226" s="255"/>
    </row>
    <row r="227" spans="1:20" ht="20.25" customHeight="1">
      <c r="A227" s="198"/>
      <c r="B227" s="205"/>
      <c r="C227" s="212"/>
      <c r="D227" s="218"/>
      <c r="E227" s="225"/>
      <c r="F227" s="230"/>
      <c r="G227" s="235"/>
      <c r="H227" s="235"/>
      <c r="I227" s="235"/>
      <c r="J227" s="235"/>
      <c r="K227" s="235"/>
      <c r="L227" s="239"/>
      <c r="M227" s="244"/>
      <c r="N227" s="247"/>
      <c r="O227" s="247"/>
      <c r="P227" s="247"/>
      <c r="Q227" s="247"/>
      <c r="R227" s="247"/>
      <c r="S227" s="250"/>
      <c r="T227" s="255"/>
    </row>
    <row r="228" spans="1:20" ht="20.25" customHeight="1">
      <c r="A228" s="198"/>
      <c r="B228" s="205"/>
      <c r="C228" s="212"/>
      <c r="D228" s="218"/>
      <c r="E228" s="225"/>
      <c r="F228" s="230"/>
      <c r="G228" s="235"/>
      <c r="H228" s="235"/>
      <c r="I228" s="235"/>
      <c r="J228" s="235"/>
      <c r="K228" s="235"/>
      <c r="L228" s="239"/>
      <c r="M228" s="244"/>
      <c r="N228" s="247"/>
      <c r="O228" s="247"/>
      <c r="P228" s="247"/>
      <c r="Q228" s="247"/>
      <c r="R228" s="247"/>
      <c r="S228" s="250"/>
      <c r="T228" s="255"/>
    </row>
    <row r="229" spans="1:20" ht="20.25" customHeight="1">
      <c r="A229" s="198"/>
      <c r="B229" s="205"/>
      <c r="C229" s="212"/>
      <c r="D229" s="218"/>
      <c r="E229" s="225"/>
      <c r="F229" s="230"/>
      <c r="G229" s="235"/>
      <c r="H229" s="235"/>
      <c r="I229" s="235"/>
      <c r="J229" s="235"/>
      <c r="K229" s="235"/>
      <c r="L229" s="239"/>
      <c r="M229" s="244"/>
      <c r="N229" s="247"/>
      <c r="O229" s="247"/>
      <c r="P229" s="247"/>
      <c r="Q229" s="247"/>
      <c r="R229" s="247"/>
      <c r="S229" s="250"/>
      <c r="T229" s="255"/>
    </row>
    <row r="230" spans="1:20" ht="20.25" customHeight="1">
      <c r="A230" s="198"/>
      <c r="B230" s="205"/>
      <c r="C230" s="212"/>
      <c r="D230" s="218"/>
      <c r="E230" s="225"/>
      <c r="F230" s="230"/>
      <c r="G230" s="235"/>
      <c r="H230" s="235"/>
      <c r="I230" s="235"/>
      <c r="J230" s="235"/>
      <c r="K230" s="235"/>
      <c r="L230" s="239"/>
      <c r="M230" s="244"/>
      <c r="N230" s="247"/>
      <c r="O230" s="247"/>
      <c r="P230" s="247"/>
      <c r="Q230" s="247"/>
      <c r="R230" s="247"/>
      <c r="S230" s="250"/>
      <c r="T230" s="255"/>
    </row>
    <row r="231" spans="1:20" ht="20.25" customHeight="1">
      <c r="A231" s="198"/>
      <c r="B231" s="205"/>
      <c r="C231" s="212"/>
      <c r="D231" s="218"/>
      <c r="E231" s="225"/>
      <c r="F231" s="230"/>
      <c r="G231" s="235"/>
      <c r="H231" s="235"/>
      <c r="I231" s="235"/>
      <c r="J231" s="235"/>
      <c r="K231" s="235"/>
      <c r="L231" s="239"/>
      <c r="M231" s="244"/>
      <c r="N231" s="247"/>
      <c r="O231" s="247"/>
      <c r="P231" s="247"/>
      <c r="Q231" s="247"/>
      <c r="R231" s="247"/>
      <c r="S231" s="250"/>
      <c r="T231" s="255"/>
    </row>
    <row r="232" spans="1:20" ht="20.25" customHeight="1">
      <c r="A232" s="198"/>
      <c r="B232" s="205"/>
      <c r="C232" s="212"/>
      <c r="D232" s="218"/>
      <c r="E232" s="225"/>
      <c r="F232" s="230"/>
      <c r="G232" s="235"/>
      <c r="H232" s="235"/>
      <c r="I232" s="235"/>
      <c r="J232" s="235"/>
      <c r="K232" s="235"/>
      <c r="L232" s="239"/>
      <c r="M232" s="244"/>
      <c r="N232" s="247"/>
      <c r="O232" s="247"/>
      <c r="P232" s="247"/>
      <c r="Q232" s="247"/>
      <c r="R232" s="247"/>
      <c r="S232" s="250"/>
      <c r="T232" s="255"/>
    </row>
    <row r="233" spans="1:20" ht="20.25" customHeight="1">
      <c r="A233" s="198"/>
      <c r="B233" s="205"/>
      <c r="C233" s="212"/>
      <c r="D233" s="218"/>
      <c r="E233" s="225"/>
      <c r="F233" s="230"/>
      <c r="G233" s="235"/>
      <c r="H233" s="235"/>
      <c r="I233" s="235"/>
      <c r="J233" s="235"/>
      <c r="K233" s="235"/>
      <c r="L233" s="239"/>
      <c r="M233" s="244"/>
      <c r="N233" s="247"/>
      <c r="O233" s="247"/>
      <c r="P233" s="247"/>
      <c r="Q233" s="247"/>
      <c r="R233" s="247"/>
      <c r="S233" s="250"/>
      <c r="T233" s="255"/>
    </row>
    <row r="234" spans="1:20" ht="20.25" customHeight="1">
      <c r="A234" s="198"/>
      <c r="B234" s="205"/>
      <c r="C234" s="212"/>
      <c r="D234" s="218"/>
      <c r="E234" s="225"/>
      <c r="F234" s="230"/>
      <c r="G234" s="235"/>
      <c r="H234" s="235"/>
      <c r="I234" s="235"/>
      <c r="J234" s="235"/>
      <c r="K234" s="235"/>
      <c r="L234" s="239"/>
      <c r="M234" s="244"/>
      <c r="N234" s="247"/>
      <c r="O234" s="247"/>
      <c r="P234" s="247"/>
      <c r="Q234" s="247"/>
      <c r="R234" s="247"/>
      <c r="S234" s="250"/>
      <c r="T234" s="255"/>
    </row>
    <row r="235" spans="1:20" ht="20.25" customHeight="1">
      <c r="A235" s="198"/>
      <c r="B235" s="205"/>
      <c r="C235" s="212"/>
      <c r="D235" s="218"/>
      <c r="E235" s="225"/>
      <c r="F235" s="230"/>
      <c r="G235" s="235"/>
      <c r="H235" s="235"/>
      <c r="I235" s="235"/>
      <c r="J235" s="235"/>
      <c r="K235" s="235"/>
      <c r="L235" s="239"/>
      <c r="M235" s="244"/>
      <c r="N235" s="247"/>
      <c r="O235" s="247"/>
      <c r="P235" s="247"/>
      <c r="Q235" s="247"/>
      <c r="R235" s="247"/>
      <c r="S235" s="250"/>
      <c r="T235" s="255"/>
    </row>
    <row r="236" spans="1:20" ht="20.25" customHeight="1">
      <c r="A236" s="198"/>
      <c r="B236" s="205"/>
      <c r="C236" s="212"/>
      <c r="D236" s="218"/>
      <c r="E236" s="225"/>
      <c r="F236" s="230"/>
      <c r="G236" s="235"/>
      <c r="H236" s="235"/>
      <c r="I236" s="235"/>
      <c r="J236" s="235"/>
      <c r="K236" s="235"/>
      <c r="L236" s="239"/>
      <c r="M236" s="244"/>
      <c r="N236" s="247"/>
      <c r="O236" s="247"/>
      <c r="P236" s="247"/>
      <c r="Q236" s="247"/>
      <c r="R236" s="247"/>
      <c r="S236" s="250"/>
      <c r="T236" s="255"/>
    </row>
    <row r="237" spans="1:20" ht="20.25" customHeight="1">
      <c r="A237" s="198"/>
      <c r="B237" s="205"/>
      <c r="C237" s="212"/>
      <c r="D237" s="218"/>
      <c r="E237" s="225"/>
      <c r="F237" s="230"/>
      <c r="G237" s="235"/>
      <c r="H237" s="235"/>
      <c r="I237" s="235"/>
      <c r="J237" s="235"/>
      <c r="K237" s="235"/>
      <c r="L237" s="239"/>
      <c r="M237" s="244"/>
      <c r="N237" s="247"/>
      <c r="O237" s="247"/>
      <c r="P237" s="247"/>
      <c r="Q237" s="247"/>
      <c r="R237" s="247"/>
      <c r="S237" s="250"/>
      <c r="T237" s="255"/>
    </row>
    <row r="238" spans="1:20" ht="20.25" customHeight="1">
      <c r="A238" s="198"/>
      <c r="B238" s="205"/>
      <c r="C238" s="212"/>
      <c r="D238" s="218"/>
      <c r="E238" s="225"/>
      <c r="F238" s="230"/>
      <c r="G238" s="235"/>
      <c r="H238" s="235"/>
      <c r="I238" s="235"/>
      <c r="J238" s="235"/>
      <c r="K238" s="235"/>
      <c r="L238" s="239"/>
      <c r="M238" s="244"/>
      <c r="N238" s="247"/>
      <c r="O238" s="247"/>
      <c r="P238" s="247"/>
      <c r="Q238" s="247"/>
      <c r="R238" s="247"/>
      <c r="S238" s="250"/>
      <c r="T238" s="255"/>
    </row>
    <row r="239" spans="1:20" ht="20.25" customHeight="1">
      <c r="A239" s="198"/>
      <c r="B239" s="205"/>
      <c r="C239" s="212"/>
      <c r="D239" s="218"/>
      <c r="E239" s="225"/>
      <c r="F239" s="230"/>
      <c r="G239" s="235"/>
      <c r="H239" s="235"/>
      <c r="I239" s="235"/>
      <c r="J239" s="235"/>
      <c r="K239" s="235"/>
      <c r="L239" s="239"/>
      <c r="M239" s="244"/>
      <c r="N239" s="247"/>
      <c r="O239" s="247"/>
      <c r="P239" s="247"/>
      <c r="Q239" s="247"/>
      <c r="R239" s="247"/>
      <c r="S239" s="250"/>
      <c r="T239" s="255"/>
    </row>
    <row r="240" spans="1:20" ht="20.25" customHeight="1">
      <c r="A240" s="198"/>
      <c r="B240" s="205"/>
      <c r="C240" s="212"/>
      <c r="D240" s="218"/>
      <c r="E240" s="225"/>
      <c r="F240" s="230"/>
      <c r="G240" s="235"/>
      <c r="H240" s="235"/>
      <c r="I240" s="235"/>
      <c r="J240" s="235"/>
      <c r="K240" s="235"/>
      <c r="L240" s="239"/>
      <c r="M240" s="244"/>
      <c r="N240" s="247"/>
      <c r="O240" s="247"/>
      <c r="P240" s="247"/>
      <c r="Q240" s="247"/>
      <c r="R240" s="247"/>
      <c r="S240" s="250"/>
      <c r="T240" s="255"/>
    </row>
    <row r="241" spans="1:20" ht="20.25" customHeight="1">
      <c r="A241" s="198"/>
      <c r="B241" s="205"/>
      <c r="C241" s="212"/>
      <c r="D241" s="218"/>
      <c r="E241" s="225"/>
      <c r="F241" s="230"/>
      <c r="G241" s="235"/>
      <c r="H241" s="235"/>
      <c r="I241" s="235"/>
      <c r="J241" s="235"/>
      <c r="K241" s="235"/>
      <c r="L241" s="239"/>
      <c r="M241" s="244"/>
      <c r="N241" s="247"/>
      <c r="O241" s="247"/>
      <c r="P241" s="247"/>
      <c r="Q241" s="247"/>
      <c r="R241" s="247"/>
      <c r="S241" s="250"/>
      <c r="T241" s="255"/>
    </row>
    <row r="242" spans="1:20" ht="20.25" customHeight="1">
      <c r="A242" s="198"/>
      <c r="B242" s="205"/>
      <c r="C242" s="212"/>
      <c r="D242" s="218"/>
      <c r="E242" s="225"/>
      <c r="F242" s="230"/>
      <c r="G242" s="235"/>
      <c r="H242" s="235"/>
      <c r="I242" s="235"/>
      <c r="J242" s="235"/>
      <c r="K242" s="235"/>
      <c r="L242" s="239"/>
      <c r="M242" s="244"/>
      <c r="N242" s="247"/>
      <c r="O242" s="247"/>
      <c r="P242" s="247"/>
      <c r="Q242" s="247"/>
      <c r="R242" s="247"/>
      <c r="S242" s="250"/>
      <c r="T242" s="255"/>
    </row>
    <row r="243" spans="1:20" ht="20.25" customHeight="1">
      <c r="A243" s="198"/>
      <c r="B243" s="205"/>
      <c r="C243" s="212"/>
      <c r="D243" s="218"/>
      <c r="E243" s="225"/>
      <c r="F243" s="230"/>
      <c r="G243" s="235"/>
      <c r="H243" s="235"/>
      <c r="I243" s="235"/>
      <c r="J243" s="235"/>
      <c r="K243" s="235"/>
      <c r="L243" s="239"/>
      <c r="M243" s="244"/>
      <c r="N243" s="247"/>
      <c r="O243" s="247"/>
      <c r="P243" s="247"/>
      <c r="Q243" s="247"/>
      <c r="R243" s="247"/>
      <c r="S243" s="250"/>
      <c r="T243" s="255"/>
    </row>
    <row r="244" spans="1:20" ht="20.25" customHeight="1">
      <c r="A244" s="198"/>
      <c r="B244" s="205"/>
      <c r="C244" s="212"/>
      <c r="D244" s="218"/>
      <c r="E244" s="225"/>
      <c r="F244" s="230"/>
      <c r="G244" s="235"/>
      <c r="H244" s="235"/>
      <c r="I244" s="235"/>
      <c r="J244" s="235"/>
      <c r="K244" s="235"/>
      <c r="L244" s="239"/>
      <c r="M244" s="244"/>
      <c r="N244" s="247"/>
      <c r="O244" s="247"/>
      <c r="P244" s="247"/>
      <c r="Q244" s="247"/>
      <c r="R244" s="247"/>
      <c r="S244" s="250"/>
      <c r="T244" s="255"/>
    </row>
    <row r="245" spans="1:20" ht="20.25" customHeight="1">
      <c r="A245" s="198"/>
      <c r="B245" s="205"/>
      <c r="C245" s="212"/>
      <c r="D245" s="218"/>
      <c r="E245" s="225"/>
      <c r="F245" s="230"/>
      <c r="G245" s="235"/>
      <c r="H245" s="235"/>
      <c r="I245" s="235"/>
      <c r="J245" s="235"/>
      <c r="K245" s="235"/>
      <c r="L245" s="239"/>
      <c r="M245" s="244"/>
      <c r="N245" s="247"/>
      <c r="O245" s="247"/>
      <c r="P245" s="247"/>
      <c r="Q245" s="247"/>
      <c r="R245" s="247"/>
      <c r="S245" s="250"/>
      <c r="T245" s="255"/>
    </row>
    <row r="246" spans="1:20" ht="20.25" customHeight="1">
      <c r="A246" s="198"/>
      <c r="B246" s="205"/>
      <c r="C246" s="212"/>
      <c r="D246" s="218"/>
      <c r="E246" s="225"/>
      <c r="F246" s="230"/>
      <c r="G246" s="235"/>
      <c r="H246" s="235"/>
      <c r="I246" s="235"/>
      <c r="J246" s="235"/>
      <c r="K246" s="235"/>
      <c r="L246" s="239"/>
      <c r="M246" s="244"/>
      <c r="N246" s="247"/>
      <c r="O246" s="247"/>
      <c r="P246" s="247"/>
      <c r="Q246" s="247"/>
      <c r="R246" s="247"/>
      <c r="S246" s="250"/>
      <c r="T246" s="255"/>
    </row>
    <row r="247" spans="1:20" ht="20.25" customHeight="1">
      <c r="A247" s="198"/>
      <c r="B247" s="205"/>
      <c r="C247" s="212"/>
      <c r="D247" s="218"/>
      <c r="E247" s="225"/>
      <c r="F247" s="230"/>
      <c r="G247" s="235"/>
      <c r="H247" s="235"/>
      <c r="I247" s="235"/>
      <c r="J247" s="235"/>
      <c r="K247" s="235"/>
      <c r="L247" s="239"/>
      <c r="M247" s="244"/>
      <c r="N247" s="247"/>
      <c r="O247" s="247"/>
      <c r="P247" s="247"/>
      <c r="Q247" s="247"/>
      <c r="R247" s="247"/>
      <c r="S247" s="250"/>
      <c r="T247" s="255"/>
    </row>
    <row r="248" spans="1:20" ht="20.25" customHeight="1">
      <c r="A248" s="198"/>
      <c r="B248" s="205"/>
      <c r="C248" s="212"/>
      <c r="D248" s="218"/>
      <c r="E248" s="225"/>
      <c r="F248" s="230"/>
      <c r="G248" s="235"/>
      <c r="H248" s="235"/>
      <c r="I248" s="235"/>
      <c r="J248" s="235"/>
      <c r="K248" s="235"/>
      <c r="L248" s="239"/>
      <c r="M248" s="244"/>
      <c r="N248" s="247"/>
      <c r="O248" s="247"/>
      <c r="P248" s="247"/>
      <c r="Q248" s="247"/>
      <c r="R248" s="247"/>
      <c r="S248" s="250"/>
      <c r="T248" s="255"/>
    </row>
    <row r="249" spans="1:20" ht="20.25" customHeight="1">
      <c r="A249" s="198"/>
      <c r="B249" s="205"/>
      <c r="C249" s="212"/>
      <c r="D249" s="218"/>
      <c r="E249" s="225"/>
      <c r="F249" s="230"/>
      <c r="G249" s="235"/>
      <c r="H249" s="235"/>
      <c r="I249" s="235"/>
      <c r="J249" s="235"/>
      <c r="K249" s="235"/>
      <c r="L249" s="239"/>
      <c r="M249" s="244"/>
      <c r="N249" s="247"/>
      <c r="O249" s="247"/>
      <c r="P249" s="247"/>
      <c r="Q249" s="247"/>
      <c r="R249" s="247"/>
      <c r="S249" s="250"/>
      <c r="T249" s="255"/>
    </row>
    <row r="250" spans="1:20" ht="20.25" customHeight="1">
      <c r="A250" s="198"/>
      <c r="B250" s="205"/>
      <c r="C250" s="212"/>
      <c r="D250" s="218"/>
      <c r="E250" s="225"/>
      <c r="F250" s="230"/>
      <c r="G250" s="235"/>
      <c r="H250" s="235"/>
      <c r="I250" s="235"/>
      <c r="J250" s="235"/>
      <c r="K250" s="235"/>
      <c r="L250" s="239"/>
      <c r="M250" s="244"/>
      <c r="N250" s="247"/>
      <c r="O250" s="247"/>
      <c r="P250" s="247"/>
      <c r="Q250" s="247"/>
      <c r="R250" s="247"/>
      <c r="S250" s="250"/>
      <c r="T250" s="255"/>
    </row>
    <row r="251" spans="1:20" ht="20.25" customHeight="1">
      <c r="A251" s="198"/>
      <c r="B251" s="205"/>
      <c r="C251" s="212"/>
      <c r="D251" s="218"/>
      <c r="E251" s="225"/>
      <c r="F251" s="230"/>
      <c r="G251" s="235"/>
      <c r="H251" s="235"/>
      <c r="I251" s="235"/>
      <c r="J251" s="235"/>
      <c r="K251" s="235"/>
      <c r="L251" s="239"/>
      <c r="M251" s="244"/>
      <c r="N251" s="247"/>
      <c r="O251" s="247"/>
      <c r="P251" s="247"/>
      <c r="Q251" s="247"/>
      <c r="R251" s="247"/>
      <c r="S251" s="250"/>
      <c r="T251" s="255"/>
    </row>
    <row r="252" spans="1:20" ht="20.25" customHeight="1">
      <c r="A252" s="198"/>
      <c r="B252" s="205"/>
      <c r="C252" s="212"/>
      <c r="D252" s="218"/>
      <c r="E252" s="225"/>
      <c r="F252" s="230"/>
      <c r="G252" s="235"/>
      <c r="H252" s="235"/>
      <c r="I252" s="235"/>
      <c r="J252" s="235"/>
      <c r="K252" s="235"/>
      <c r="L252" s="239"/>
      <c r="M252" s="244"/>
      <c r="N252" s="247"/>
      <c r="O252" s="247"/>
      <c r="P252" s="247"/>
      <c r="Q252" s="247"/>
      <c r="R252" s="247"/>
      <c r="S252" s="250"/>
      <c r="T252" s="255"/>
    </row>
    <row r="253" spans="1:20" ht="20.25" customHeight="1">
      <c r="A253" s="198"/>
      <c r="B253" s="205"/>
      <c r="C253" s="212"/>
      <c r="D253" s="218"/>
      <c r="E253" s="225"/>
      <c r="F253" s="230"/>
      <c r="G253" s="235"/>
      <c r="H253" s="235"/>
      <c r="I253" s="235"/>
      <c r="J253" s="235"/>
      <c r="K253" s="235"/>
      <c r="L253" s="239"/>
      <c r="M253" s="244"/>
      <c r="N253" s="247"/>
      <c r="O253" s="247"/>
      <c r="P253" s="247"/>
      <c r="Q253" s="247"/>
      <c r="R253" s="247"/>
      <c r="S253" s="250"/>
      <c r="T253" s="255"/>
    </row>
    <row r="254" spans="1:20" ht="20.25" customHeight="1">
      <c r="A254" s="198"/>
      <c r="B254" s="205"/>
      <c r="C254" s="212"/>
      <c r="D254" s="218"/>
      <c r="E254" s="225"/>
      <c r="F254" s="230"/>
      <c r="G254" s="235"/>
      <c r="H254" s="235"/>
      <c r="I254" s="235"/>
      <c r="J254" s="235"/>
      <c r="K254" s="235"/>
      <c r="L254" s="239"/>
      <c r="M254" s="244"/>
      <c r="N254" s="247"/>
      <c r="O254" s="247"/>
      <c r="P254" s="247"/>
      <c r="Q254" s="247"/>
      <c r="R254" s="247"/>
      <c r="S254" s="250"/>
      <c r="T254" s="255"/>
    </row>
    <row r="255" spans="1:20" ht="20.25" customHeight="1">
      <c r="A255" s="198"/>
      <c r="B255" s="205"/>
      <c r="C255" s="212"/>
      <c r="D255" s="218"/>
      <c r="E255" s="225"/>
      <c r="F255" s="230"/>
      <c r="G255" s="235"/>
      <c r="H255" s="235"/>
      <c r="I255" s="235"/>
      <c r="J255" s="235"/>
      <c r="K255" s="235"/>
      <c r="L255" s="239"/>
      <c r="M255" s="244"/>
      <c r="N255" s="247"/>
      <c r="O255" s="247"/>
      <c r="P255" s="247"/>
      <c r="Q255" s="247"/>
      <c r="R255" s="247"/>
      <c r="S255" s="250"/>
      <c r="T255" s="255"/>
    </row>
    <row r="256" spans="1:20" ht="20.25" customHeight="1">
      <c r="A256" s="198"/>
      <c r="B256" s="205"/>
      <c r="C256" s="212"/>
      <c r="D256" s="218"/>
      <c r="E256" s="225"/>
      <c r="F256" s="230"/>
      <c r="G256" s="235"/>
      <c r="H256" s="235"/>
      <c r="I256" s="235"/>
      <c r="J256" s="235"/>
      <c r="K256" s="235"/>
      <c r="L256" s="239"/>
      <c r="M256" s="244"/>
      <c r="N256" s="247"/>
      <c r="O256" s="247"/>
      <c r="P256" s="247"/>
      <c r="Q256" s="247"/>
      <c r="R256" s="247"/>
      <c r="S256" s="250"/>
      <c r="T256" s="255"/>
    </row>
    <row r="257" spans="1:20" ht="20.25" customHeight="1">
      <c r="A257" s="198"/>
      <c r="B257" s="205"/>
      <c r="C257" s="212"/>
      <c r="D257" s="218"/>
      <c r="E257" s="225"/>
      <c r="F257" s="230"/>
      <c r="G257" s="235"/>
      <c r="H257" s="235"/>
      <c r="I257" s="235"/>
      <c r="J257" s="235"/>
      <c r="K257" s="235"/>
      <c r="L257" s="239"/>
      <c r="M257" s="244"/>
      <c r="N257" s="247"/>
      <c r="O257" s="247"/>
      <c r="P257" s="247"/>
      <c r="Q257" s="247"/>
      <c r="R257" s="247"/>
      <c r="S257" s="250"/>
      <c r="T257" s="255"/>
    </row>
    <row r="258" spans="1:20" ht="20.25" customHeight="1">
      <c r="A258" s="198"/>
      <c r="B258" s="205"/>
      <c r="C258" s="212"/>
      <c r="D258" s="218"/>
      <c r="E258" s="225"/>
      <c r="F258" s="230"/>
      <c r="G258" s="235"/>
      <c r="H258" s="235"/>
      <c r="I258" s="235"/>
      <c r="J258" s="235"/>
      <c r="K258" s="235"/>
      <c r="L258" s="239"/>
      <c r="M258" s="244"/>
      <c r="N258" s="247"/>
      <c r="O258" s="247"/>
      <c r="P258" s="247"/>
      <c r="Q258" s="247"/>
      <c r="R258" s="247"/>
      <c r="S258" s="250"/>
      <c r="T258" s="255"/>
    </row>
    <row r="259" spans="1:20" ht="20.25" customHeight="1">
      <c r="A259" s="198"/>
      <c r="B259" s="205"/>
      <c r="C259" s="212"/>
      <c r="D259" s="218"/>
      <c r="E259" s="225"/>
      <c r="F259" s="230"/>
      <c r="G259" s="235"/>
      <c r="H259" s="235"/>
      <c r="I259" s="235"/>
      <c r="J259" s="235"/>
      <c r="K259" s="235"/>
      <c r="L259" s="239"/>
      <c r="M259" s="244"/>
      <c r="N259" s="247"/>
      <c r="O259" s="247"/>
      <c r="P259" s="247"/>
      <c r="Q259" s="247"/>
      <c r="R259" s="247"/>
      <c r="S259" s="250"/>
      <c r="T259" s="255"/>
    </row>
    <row r="260" spans="1:20" ht="20.25" customHeight="1">
      <c r="A260" s="198"/>
      <c r="B260" s="205"/>
      <c r="C260" s="212"/>
      <c r="D260" s="218"/>
      <c r="E260" s="225"/>
      <c r="F260" s="230"/>
      <c r="G260" s="235"/>
      <c r="H260" s="235"/>
      <c r="I260" s="235"/>
      <c r="J260" s="235"/>
      <c r="K260" s="235"/>
      <c r="L260" s="239"/>
      <c r="M260" s="244"/>
      <c r="N260" s="247"/>
      <c r="O260" s="247"/>
      <c r="P260" s="247"/>
      <c r="Q260" s="247"/>
      <c r="R260" s="247"/>
      <c r="S260" s="250"/>
      <c r="T260" s="255"/>
    </row>
    <row r="261" spans="1:20" ht="20.25" customHeight="1">
      <c r="A261" s="198"/>
      <c r="B261" s="205"/>
      <c r="C261" s="212"/>
      <c r="D261" s="218"/>
      <c r="E261" s="225"/>
      <c r="F261" s="230"/>
      <c r="G261" s="235"/>
      <c r="H261" s="235"/>
      <c r="I261" s="235"/>
      <c r="J261" s="235"/>
      <c r="K261" s="235"/>
      <c r="L261" s="239"/>
      <c r="M261" s="244"/>
      <c r="N261" s="247"/>
      <c r="O261" s="247"/>
      <c r="P261" s="247"/>
      <c r="Q261" s="247"/>
      <c r="R261" s="247"/>
      <c r="S261" s="250"/>
      <c r="T261" s="255"/>
    </row>
    <row r="262" spans="1:20" ht="20.25" customHeight="1">
      <c r="A262" s="198"/>
      <c r="B262" s="205"/>
      <c r="C262" s="212"/>
      <c r="D262" s="218"/>
      <c r="E262" s="225"/>
      <c r="F262" s="230"/>
      <c r="G262" s="235"/>
      <c r="H262" s="235"/>
      <c r="I262" s="235"/>
      <c r="J262" s="235"/>
      <c r="K262" s="235"/>
      <c r="L262" s="239"/>
      <c r="M262" s="244"/>
      <c r="N262" s="247"/>
      <c r="O262" s="247"/>
      <c r="P262" s="247"/>
      <c r="Q262" s="247"/>
      <c r="R262" s="247"/>
      <c r="S262" s="250"/>
      <c r="T262" s="255"/>
    </row>
    <row r="263" spans="1:20" ht="20.25" customHeight="1">
      <c r="A263" s="198"/>
      <c r="B263" s="205"/>
      <c r="C263" s="212"/>
      <c r="D263" s="218"/>
      <c r="E263" s="225"/>
      <c r="F263" s="230"/>
      <c r="G263" s="235"/>
      <c r="H263" s="235"/>
      <c r="I263" s="235"/>
      <c r="J263" s="235"/>
      <c r="K263" s="235"/>
      <c r="L263" s="239"/>
      <c r="M263" s="244"/>
      <c r="N263" s="247"/>
      <c r="O263" s="247"/>
      <c r="P263" s="247"/>
      <c r="Q263" s="247"/>
      <c r="R263" s="247"/>
      <c r="S263" s="250"/>
      <c r="T263" s="255"/>
    </row>
    <row r="264" spans="1:20" ht="20.25" customHeight="1">
      <c r="A264" s="198"/>
      <c r="B264" s="205"/>
      <c r="C264" s="212"/>
      <c r="D264" s="218"/>
      <c r="E264" s="225"/>
      <c r="F264" s="230"/>
      <c r="G264" s="235"/>
      <c r="H264" s="235"/>
      <c r="I264" s="235"/>
      <c r="J264" s="235"/>
      <c r="K264" s="235"/>
      <c r="L264" s="239"/>
      <c r="M264" s="244"/>
      <c r="N264" s="247"/>
      <c r="O264" s="247"/>
      <c r="P264" s="247"/>
      <c r="Q264" s="247"/>
      <c r="R264" s="247"/>
      <c r="S264" s="250"/>
      <c r="T264" s="255"/>
    </row>
    <row r="265" spans="1:20" ht="20.25" customHeight="1">
      <c r="A265" s="198"/>
      <c r="B265" s="205"/>
      <c r="C265" s="212"/>
      <c r="D265" s="218"/>
      <c r="E265" s="225"/>
      <c r="F265" s="230"/>
      <c r="G265" s="235"/>
      <c r="H265" s="235"/>
      <c r="I265" s="235"/>
      <c r="J265" s="235"/>
      <c r="K265" s="235"/>
      <c r="L265" s="239"/>
      <c r="M265" s="244"/>
      <c r="N265" s="247"/>
      <c r="O265" s="247"/>
      <c r="P265" s="247"/>
      <c r="Q265" s="247"/>
      <c r="R265" s="247"/>
      <c r="S265" s="250"/>
      <c r="T265" s="255"/>
    </row>
    <row r="266" spans="1:20" ht="20.25" customHeight="1">
      <c r="A266" s="198"/>
      <c r="B266" s="205"/>
      <c r="C266" s="212"/>
      <c r="D266" s="218"/>
      <c r="E266" s="225"/>
      <c r="F266" s="230"/>
      <c r="G266" s="235"/>
      <c r="H266" s="235"/>
      <c r="I266" s="235"/>
      <c r="J266" s="235"/>
      <c r="K266" s="235"/>
      <c r="L266" s="239"/>
      <c r="M266" s="244"/>
      <c r="N266" s="247"/>
      <c r="O266" s="247"/>
      <c r="P266" s="247"/>
      <c r="Q266" s="247"/>
      <c r="R266" s="247"/>
      <c r="S266" s="250"/>
      <c r="T266" s="255"/>
    </row>
    <row r="267" spans="1:20" ht="20.25" customHeight="1">
      <c r="A267" s="198"/>
      <c r="B267" s="205"/>
      <c r="C267" s="212"/>
      <c r="D267" s="218"/>
      <c r="E267" s="225"/>
      <c r="F267" s="230"/>
      <c r="G267" s="235"/>
      <c r="H267" s="235"/>
      <c r="I267" s="235"/>
      <c r="J267" s="235"/>
      <c r="K267" s="235"/>
      <c r="L267" s="239"/>
      <c r="M267" s="244"/>
      <c r="N267" s="247"/>
      <c r="O267" s="247"/>
      <c r="P267" s="247"/>
      <c r="Q267" s="247"/>
      <c r="R267" s="247"/>
      <c r="S267" s="250"/>
      <c r="T267" s="255"/>
    </row>
    <row r="268" spans="1:20" ht="20.25" customHeight="1">
      <c r="A268" s="198"/>
      <c r="B268" s="205"/>
      <c r="C268" s="212"/>
      <c r="D268" s="218"/>
      <c r="E268" s="225"/>
      <c r="F268" s="230"/>
      <c r="G268" s="235"/>
      <c r="H268" s="235"/>
      <c r="I268" s="235"/>
      <c r="J268" s="235"/>
      <c r="K268" s="235"/>
      <c r="L268" s="239"/>
      <c r="M268" s="244"/>
      <c r="N268" s="247"/>
      <c r="O268" s="247"/>
      <c r="P268" s="247"/>
      <c r="Q268" s="247"/>
      <c r="R268" s="247"/>
      <c r="S268" s="250"/>
      <c r="T268" s="255"/>
    </row>
    <row r="269" spans="1:20" ht="20.25" customHeight="1">
      <c r="A269" s="198"/>
      <c r="B269" s="205"/>
      <c r="C269" s="212"/>
      <c r="D269" s="218"/>
      <c r="E269" s="225"/>
      <c r="F269" s="230"/>
      <c r="G269" s="235"/>
      <c r="H269" s="235"/>
      <c r="I269" s="235"/>
      <c r="J269" s="235"/>
      <c r="K269" s="235"/>
      <c r="L269" s="239"/>
      <c r="M269" s="244"/>
      <c r="N269" s="247"/>
      <c r="O269" s="247"/>
      <c r="P269" s="247"/>
      <c r="Q269" s="247"/>
      <c r="R269" s="247"/>
      <c r="S269" s="250"/>
      <c r="T269" s="255"/>
    </row>
    <row r="270" spans="1:20" ht="20.25" customHeight="1">
      <c r="A270" s="198"/>
      <c r="B270" s="205"/>
      <c r="C270" s="212"/>
      <c r="D270" s="218"/>
      <c r="E270" s="225"/>
      <c r="F270" s="230"/>
      <c r="G270" s="235"/>
      <c r="H270" s="235"/>
      <c r="I270" s="235"/>
      <c r="J270" s="235"/>
      <c r="K270" s="235"/>
      <c r="L270" s="239"/>
      <c r="M270" s="244"/>
      <c r="N270" s="247"/>
      <c r="O270" s="247"/>
      <c r="P270" s="247"/>
      <c r="Q270" s="247"/>
      <c r="R270" s="247"/>
      <c r="S270" s="250"/>
      <c r="T270" s="255"/>
    </row>
    <row r="271" spans="1:20" ht="20.25" customHeight="1">
      <c r="A271" s="198"/>
      <c r="B271" s="205"/>
      <c r="C271" s="212"/>
      <c r="D271" s="218"/>
      <c r="E271" s="225"/>
      <c r="F271" s="230"/>
      <c r="G271" s="235"/>
      <c r="H271" s="235"/>
      <c r="I271" s="235"/>
      <c r="J271" s="235"/>
      <c r="K271" s="235"/>
      <c r="L271" s="239"/>
      <c r="M271" s="244"/>
      <c r="N271" s="247"/>
      <c r="O271" s="247"/>
      <c r="P271" s="247"/>
      <c r="Q271" s="247"/>
      <c r="R271" s="247"/>
      <c r="S271" s="250"/>
      <c r="T271" s="255"/>
    </row>
    <row r="272" spans="1:20" ht="20.25" customHeight="1">
      <c r="A272" s="198"/>
      <c r="B272" s="205"/>
      <c r="C272" s="212"/>
      <c r="D272" s="218"/>
      <c r="E272" s="225"/>
      <c r="F272" s="230"/>
      <c r="G272" s="235"/>
      <c r="H272" s="235"/>
      <c r="I272" s="235"/>
      <c r="J272" s="235"/>
      <c r="K272" s="235"/>
      <c r="L272" s="239"/>
      <c r="M272" s="244"/>
      <c r="N272" s="247"/>
      <c r="O272" s="247"/>
      <c r="P272" s="247"/>
      <c r="Q272" s="247"/>
      <c r="R272" s="247"/>
      <c r="S272" s="250"/>
      <c r="T272" s="255"/>
    </row>
    <row r="273" spans="1:20" ht="20.25" customHeight="1">
      <c r="A273" s="198"/>
      <c r="B273" s="205"/>
      <c r="C273" s="212"/>
      <c r="D273" s="218"/>
      <c r="E273" s="225"/>
      <c r="F273" s="230"/>
      <c r="G273" s="235"/>
      <c r="H273" s="235"/>
      <c r="I273" s="235"/>
      <c r="J273" s="235"/>
      <c r="K273" s="235"/>
      <c r="L273" s="239"/>
      <c r="M273" s="244"/>
      <c r="N273" s="247"/>
      <c r="O273" s="247"/>
      <c r="P273" s="247"/>
      <c r="Q273" s="247"/>
      <c r="R273" s="247"/>
      <c r="S273" s="250"/>
      <c r="T273" s="255"/>
    </row>
    <row r="274" spans="1:20" ht="20.25" customHeight="1">
      <c r="A274" s="198"/>
      <c r="B274" s="205"/>
      <c r="C274" s="212"/>
      <c r="D274" s="218"/>
      <c r="E274" s="225"/>
      <c r="F274" s="230"/>
      <c r="G274" s="235"/>
      <c r="H274" s="235"/>
      <c r="I274" s="235"/>
      <c r="J274" s="235"/>
      <c r="K274" s="235"/>
      <c r="L274" s="239"/>
      <c r="M274" s="244"/>
      <c r="N274" s="247"/>
      <c r="O274" s="247"/>
      <c r="P274" s="247"/>
      <c r="Q274" s="247"/>
      <c r="R274" s="247"/>
      <c r="S274" s="250"/>
      <c r="T274" s="255"/>
    </row>
    <row r="275" spans="1:20" ht="20.25" customHeight="1">
      <c r="A275" s="198"/>
      <c r="B275" s="205"/>
      <c r="C275" s="212"/>
      <c r="D275" s="218"/>
      <c r="E275" s="225"/>
      <c r="F275" s="230"/>
      <c r="G275" s="235"/>
      <c r="H275" s="235"/>
      <c r="I275" s="235"/>
      <c r="J275" s="235"/>
      <c r="K275" s="235"/>
      <c r="L275" s="239"/>
      <c r="M275" s="244"/>
      <c r="N275" s="247"/>
      <c r="O275" s="247"/>
      <c r="P275" s="247"/>
      <c r="Q275" s="247"/>
      <c r="R275" s="247"/>
      <c r="S275" s="250"/>
      <c r="T275" s="255"/>
    </row>
    <row r="276" spans="1:20" ht="20.25" customHeight="1">
      <c r="A276" s="198"/>
      <c r="B276" s="205"/>
      <c r="C276" s="212"/>
      <c r="D276" s="218"/>
      <c r="E276" s="225"/>
      <c r="F276" s="230"/>
      <c r="G276" s="235"/>
      <c r="H276" s="235"/>
      <c r="I276" s="235"/>
      <c r="J276" s="235"/>
      <c r="K276" s="235"/>
      <c r="L276" s="239"/>
      <c r="M276" s="244"/>
      <c r="N276" s="247"/>
      <c r="O276" s="247"/>
      <c r="P276" s="247"/>
      <c r="Q276" s="247"/>
      <c r="R276" s="247"/>
      <c r="S276" s="250"/>
      <c r="T276" s="255"/>
    </row>
    <row r="277" spans="1:20" ht="20.25" customHeight="1">
      <c r="A277" s="198"/>
      <c r="B277" s="205"/>
      <c r="C277" s="212"/>
      <c r="D277" s="218"/>
      <c r="E277" s="225"/>
      <c r="F277" s="230"/>
      <c r="G277" s="235"/>
      <c r="H277" s="235"/>
      <c r="I277" s="235"/>
      <c r="J277" s="235"/>
      <c r="K277" s="235"/>
      <c r="L277" s="239"/>
      <c r="M277" s="244"/>
      <c r="N277" s="247"/>
      <c r="O277" s="247"/>
      <c r="P277" s="247"/>
      <c r="Q277" s="247"/>
      <c r="R277" s="247"/>
      <c r="S277" s="250"/>
      <c r="T277" s="255"/>
    </row>
    <row r="278" spans="1:20" ht="20.25" customHeight="1">
      <c r="A278" s="198"/>
      <c r="B278" s="205"/>
      <c r="C278" s="212"/>
      <c r="D278" s="218"/>
      <c r="E278" s="225"/>
      <c r="F278" s="230"/>
      <c r="G278" s="235"/>
      <c r="H278" s="235"/>
      <c r="I278" s="235"/>
      <c r="J278" s="235"/>
      <c r="K278" s="235"/>
      <c r="L278" s="239"/>
      <c r="M278" s="244"/>
      <c r="N278" s="247"/>
      <c r="O278" s="247"/>
      <c r="P278" s="247"/>
      <c r="Q278" s="247"/>
      <c r="R278" s="247"/>
      <c r="S278" s="250"/>
      <c r="T278" s="255"/>
    </row>
    <row r="279" spans="1:20" ht="20.25" customHeight="1">
      <c r="A279" s="198"/>
      <c r="B279" s="205"/>
      <c r="C279" s="212"/>
      <c r="D279" s="218"/>
      <c r="E279" s="225"/>
      <c r="F279" s="230"/>
      <c r="G279" s="235"/>
      <c r="H279" s="235"/>
      <c r="I279" s="235"/>
      <c r="J279" s="235"/>
      <c r="K279" s="235"/>
      <c r="L279" s="239"/>
      <c r="M279" s="244"/>
      <c r="N279" s="247"/>
      <c r="O279" s="247"/>
      <c r="P279" s="247"/>
      <c r="Q279" s="247"/>
      <c r="R279" s="247"/>
      <c r="S279" s="250"/>
      <c r="T279" s="255"/>
    </row>
    <row r="280" spans="1:20" ht="20.25" customHeight="1">
      <c r="A280" s="198"/>
      <c r="B280" s="205"/>
      <c r="C280" s="212"/>
      <c r="D280" s="218"/>
      <c r="E280" s="225"/>
      <c r="F280" s="230"/>
      <c r="G280" s="235"/>
      <c r="H280" s="235"/>
      <c r="I280" s="235"/>
      <c r="J280" s="235"/>
      <c r="K280" s="235"/>
      <c r="L280" s="239"/>
      <c r="M280" s="244"/>
      <c r="N280" s="247"/>
      <c r="O280" s="247"/>
      <c r="P280" s="247"/>
      <c r="Q280" s="247"/>
      <c r="R280" s="247"/>
      <c r="S280" s="250"/>
      <c r="T280" s="255"/>
    </row>
    <row r="281" spans="1:20" ht="20.25" customHeight="1">
      <c r="A281" s="198"/>
      <c r="B281" s="205"/>
      <c r="C281" s="212"/>
      <c r="D281" s="218"/>
      <c r="E281" s="225"/>
      <c r="F281" s="230"/>
      <c r="G281" s="235"/>
      <c r="H281" s="235"/>
      <c r="I281" s="235"/>
      <c r="J281" s="235"/>
      <c r="K281" s="235"/>
      <c r="L281" s="239"/>
      <c r="M281" s="244"/>
      <c r="N281" s="247"/>
      <c r="O281" s="247"/>
      <c r="P281" s="247"/>
      <c r="Q281" s="247"/>
      <c r="R281" s="247"/>
      <c r="S281" s="250"/>
      <c r="T281" s="255"/>
    </row>
    <row r="282" spans="1:20" ht="20.25" customHeight="1">
      <c r="A282" s="198"/>
      <c r="B282" s="205"/>
      <c r="C282" s="212"/>
      <c r="D282" s="218"/>
      <c r="E282" s="225"/>
      <c r="F282" s="230"/>
      <c r="G282" s="235"/>
      <c r="H282" s="235"/>
      <c r="I282" s="235"/>
      <c r="J282" s="235"/>
      <c r="K282" s="235"/>
      <c r="L282" s="239"/>
      <c r="M282" s="244"/>
      <c r="N282" s="247"/>
      <c r="O282" s="247"/>
      <c r="P282" s="247"/>
      <c r="Q282" s="247"/>
      <c r="R282" s="247"/>
      <c r="S282" s="250"/>
      <c r="T282" s="255"/>
    </row>
    <row r="283" spans="1:20" ht="20.25" customHeight="1">
      <c r="A283" s="198"/>
      <c r="B283" s="205"/>
      <c r="C283" s="212"/>
      <c r="D283" s="218"/>
      <c r="F283" s="230"/>
      <c r="G283" s="235"/>
      <c r="H283" s="235"/>
      <c r="I283" s="235"/>
      <c r="J283" s="235"/>
      <c r="K283" s="235"/>
      <c r="L283" s="239"/>
      <c r="M283" s="244"/>
      <c r="N283" s="247"/>
      <c r="O283" s="247"/>
      <c r="P283" s="247"/>
      <c r="Q283" s="247"/>
      <c r="R283" s="247"/>
      <c r="S283" s="250"/>
      <c r="T283" s="255"/>
    </row>
    <row r="284" spans="1:20" ht="20.25" customHeight="1">
      <c r="A284" s="198"/>
      <c r="B284" s="205"/>
      <c r="C284" s="212"/>
      <c r="D284" s="218"/>
      <c r="E284" s="225"/>
      <c r="F284" s="230"/>
      <c r="G284" s="235"/>
      <c r="H284" s="235"/>
      <c r="I284" s="235"/>
      <c r="J284" s="235"/>
      <c r="K284" s="235"/>
      <c r="L284" s="239"/>
      <c r="M284" s="244"/>
      <c r="N284" s="247"/>
      <c r="O284" s="247"/>
      <c r="P284" s="247"/>
      <c r="Q284" s="247"/>
      <c r="R284" s="247"/>
      <c r="S284" s="250"/>
      <c r="T284" s="255"/>
    </row>
    <row r="285" spans="1:20" ht="20.25" customHeight="1">
      <c r="A285" s="198"/>
      <c r="B285" s="205"/>
      <c r="C285" s="212"/>
      <c r="D285" s="218"/>
      <c r="E285" s="225"/>
      <c r="F285" s="230"/>
      <c r="G285" s="235"/>
      <c r="H285" s="235"/>
      <c r="I285" s="235"/>
      <c r="J285" s="235"/>
      <c r="K285" s="235"/>
      <c r="L285" s="239"/>
      <c r="M285" s="244"/>
      <c r="N285" s="247"/>
      <c r="O285" s="247"/>
      <c r="P285" s="247"/>
      <c r="Q285" s="247"/>
      <c r="R285" s="247"/>
      <c r="S285" s="250"/>
      <c r="T285" s="255"/>
    </row>
    <row r="286" spans="1:20" ht="20.25" customHeight="1">
      <c r="A286" s="198"/>
      <c r="B286" s="205"/>
      <c r="C286" s="212"/>
      <c r="D286" s="218"/>
      <c r="E286" s="225"/>
      <c r="F286" s="230"/>
      <c r="G286" s="235"/>
      <c r="H286" s="235"/>
      <c r="I286" s="235"/>
      <c r="J286" s="235"/>
      <c r="K286" s="235"/>
      <c r="L286" s="239"/>
      <c r="M286" s="244"/>
      <c r="N286" s="247"/>
      <c r="O286" s="247"/>
      <c r="P286" s="247"/>
      <c r="Q286" s="247"/>
      <c r="R286" s="247"/>
      <c r="S286" s="250"/>
      <c r="T286" s="255"/>
    </row>
    <row r="287" spans="1:20" ht="20.25" customHeight="1">
      <c r="A287" s="198"/>
      <c r="B287" s="205"/>
      <c r="C287" s="212"/>
      <c r="D287" s="218"/>
      <c r="E287" s="225"/>
      <c r="F287" s="230"/>
      <c r="G287" s="235"/>
      <c r="H287" s="235"/>
      <c r="I287" s="235"/>
      <c r="J287" s="235"/>
      <c r="K287" s="235"/>
      <c r="L287" s="239"/>
      <c r="M287" s="244"/>
      <c r="N287" s="247"/>
      <c r="O287" s="247"/>
      <c r="P287" s="247"/>
      <c r="Q287" s="247"/>
      <c r="R287" s="247"/>
      <c r="S287" s="250"/>
      <c r="T287" s="255"/>
    </row>
    <row r="288" spans="1:20" ht="20.25" customHeight="1">
      <c r="A288" s="198"/>
      <c r="B288" s="205"/>
      <c r="C288" s="212"/>
      <c r="D288" s="218"/>
      <c r="E288" s="225"/>
      <c r="F288" s="230"/>
      <c r="G288" s="235"/>
      <c r="H288" s="235"/>
      <c r="I288" s="235"/>
      <c r="J288" s="235"/>
      <c r="K288" s="235"/>
      <c r="L288" s="239"/>
      <c r="M288" s="244"/>
      <c r="N288" s="247"/>
      <c r="O288" s="247"/>
      <c r="P288" s="247"/>
      <c r="Q288" s="247"/>
      <c r="R288" s="247"/>
      <c r="S288" s="250"/>
      <c r="T288" s="255"/>
    </row>
    <row r="289" spans="1:20" ht="20.25" customHeight="1">
      <c r="A289" s="198"/>
      <c r="B289" s="205"/>
      <c r="C289" s="212"/>
      <c r="D289" s="218"/>
      <c r="E289" s="225"/>
      <c r="F289" s="230"/>
      <c r="G289" s="235"/>
      <c r="H289" s="235"/>
      <c r="I289" s="235"/>
      <c r="J289" s="235"/>
      <c r="K289" s="235"/>
      <c r="L289" s="239"/>
      <c r="M289" s="244"/>
      <c r="N289" s="247"/>
      <c r="O289" s="247"/>
      <c r="P289" s="247"/>
      <c r="Q289" s="247"/>
      <c r="R289" s="247"/>
      <c r="S289" s="250"/>
      <c r="T289" s="255"/>
    </row>
    <row r="290" spans="1:20" ht="20.25" customHeight="1">
      <c r="A290" s="198"/>
      <c r="B290" s="205"/>
      <c r="C290" s="212"/>
      <c r="D290" s="218"/>
      <c r="E290" s="225"/>
      <c r="F290" s="230"/>
      <c r="G290" s="235"/>
      <c r="H290" s="235"/>
      <c r="I290" s="235"/>
      <c r="J290" s="235"/>
      <c r="K290" s="235"/>
      <c r="L290" s="239"/>
      <c r="M290" s="244"/>
      <c r="N290" s="247"/>
      <c r="O290" s="247"/>
      <c r="P290" s="247"/>
      <c r="Q290" s="247"/>
      <c r="R290" s="247"/>
      <c r="S290" s="250"/>
      <c r="T290" s="255"/>
    </row>
    <row r="291" spans="1:20" ht="20.25" customHeight="1">
      <c r="A291" s="198"/>
      <c r="B291" s="205"/>
      <c r="C291" s="212"/>
      <c r="D291" s="218"/>
      <c r="E291" s="225"/>
      <c r="F291" s="230"/>
      <c r="G291" s="235"/>
      <c r="H291" s="235"/>
      <c r="I291" s="235"/>
      <c r="J291" s="235"/>
      <c r="K291" s="235"/>
      <c r="L291" s="239"/>
      <c r="M291" s="244"/>
      <c r="N291" s="247"/>
      <c r="O291" s="247"/>
      <c r="P291" s="247"/>
      <c r="Q291" s="247"/>
      <c r="R291" s="247"/>
      <c r="S291" s="250"/>
      <c r="T291" s="255"/>
    </row>
    <row r="292" spans="1:20" ht="20.25" customHeight="1">
      <c r="A292" s="198"/>
      <c r="B292" s="205"/>
      <c r="C292" s="212"/>
      <c r="D292" s="218"/>
      <c r="E292" s="225"/>
      <c r="F292" s="230"/>
      <c r="G292" s="235"/>
      <c r="H292" s="235"/>
      <c r="I292" s="235"/>
      <c r="J292" s="235"/>
      <c r="K292" s="235"/>
      <c r="L292" s="239"/>
      <c r="M292" s="244"/>
      <c r="N292" s="247"/>
      <c r="O292" s="247"/>
      <c r="P292" s="247"/>
      <c r="Q292" s="247"/>
      <c r="R292" s="247"/>
      <c r="S292" s="250"/>
      <c r="T292" s="255"/>
    </row>
    <row r="293" spans="1:20" ht="20.25" customHeight="1">
      <c r="A293" s="198"/>
      <c r="B293" s="205"/>
      <c r="C293" s="212"/>
      <c r="D293" s="218"/>
      <c r="E293" s="225"/>
      <c r="F293" s="230"/>
      <c r="G293" s="235"/>
      <c r="H293" s="235"/>
      <c r="I293" s="235"/>
      <c r="J293" s="235"/>
      <c r="K293" s="235"/>
      <c r="L293" s="239"/>
      <c r="M293" s="244"/>
      <c r="N293" s="247"/>
      <c r="O293" s="247"/>
      <c r="P293" s="247"/>
      <c r="Q293" s="247"/>
      <c r="R293" s="247"/>
      <c r="S293" s="250"/>
      <c r="T293" s="255"/>
    </row>
    <row r="294" spans="1:20" ht="20.25" customHeight="1">
      <c r="A294" s="198"/>
      <c r="B294" s="205"/>
      <c r="C294" s="212"/>
      <c r="D294" s="218"/>
      <c r="E294" s="225"/>
      <c r="F294" s="230"/>
      <c r="G294" s="235"/>
      <c r="H294" s="235"/>
      <c r="I294" s="235"/>
      <c r="J294" s="235"/>
      <c r="K294" s="235"/>
      <c r="L294" s="239"/>
      <c r="M294" s="244"/>
      <c r="N294" s="247"/>
      <c r="O294" s="247"/>
      <c r="P294" s="247"/>
      <c r="Q294" s="247"/>
      <c r="R294" s="247"/>
      <c r="S294" s="250"/>
      <c r="T294" s="255"/>
    </row>
    <row r="295" spans="1:20" ht="20.25" customHeight="1">
      <c r="A295" s="198"/>
      <c r="B295" s="205"/>
      <c r="C295" s="212"/>
      <c r="D295" s="218"/>
      <c r="E295" s="225"/>
      <c r="F295" s="230"/>
      <c r="G295" s="235"/>
      <c r="H295" s="235"/>
      <c r="I295" s="235"/>
      <c r="J295" s="235"/>
      <c r="K295" s="235"/>
      <c r="L295" s="239"/>
      <c r="M295" s="244"/>
      <c r="N295" s="247"/>
      <c r="O295" s="247"/>
      <c r="P295" s="247"/>
      <c r="Q295" s="247"/>
      <c r="R295" s="247"/>
      <c r="S295" s="250"/>
      <c r="T295" s="255"/>
    </row>
    <row r="296" spans="1:20" ht="20.25" customHeight="1">
      <c r="A296" s="198"/>
      <c r="B296" s="205"/>
      <c r="C296" s="212"/>
      <c r="D296" s="218"/>
      <c r="E296" s="225"/>
      <c r="F296" s="230"/>
      <c r="G296" s="235"/>
      <c r="H296" s="235"/>
      <c r="I296" s="235"/>
      <c r="J296" s="235"/>
      <c r="K296" s="235"/>
      <c r="L296" s="239"/>
      <c r="M296" s="244"/>
      <c r="N296" s="247"/>
      <c r="O296" s="247"/>
      <c r="P296" s="247"/>
      <c r="Q296" s="247"/>
      <c r="R296" s="247"/>
      <c r="S296" s="250"/>
      <c r="T296" s="255"/>
    </row>
    <row r="297" spans="1:20" ht="20.25" customHeight="1">
      <c r="A297" s="198"/>
      <c r="B297" s="205"/>
      <c r="C297" s="212"/>
      <c r="D297" s="218"/>
      <c r="E297" s="225"/>
      <c r="F297" s="230"/>
      <c r="G297" s="235"/>
      <c r="H297" s="235"/>
      <c r="I297" s="235"/>
      <c r="J297" s="235"/>
      <c r="K297" s="235"/>
      <c r="L297" s="239"/>
      <c r="M297" s="244"/>
      <c r="N297" s="247"/>
      <c r="O297" s="247"/>
      <c r="P297" s="247"/>
      <c r="Q297" s="247"/>
      <c r="R297" s="247"/>
      <c r="S297" s="250"/>
      <c r="T297" s="255"/>
    </row>
    <row r="298" spans="1:20" ht="20.25" customHeight="1">
      <c r="A298" s="198"/>
      <c r="B298" s="205"/>
      <c r="C298" s="212"/>
      <c r="D298" s="218"/>
      <c r="E298" s="225"/>
      <c r="F298" s="230"/>
      <c r="G298" s="235"/>
      <c r="H298" s="235"/>
      <c r="I298" s="235"/>
      <c r="J298" s="235"/>
      <c r="K298" s="235"/>
      <c r="L298" s="239"/>
      <c r="M298" s="244"/>
      <c r="N298" s="247"/>
      <c r="O298" s="247"/>
      <c r="P298" s="247"/>
      <c r="Q298" s="247"/>
      <c r="R298" s="247"/>
      <c r="S298" s="250"/>
      <c r="T298" s="255"/>
    </row>
    <row r="299" spans="1:20" ht="20.25" customHeight="1">
      <c r="A299" s="198"/>
      <c r="B299" s="205"/>
      <c r="C299" s="212"/>
      <c r="D299" s="218"/>
      <c r="E299" s="225"/>
      <c r="F299" s="230"/>
      <c r="G299" s="235"/>
      <c r="H299" s="235"/>
      <c r="I299" s="235"/>
      <c r="J299" s="235"/>
      <c r="K299" s="235"/>
      <c r="L299" s="239"/>
      <c r="M299" s="244"/>
      <c r="N299" s="247"/>
      <c r="O299" s="247"/>
      <c r="P299" s="247"/>
      <c r="Q299" s="247"/>
      <c r="R299" s="247"/>
      <c r="S299" s="250"/>
      <c r="T299" s="255"/>
    </row>
    <row r="300" spans="1:20" ht="20.25" customHeight="1">
      <c r="A300" s="198"/>
      <c r="B300" s="205"/>
      <c r="C300" s="212"/>
      <c r="D300" s="218"/>
      <c r="E300" s="225"/>
      <c r="F300" s="230"/>
      <c r="G300" s="235"/>
      <c r="H300" s="235"/>
      <c r="I300" s="235"/>
      <c r="J300" s="235"/>
      <c r="K300" s="235"/>
      <c r="L300" s="239"/>
      <c r="M300" s="244"/>
      <c r="N300" s="247"/>
      <c r="O300" s="247"/>
      <c r="P300" s="247"/>
      <c r="Q300" s="247"/>
      <c r="R300" s="247"/>
      <c r="S300" s="250"/>
      <c r="T300" s="255"/>
    </row>
    <row r="301" spans="1:20" ht="20.25" customHeight="1">
      <c r="A301" s="198"/>
      <c r="B301" s="205"/>
      <c r="C301" s="212"/>
      <c r="D301" s="218"/>
      <c r="E301" s="225"/>
      <c r="F301" s="230"/>
      <c r="G301" s="235"/>
      <c r="H301" s="235"/>
      <c r="I301" s="235"/>
      <c r="J301" s="235"/>
      <c r="K301" s="235"/>
      <c r="L301" s="239"/>
      <c r="M301" s="244"/>
      <c r="N301" s="247"/>
      <c r="O301" s="247"/>
      <c r="P301" s="247"/>
      <c r="Q301" s="247"/>
      <c r="R301" s="247"/>
      <c r="S301" s="250"/>
      <c r="T301" s="255"/>
    </row>
    <row r="302" spans="1:20" ht="20.25" customHeight="1">
      <c r="A302" s="198"/>
      <c r="B302" s="205"/>
      <c r="C302" s="212"/>
      <c r="D302" s="218"/>
      <c r="E302" s="225"/>
      <c r="F302" s="230"/>
      <c r="G302" s="235"/>
      <c r="H302" s="235"/>
      <c r="I302" s="235"/>
      <c r="J302" s="235"/>
      <c r="K302" s="235"/>
      <c r="L302" s="239"/>
      <c r="M302" s="244"/>
      <c r="N302" s="247"/>
      <c r="O302" s="247"/>
      <c r="P302" s="247"/>
      <c r="Q302" s="247"/>
      <c r="R302" s="247"/>
      <c r="S302" s="250"/>
      <c r="T302" s="255"/>
    </row>
    <row r="303" spans="1:20" ht="20.25" customHeight="1">
      <c r="A303" s="198"/>
      <c r="B303" s="205"/>
      <c r="C303" s="212"/>
      <c r="D303" s="218"/>
      <c r="E303" s="225"/>
      <c r="F303" s="230"/>
      <c r="G303" s="235"/>
      <c r="H303" s="235"/>
      <c r="I303" s="235"/>
      <c r="J303" s="235"/>
      <c r="K303" s="235"/>
      <c r="L303" s="239"/>
      <c r="M303" s="244"/>
      <c r="N303" s="247"/>
      <c r="O303" s="247"/>
      <c r="P303" s="247"/>
      <c r="Q303" s="247"/>
      <c r="R303" s="247"/>
      <c r="S303" s="250"/>
      <c r="T303" s="255"/>
    </row>
    <row r="304" spans="1:20" ht="20.25" customHeight="1">
      <c r="A304" s="198"/>
      <c r="B304" s="205"/>
      <c r="C304" s="212"/>
      <c r="D304" s="218"/>
      <c r="E304" s="225"/>
      <c r="F304" s="230"/>
      <c r="G304" s="235"/>
      <c r="H304" s="235"/>
      <c r="I304" s="235"/>
      <c r="J304" s="235"/>
      <c r="K304" s="235"/>
      <c r="L304" s="239"/>
      <c r="M304" s="244"/>
      <c r="N304" s="247"/>
      <c r="O304" s="247"/>
      <c r="P304" s="247"/>
      <c r="Q304" s="247"/>
      <c r="R304" s="247"/>
      <c r="S304" s="250"/>
      <c r="T304" s="255"/>
    </row>
    <row r="305" spans="1:20" ht="20.25" customHeight="1">
      <c r="A305" s="198"/>
      <c r="B305" s="205"/>
      <c r="C305" s="212"/>
      <c r="D305" s="218"/>
      <c r="E305" s="225"/>
      <c r="F305" s="230"/>
      <c r="G305" s="235"/>
      <c r="H305" s="235"/>
      <c r="I305" s="235"/>
      <c r="J305" s="235"/>
      <c r="K305" s="235"/>
      <c r="L305" s="239"/>
      <c r="M305" s="244"/>
      <c r="N305" s="247"/>
      <c r="O305" s="247"/>
      <c r="P305" s="247"/>
      <c r="Q305" s="247"/>
      <c r="R305" s="247"/>
      <c r="S305" s="250"/>
      <c r="T305" s="255"/>
    </row>
    <row r="306" spans="1:20" ht="20.25" customHeight="1">
      <c r="A306" s="198"/>
      <c r="B306" s="205"/>
      <c r="C306" s="212"/>
      <c r="D306" s="218"/>
      <c r="E306" s="225"/>
      <c r="F306" s="230"/>
      <c r="G306" s="235"/>
      <c r="H306" s="235"/>
      <c r="I306" s="235"/>
      <c r="J306" s="235"/>
      <c r="K306" s="235"/>
      <c r="L306" s="239"/>
      <c r="M306" s="244"/>
      <c r="N306" s="247"/>
      <c r="O306" s="247"/>
      <c r="P306" s="247"/>
      <c r="Q306" s="247"/>
      <c r="R306" s="247"/>
      <c r="S306" s="250"/>
      <c r="T306" s="255"/>
    </row>
    <row r="307" spans="1:20" ht="20.25" customHeight="1">
      <c r="A307" s="198"/>
      <c r="B307" s="205"/>
      <c r="C307" s="212"/>
      <c r="D307" s="218"/>
      <c r="E307" s="225"/>
      <c r="F307" s="230"/>
      <c r="G307" s="235"/>
      <c r="H307" s="235"/>
      <c r="I307" s="235"/>
      <c r="J307" s="235"/>
      <c r="K307" s="235"/>
      <c r="L307" s="239"/>
      <c r="M307" s="244"/>
      <c r="N307" s="247"/>
      <c r="O307" s="247"/>
      <c r="P307" s="247"/>
      <c r="Q307" s="247"/>
      <c r="R307" s="247"/>
      <c r="S307" s="250"/>
      <c r="T307" s="255"/>
    </row>
    <row r="308" spans="1:20" ht="20.25" customHeight="1">
      <c r="A308" s="198"/>
      <c r="B308" s="205"/>
      <c r="C308" s="212"/>
      <c r="D308" s="218"/>
      <c r="E308" s="225"/>
      <c r="F308" s="230"/>
      <c r="G308" s="235"/>
      <c r="H308" s="235"/>
      <c r="I308" s="235"/>
      <c r="J308" s="235"/>
      <c r="K308" s="235"/>
      <c r="L308" s="239"/>
      <c r="M308" s="244"/>
      <c r="N308" s="247"/>
      <c r="O308" s="247"/>
      <c r="P308" s="247"/>
      <c r="Q308" s="247"/>
      <c r="R308" s="247"/>
      <c r="S308" s="250"/>
      <c r="T308" s="255"/>
    </row>
    <row r="309" spans="1:20" ht="20.25" customHeight="1">
      <c r="A309" s="198"/>
      <c r="B309" s="205"/>
      <c r="C309" s="212"/>
      <c r="D309" s="218"/>
      <c r="E309" s="225"/>
      <c r="F309" s="230"/>
      <c r="G309" s="235"/>
      <c r="H309" s="235"/>
      <c r="I309" s="235"/>
      <c r="J309" s="235"/>
      <c r="K309" s="235"/>
      <c r="L309" s="239"/>
      <c r="M309" s="244"/>
      <c r="N309" s="247"/>
      <c r="O309" s="247"/>
      <c r="P309" s="247"/>
      <c r="Q309" s="247"/>
      <c r="R309" s="247"/>
      <c r="S309" s="250"/>
      <c r="T309" s="255"/>
    </row>
    <row r="310" spans="1:20" ht="20.25" customHeight="1">
      <c r="A310" s="198"/>
      <c r="B310" s="205"/>
      <c r="C310" s="212"/>
      <c r="D310" s="218"/>
      <c r="E310" s="225"/>
      <c r="F310" s="230"/>
      <c r="G310" s="235"/>
      <c r="H310" s="235"/>
      <c r="I310" s="235"/>
      <c r="J310" s="235"/>
      <c r="K310" s="235"/>
      <c r="L310" s="239"/>
      <c r="M310" s="244"/>
      <c r="N310" s="247"/>
      <c r="O310" s="247"/>
      <c r="P310" s="247"/>
      <c r="Q310" s="247"/>
      <c r="R310" s="247"/>
      <c r="S310" s="250"/>
      <c r="T310" s="255"/>
    </row>
    <row r="311" spans="1:20" ht="20.25" customHeight="1">
      <c r="A311" s="198"/>
      <c r="B311" s="205"/>
      <c r="C311" s="212"/>
      <c r="D311" s="218"/>
      <c r="E311" s="225"/>
      <c r="F311" s="230"/>
      <c r="G311" s="235"/>
      <c r="H311" s="235"/>
      <c r="I311" s="235"/>
      <c r="J311" s="235"/>
      <c r="K311" s="235"/>
      <c r="L311" s="239"/>
      <c r="M311" s="244"/>
      <c r="N311" s="247"/>
      <c r="O311" s="247"/>
      <c r="P311" s="247"/>
      <c r="Q311" s="247"/>
      <c r="R311" s="247"/>
      <c r="S311" s="250"/>
      <c r="T311" s="255"/>
    </row>
    <row r="312" spans="1:20" ht="20.25" customHeight="1">
      <c r="A312" s="198"/>
      <c r="B312" s="205"/>
      <c r="C312" s="212"/>
      <c r="D312" s="218"/>
      <c r="E312" s="225"/>
      <c r="F312" s="230"/>
      <c r="G312" s="235"/>
      <c r="H312" s="235"/>
      <c r="I312" s="235"/>
      <c r="J312" s="235"/>
      <c r="K312" s="235"/>
      <c r="L312" s="239"/>
      <c r="M312" s="244"/>
      <c r="N312" s="247"/>
      <c r="O312" s="247"/>
      <c r="P312" s="247"/>
      <c r="Q312" s="247"/>
      <c r="R312" s="247"/>
      <c r="S312" s="250"/>
      <c r="T312" s="255"/>
    </row>
    <row r="313" spans="1:20" ht="20.25" customHeight="1">
      <c r="A313" s="198"/>
      <c r="B313" s="205"/>
      <c r="C313" s="212"/>
      <c r="D313" s="218"/>
      <c r="E313" s="225"/>
      <c r="F313" s="230"/>
      <c r="G313" s="235"/>
      <c r="H313" s="235"/>
      <c r="I313" s="235"/>
      <c r="J313" s="235"/>
      <c r="K313" s="235"/>
      <c r="L313" s="239"/>
      <c r="M313" s="244"/>
      <c r="N313" s="247"/>
      <c r="O313" s="247"/>
      <c r="P313" s="247"/>
      <c r="Q313" s="247"/>
      <c r="R313" s="247"/>
      <c r="S313" s="250"/>
      <c r="T313" s="255"/>
    </row>
    <row r="314" spans="1:20" ht="20.25" customHeight="1">
      <c r="A314" s="198"/>
      <c r="B314" s="205"/>
      <c r="C314" s="212"/>
      <c r="D314" s="218"/>
      <c r="E314" s="225"/>
      <c r="F314" s="230"/>
      <c r="G314" s="235"/>
      <c r="H314" s="235"/>
      <c r="I314" s="235"/>
      <c r="J314" s="235"/>
      <c r="K314" s="235"/>
      <c r="L314" s="239"/>
      <c r="M314" s="244"/>
      <c r="N314" s="247"/>
      <c r="O314" s="247"/>
      <c r="P314" s="247"/>
      <c r="Q314" s="247"/>
      <c r="R314" s="247"/>
      <c r="S314" s="250"/>
      <c r="T314" s="255"/>
    </row>
    <row r="315" spans="1:20" ht="20.25" customHeight="1">
      <c r="A315" s="198"/>
      <c r="B315" s="205"/>
      <c r="C315" s="212"/>
      <c r="D315" s="218"/>
      <c r="E315" s="225"/>
      <c r="F315" s="230"/>
      <c r="G315" s="235"/>
      <c r="H315" s="235"/>
      <c r="I315" s="235"/>
      <c r="J315" s="235"/>
      <c r="K315" s="235"/>
      <c r="L315" s="239"/>
      <c r="M315" s="244"/>
      <c r="N315" s="247"/>
      <c r="O315" s="247"/>
      <c r="P315" s="247"/>
      <c r="Q315" s="247"/>
      <c r="R315" s="247"/>
      <c r="S315" s="250"/>
      <c r="T315" s="255"/>
    </row>
    <row r="316" spans="1:20" ht="20.25" customHeight="1">
      <c r="A316" s="198"/>
      <c r="B316" s="205"/>
      <c r="C316" s="212"/>
      <c r="D316" s="218"/>
      <c r="E316" s="225"/>
      <c r="F316" s="230"/>
      <c r="G316" s="235"/>
      <c r="H316" s="235"/>
      <c r="I316" s="235"/>
      <c r="J316" s="235"/>
      <c r="K316" s="235"/>
      <c r="L316" s="239"/>
      <c r="M316" s="244"/>
      <c r="N316" s="247"/>
      <c r="O316" s="247"/>
      <c r="P316" s="247"/>
      <c r="Q316" s="247"/>
      <c r="R316" s="247"/>
      <c r="S316" s="250"/>
      <c r="T316" s="255"/>
    </row>
    <row r="317" spans="1:20" ht="20.25" customHeight="1">
      <c r="A317" s="198"/>
      <c r="B317" s="205"/>
      <c r="C317" s="212"/>
      <c r="D317" s="218"/>
      <c r="E317" s="225"/>
      <c r="F317" s="230"/>
      <c r="G317" s="235"/>
      <c r="H317" s="235"/>
      <c r="I317" s="235"/>
      <c r="J317" s="235"/>
      <c r="K317" s="235"/>
      <c r="L317" s="239"/>
      <c r="M317" s="244"/>
      <c r="N317" s="247"/>
      <c r="O317" s="247"/>
      <c r="P317" s="247"/>
      <c r="Q317" s="247"/>
      <c r="R317" s="247"/>
      <c r="S317" s="250"/>
      <c r="T317" s="255"/>
    </row>
    <row r="318" spans="1:20" ht="20.25" customHeight="1">
      <c r="A318" s="198"/>
      <c r="B318" s="205"/>
      <c r="C318" s="212"/>
      <c r="D318" s="218"/>
      <c r="E318" s="225"/>
      <c r="F318" s="230"/>
      <c r="G318" s="235"/>
      <c r="H318" s="235"/>
      <c r="I318" s="235"/>
      <c r="J318" s="235"/>
      <c r="K318" s="235"/>
      <c r="L318" s="239"/>
      <c r="M318" s="244"/>
      <c r="N318" s="247"/>
      <c r="O318" s="247"/>
      <c r="P318" s="247"/>
      <c r="Q318" s="247"/>
      <c r="R318" s="247"/>
      <c r="S318" s="250"/>
      <c r="T318" s="255"/>
    </row>
    <row r="319" spans="1:20" ht="20.25" customHeight="1">
      <c r="A319" s="198"/>
      <c r="B319" s="205"/>
      <c r="C319" s="212"/>
      <c r="D319" s="218"/>
      <c r="E319" s="225"/>
      <c r="F319" s="230"/>
      <c r="G319" s="235"/>
      <c r="H319" s="235"/>
      <c r="I319" s="235"/>
      <c r="J319" s="235"/>
      <c r="K319" s="235"/>
      <c r="L319" s="239"/>
      <c r="M319" s="244"/>
      <c r="N319" s="247"/>
      <c r="O319" s="247"/>
      <c r="P319" s="247"/>
      <c r="Q319" s="247"/>
      <c r="R319" s="247"/>
      <c r="S319" s="250"/>
      <c r="T319" s="255"/>
    </row>
    <row r="320" spans="1:20" ht="20.25" customHeight="1">
      <c r="A320" s="198"/>
      <c r="B320" s="205"/>
      <c r="C320" s="212"/>
      <c r="D320" s="218"/>
      <c r="E320" s="225"/>
      <c r="F320" s="230"/>
      <c r="G320" s="235"/>
      <c r="H320" s="235"/>
      <c r="I320" s="235"/>
      <c r="J320" s="235"/>
      <c r="K320" s="235"/>
      <c r="L320" s="239"/>
      <c r="M320" s="244"/>
      <c r="N320" s="247"/>
      <c r="O320" s="247"/>
      <c r="P320" s="247"/>
      <c r="Q320" s="247"/>
      <c r="R320" s="247"/>
      <c r="S320" s="250"/>
      <c r="T320" s="255"/>
    </row>
    <row r="321" spans="1:20" ht="20.25" customHeight="1">
      <c r="A321" s="198"/>
      <c r="B321" s="205"/>
      <c r="C321" s="212"/>
      <c r="D321" s="218"/>
      <c r="E321" s="225"/>
      <c r="F321" s="230"/>
      <c r="G321" s="235"/>
      <c r="H321" s="235"/>
      <c r="I321" s="235"/>
      <c r="J321" s="235"/>
      <c r="K321" s="235"/>
      <c r="L321" s="239"/>
      <c r="M321" s="244"/>
      <c r="N321" s="247"/>
      <c r="O321" s="247"/>
      <c r="P321" s="247"/>
      <c r="Q321" s="247"/>
      <c r="R321" s="247"/>
      <c r="S321" s="250"/>
      <c r="T321" s="255"/>
    </row>
    <row r="322" spans="1:20" ht="20.25" customHeight="1">
      <c r="A322" s="198"/>
      <c r="B322" s="205"/>
      <c r="C322" s="212"/>
      <c r="D322" s="218"/>
      <c r="E322" s="225"/>
      <c r="F322" s="230"/>
      <c r="G322" s="235"/>
      <c r="H322" s="235"/>
      <c r="I322" s="235"/>
      <c r="J322" s="235"/>
      <c r="K322" s="235"/>
      <c r="L322" s="239"/>
      <c r="M322" s="244"/>
      <c r="N322" s="247"/>
      <c r="O322" s="247"/>
      <c r="P322" s="247"/>
      <c r="Q322" s="247"/>
      <c r="R322" s="247"/>
      <c r="S322" s="250"/>
      <c r="T322" s="255"/>
    </row>
    <row r="323" spans="1:20" ht="20.25" customHeight="1">
      <c r="A323" s="198"/>
      <c r="B323" s="205"/>
      <c r="C323" s="212"/>
      <c r="D323" s="218"/>
      <c r="E323" s="225"/>
      <c r="F323" s="230"/>
      <c r="G323" s="235"/>
      <c r="H323" s="235"/>
      <c r="I323" s="235"/>
      <c r="J323" s="235"/>
      <c r="K323" s="235"/>
      <c r="L323" s="239"/>
      <c r="M323" s="244"/>
      <c r="N323" s="247"/>
      <c r="O323" s="247"/>
      <c r="P323" s="247"/>
      <c r="Q323" s="247"/>
      <c r="R323" s="247"/>
      <c r="S323" s="250"/>
      <c r="T323" s="255"/>
    </row>
    <row r="324" spans="1:20" ht="20.25" customHeight="1">
      <c r="A324" s="198"/>
      <c r="B324" s="205"/>
      <c r="C324" s="212"/>
      <c r="D324" s="218"/>
      <c r="E324" s="225"/>
      <c r="F324" s="230"/>
      <c r="G324" s="235"/>
      <c r="H324" s="235"/>
      <c r="I324" s="235"/>
      <c r="J324" s="235"/>
      <c r="K324" s="235"/>
      <c r="L324" s="239"/>
      <c r="M324" s="244"/>
      <c r="N324" s="247"/>
      <c r="O324" s="247"/>
      <c r="P324" s="247"/>
      <c r="Q324" s="247"/>
      <c r="R324" s="247"/>
      <c r="S324" s="250"/>
      <c r="T324" s="255"/>
    </row>
    <row r="325" spans="1:20" ht="20.25" customHeight="1">
      <c r="A325" s="198"/>
      <c r="B325" s="205"/>
      <c r="C325" s="212"/>
      <c r="D325" s="218"/>
      <c r="E325" s="225"/>
      <c r="F325" s="230"/>
      <c r="G325" s="235"/>
      <c r="H325" s="235"/>
      <c r="I325" s="235"/>
      <c r="J325" s="235"/>
      <c r="K325" s="235"/>
      <c r="L325" s="239"/>
      <c r="M325" s="244"/>
      <c r="N325" s="247"/>
      <c r="O325" s="247"/>
      <c r="P325" s="247"/>
      <c r="Q325" s="247"/>
      <c r="R325" s="247"/>
      <c r="S325" s="250"/>
      <c r="T325" s="255"/>
    </row>
    <row r="326" spans="1:20" ht="20.25" customHeight="1">
      <c r="A326" s="198"/>
      <c r="B326" s="205"/>
      <c r="C326" s="212"/>
      <c r="D326" s="218"/>
      <c r="E326" s="225"/>
      <c r="F326" s="230"/>
      <c r="G326" s="235"/>
      <c r="H326" s="235"/>
      <c r="I326" s="235"/>
      <c r="J326" s="235"/>
      <c r="K326" s="235"/>
      <c r="L326" s="239"/>
      <c r="M326" s="244"/>
      <c r="N326" s="247"/>
      <c r="O326" s="247"/>
      <c r="P326" s="247"/>
      <c r="Q326" s="247"/>
      <c r="R326" s="247"/>
      <c r="S326" s="250"/>
      <c r="T326" s="255"/>
    </row>
    <row r="327" spans="1:20" ht="20.25" customHeight="1">
      <c r="A327" s="198"/>
      <c r="B327" s="205"/>
      <c r="C327" s="212"/>
      <c r="D327" s="218"/>
      <c r="E327" s="225"/>
      <c r="F327" s="230"/>
      <c r="G327" s="235"/>
      <c r="H327" s="235"/>
      <c r="I327" s="235"/>
      <c r="J327" s="235"/>
      <c r="K327" s="235"/>
      <c r="L327" s="239"/>
      <c r="M327" s="244"/>
      <c r="N327" s="247"/>
      <c r="O327" s="247"/>
      <c r="P327" s="247"/>
      <c r="Q327" s="247"/>
      <c r="R327" s="247"/>
      <c r="S327" s="250"/>
      <c r="T327" s="255"/>
    </row>
    <row r="328" spans="1:20" ht="20.25" customHeight="1">
      <c r="A328" s="198"/>
      <c r="B328" s="205"/>
      <c r="C328" s="212"/>
      <c r="D328" s="218"/>
      <c r="E328" s="225"/>
      <c r="F328" s="230"/>
      <c r="G328" s="235"/>
      <c r="H328" s="235"/>
      <c r="I328" s="235"/>
      <c r="J328" s="235"/>
      <c r="K328" s="235"/>
      <c r="L328" s="239"/>
      <c r="M328" s="244"/>
      <c r="N328" s="247"/>
      <c r="O328" s="247"/>
      <c r="P328" s="247"/>
      <c r="Q328" s="247"/>
      <c r="R328" s="247"/>
      <c r="S328" s="250"/>
      <c r="T328" s="255"/>
    </row>
    <row r="329" spans="1:20" ht="20.25" customHeight="1">
      <c r="A329" s="198"/>
      <c r="B329" s="205"/>
      <c r="C329" s="212"/>
      <c r="D329" s="218"/>
      <c r="E329" s="225"/>
      <c r="F329" s="230"/>
      <c r="G329" s="235"/>
      <c r="H329" s="235"/>
      <c r="I329" s="235"/>
      <c r="J329" s="235"/>
      <c r="K329" s="235"/>
      <c r="L329" s="239"/>
      <c r="M329" s="244"/>
      <c r="N329" s="247"/>
      <c r="O329" s="247"/>
      <c r="P329" s="247"/>
      <c r="Q329" s="247"/>
      <c r="R329" s="247"/>
      <c r="S329" s="250"/>
      <c r="T329" s="255"/>
    </row>
    <row r="330" spans="1:20" ht="20.25" customHeight="1">
      <c r="A330" s="198"/>
      <c r="B330" s="205"/>
      <c r="C330" s="212"/>
      <c r="D330" s="218"/>
      <c r="E330" s="225"/>
      <c r="F330" s="230"/>
      <c r="G330" s="235"/>
      <c r="H330" s="235"/>
      <c r="I330" s="235"/>
      <c r="J330" s="235"/>
      <c r="K330" s="235"/>
      <c r="L330" s="239"/>
      <c r="M330" s="244"/>
      <c r="N330" s="247"/>
      <c r="O330" s="247"/>
      <c r="P330" s="247"/>
      <c r="Q330" s="247"/>
      <c r="R330" s="247"/>
      <c r="S330" s="250"/>
      <c r="T330" s="255"/>
    </row>
    <row r="331" spans="1:20" ht="20.25" customHeight="1">
      <c r="A331" s="198"/>
      <c r="B331" s="205"/>
      <c r="C331" s="212"/>
      <c r="D331" s="218"/>
      <c r="E331" s="225"/>
      <c r="F331" s="230"/>
      <c r="G331" s="235"/>
      <c r="H331" s="235"/>
      <c r="I331" s="235"/>
      <c r="J331" s="235"/>
      <c r="K331" s="235"/>
      <c r="L331" s="239"/>
      <c r="M331" s="244"/>
      <c r="N331" s="247"/>
      <c r="O331" s="247"/>
      <c r="P331" s="247"/>
      <c r="Q331" s="247"/>
      <c r="R331" s="247"/>
      <c r="S331" s="250"/>
      <c r="T331" s="255"/>
    </row>
    <row r="332" spans="1:20" ht="20.25" customHeight="1">
      <c r="A332" s="198"/>
      <c r="B332" s="205"/>
      <c r="C332" s="212"/>
      <c r="D332" s="218"/>
      <c r="E332" s="225"/>
      <c r="F332" s="230"/>
      <c r="G332" s="235"/>
      <c r="H332" s="235"/>
      <c r="I332" s="235"/>
      <c r="J332" s="235"/>
      <c r="K332" s="235"/>
      <c r="L332" s="239"/>
      <c r="M332" s="244"/>
      <c r="N332" s="247"/>
      <c r="O332" s="247"/>
      <c r="P332" s="247"/>
      <c r="Q332" s="247"/>
      <c r="R332" s="247"/>
      <c r="S332" s="250"/>
      <c r="T332" s="255"/>
    </row>
    <row r="333" spans="1:20" ht="20.25" customHeight="1">
      <c r="A333" s="198"/>
      <c r="B333" s="205"/>
      <c r="C333" s="212"/>
      <c r="D333" s="218"/>
      <c r="E333" s="225"/>
      <c r="F333" s="230"/>
      <c r="G333" s="235"/>
      <c r="H333" s="235"/>
      <c r="I333" s="235"/>
      <c r="J333" s="235"/>
      <c r="K333" s="235"/>
      <c r="L333" s="239"/>
      <c r="M333" s="244"/>
      <c r="N333" s="247"/>
      <c r="O333" s="247"/>
      <c r="P333" s="247"/>
      <c r="Q333" s="247"/>
      <c r="R333" s="247"/>
      <c r="S333" s="250"/>
      <c r="T333" s="255"/>
    </row>
    <row r="334" spans="1:20" ht="20.25" customHeight="1">
      <c r="A334" s="198"/>
      <c r="B334" s="205"/>
      <c r="C334" s="212"/>
      <c r="D334" s="218"/>
      <c r="E334" s="225"/>
      <c r="F334" s="230"/>
      <c r="G334" s="235"/>
      <c r="H334" s="235"/>
      <c r="I334" s="235"/>
      <c r="J334" s="235"/>
      <c r="K334" s="235"/>
      <c r="L334" s="239"/>
      <c r="M334" s="244"/>
      <c r="N334" s="247"/>
      <c r="O334" s="247"/>
      <c r="P334" s="247"/>
      <c r="Q334" s="247"/>
      <c r="R334" s="247"/>
      <c r="S334" s="250"/>
      <c r="T334" s="255"/>
    </row>
    <row r="335" spans="1:20" ht="20.25" customHeight="1">
      <c r="A335" s="198"/>
      <c r="B335" s="205"/>
      <c r="C335" s="212"/>
      <c r="D335" s="218"/>
      <c r="E335" s="225"/>
      <c r="F335" s="230"/>
      <c r="G335" s="235"/>
      <c r="H335" s="235"/>
      <c r="I335" s="235"/>
      <c r="J335" s="235"/>
      <c r="K335" s="235"/>
      <c r="L335" s="239"/>
      <c r="M335" s="244"/>
      <c r="N335" s="247"/>
      <c r="O335" s="247"/>
      <c r="P335" s="247"/>
      <c r="Q335" s="247"/>
      <c r="R335" s="247"/>
      <c r="S335" s="250"/>
      <c r="T335" s="255"/>
    </row>
    <row r="336" spans="1:20" ht="20.25" customHeight="1">
      <c r="A336" s="198"/>
      <c r="B336" s="205"/>
      <c r="C336" s="212"/>
      <c r="D336" s="218"/>
      <c r="E336" s="225"/>
      <c r="F336" s="230"/>
      <c r="G336" s="235"/>
      <c r="H336" s="235"/>
      <c r="I336" s="235"/>
      <c r="J336" s="235"/>
      <c r="K336" s="235"/>
      <c r="L336" s="239"/>
      <c r="M336" s="244"/>
      <c r="N336" s="247"/>
      <c r="O336" s="247"/>
      <c r="P336" s="247"/>
      <c r="Q336" s="247"/>
      <c r="R336" s="247"/>
      <c r="S336" s="250"/>
      <c r="T336" s="255"/>
    </row>
    <row r="337" spans="1:20" ht="20.25" customHeight="1">
      <c r="A337" s="198"/>
      <c r="B337" s="205"/>
      <c r="C337" s="212"/>
      <c r="D337" s="218"/>
      <c r="E337" s="225"/>
      <c r="F337" s="230"/>
      <c r="G337" s="235"/>
      <c r="H337" s="235"/>
      <c r="I337" s="235"/>
      <c r="J337" s="235"/>
      <c r="K337" s="235"/>
      <c r="L337" s="239"/>
      <c r="M337" s="244"/>
      <c r="N337" s="247"/>
      <c r="O337" s="247"/>
      <c r="P337" s="247"/>
      <c r="Q337" s="247"/>
      <c r="R337" s="247"/>
      <c r="S337" s="250"/>
      <c r="T337" s="255"/>
    </row>
    <row r="338" spans="1:20" ht="20.25" customHeight="1">
      <c r="A338" s="198"/>
      <c r="B338" s="205"/>
      <c r="C338" s="212"/>
      <c r="D338" s="218"/>
      <c r="E338" s="225"/>
      <c r="F338" s="230"/>
      <c r="G338" s="235"/>
      <c r="H338" s="235"/>
      <c r="I338" s="235"/>
      <c r="J338" s="235"/>
      <c r="K338" s="235"/>
      <c r="L338" s="239"/>
      <c r="M338" s="244"/>
      <c r="N338" s="247"/>
      <c r="O338" s="247"/>
      <c r="P338" s="247"/>
      <c r="Q338" s="247"/>
      <c r="R338" s="247"/>
      <c r="S338" s="250"/>
      <c r="T338" s="255"/>
    </row>
    <row r="339" spans="1:20" ht="20.25" customHeight="1">
      <c r="A339" s="198"/>
      <c r="B339" s="205"/>
      <c r="C339" s="212"/>
      <c r="D339" s="218"/>
      <c r="E339" s="225"/>
      <c r="F339" s="230"/>
      <c r="G339" s="235"/>
      <c r="H339" s="235"/>
      <c r="I339" s="235"/>
      <c r="J339" s="235"/>
      <c r="K339" s="235"/>
      <c r="L339" s="239"/>
      <c r="M339" s="244"/>
      <c r="N339" s="247"/>
      <c r="O339" s="247"/>
      <c r="P339" s="247"/>
      <c r="Q339" s="247"/>
      <c r="R339" s="247"/>
      <c r="S339" s="250"/>
      <c r="T339" s="255"/>
    </row>
    <row r="340" spans="1:20" ht="20.25" customHeight="1">
      <c r="A340" s="198"/>
      <c r="B340" s="205"/>
      <c r="C340" s="212"/>
      <c r="D340" s="218"/>
      <c r="E340" s="225"/>
      <c r="F340" s="230"/>
      <c r="G340" s="235"/>
      <c r="H340" s="235"/>
      <c r="I340" s="235"/>
      <c r="J340" s="235"/>
      <c r="K340" s="235"/>
      <c r="L340" s="239"/>
      <c r="M340" s="244"/>
      <c r="N340" s="247"/>
      <c r="O340" s="247"/>
      <c r="P340" s="247"/>
      <c r="Q340" s="247"/>
      <c r="R340" s="247"/>
      <c r="S340" s="250"/>
      <c r="T340" s="255"/>
    </row>
    <row r="341" spans="1:20" ht="20.25" customHeight="1">
      <c r="A341" s="198"/>
      <c r="B341" s="205"/>
      <c r="C341" s="212"/>
      <c r="D341" s="218"/>
      <c r="E341" s="225"/>
      <c r="F341" s="230"/>
      <c r="G341" s="235"/>
      <c r="H341" s="235"/>
      <c r="I341" s="235"/>
      <c r="J341" s="235"/>
      <c r="K341" s="235"/>
      <c r="L341" s="239"/>
      <c r="M341" s="244"/>
      <c r="N341" s="247"/>
      <c r="O341" s="247"/>
      <c r="P341" s="247"/>
      <c r="Q341" s="247"/>
      <c r="R341" s="247"/>
      <c r="S341" s="250"/>
      <c r="T341" s="255"/>
    </row>
    <row r="342" spans="1:20" ht="20.25" customHeight="1">
      <c r="A342" s="198"/>
      <c r="B342" s="205"/>
      <c r="C342" s="212"/>
      <c r="D342" s="218"/>
      <c r="E342" s="225"/>
      <c r="F342" s="230"/>
      <c r="G342" s="235"/>
      <c r="H342" s="235"/>
      <c r="I342" s="235"/>
      <c r="J342" s="235"/>
      <c r="K342" s="235"/>
      <c r="L342" s="239"/>
      <c r="M342" s="244"/>
      <c r="N342" s="247"/>
      <c r="O342" s="247"/>
      <c r="P342" s="247"/>
      <c r="Q342" s="247"/>
      <c r="R342" s="247"/>
      <c r="S342" s="250"/>
      <c r="T342" s="255"/>
    </row>
    <row r="343" spans="1:20" ht="20.25" customHeight="1">
      <c r="A343" s="198"/>
      <c r="B343" s="205"/>
      <c r="C343" s="212"/>
      <c r="D343" s="218"/>
      <c r="E343" s="225"/>
      <c r="F343" s="230"/>
      <c r="G343" s="235"/>
      <c r="H343" s="235"/>
      <c r="I343" s="235"/>
      <c r="J343" s="235"/>
      <c r="K343" s="235"/>
      <c r="L343" s="239"/>
      <c r="M343" s="244"/>
      <c r="N343" s="247"/>
      <c r="O343" s="247"/>
      <c r="P343" s="247"/>
      <c r="Q343" s="247"/>
      <c r="R343" s="247"/>
      <c r="S343" s="250"/>
      <c r="T343" s="255"/>
    </row>
    <row r="344" spans="1:20" ht="20.25" customHeight="1">
      <c r="A344" s="198"/>
      <c r="B344" s="205"/>
      <c r="C344" s="212"/>
      <c r="D344" s="218"/>
      <c r="E344" s="225"/>
      <c r="F344" s="230"/>
      <c r="G344" s="235"/>
      <c r="H344" s="235"/>
      <c r="I344" s="235"/>
      <c r="J344" s="235"/>
      <c r="K344" s="235"/>
      <c r="L344" s="239"/>
      <c r="M344" s="244"/>
      <c r="N344" s="247"/>
      <c r="O344" s="247"/>
      <c r="P344" s="247"/>
      <c r="Q344" s="247"/>
      <c r="R344" s="247"/>
      <c r="S344" s="250"/>
      <c r="T344" s="255"/>
    </row>
    <row r="345" spans="1:20" ht="20.25" customHeight="1">
      <c r="A345" s="198"/>
      <c r="B345" s="205"/>
      <c r="C345" s="212"/>
      <c r="D345" s="218"/>
      <c r="E345" s="225"/>
      <c r="F345" s="230"/>
      <c r="G345" s="235"/>
      <c r="H345" s="235"/>
      <c r="I345" s="235"/>
      <c r="J345" s="235"/>
      <c r="K345" s="235"/>
      <c r="L345" s="239"/>
      <c r="M345" s="244"/>
      <c r="N345" s="247"/>
      <c r="O345" s="247"/>
      <c r="P345" s="247"/>
      <c r="Q345" s="247"/>
      <c r="R345" s="247"/>
      <c r="S345" s="250"/>
      <c r="T345" s="255"/>
    </row>
    <row r="346" spans="1:20" ht="20.25" customHeight="1">
      <c r="A346" s="198"/>
      <c r="B346" s="205"/>
      <c r="C346" s="212"/>
      <c r="D346" s="218"/>
      <c r="E346" s="225"/>
      <c r="F346" s="230"/>
      <c r="G346" s="235"/>
      <c r="H346" s="235"/>
      <c r="I346" s="235"/>
      <c r="J346" s="235"/>
      <c r="K346" s="235"/>
      <c r="L346" s="239"/>
      <c r="M346" s="244"/>
      <c r="N346" s="247"/>
      <c r="O346" s="247"/>
      <c r="P346" s="247"/>
      <c r="Q346" s="247"/>
      <c r="R346" s="247"/>
      <c r="S346" s="250"/>
      <c r="T346" s="255"/>
    </row>
    <row r="347" spans="1:20" ht="20.25" customHeight="1">
      <c r="A347" s="198"/>
      <c r="B347" s="205"/>
      <c r="C347" s="212"/>
      <c r="D347" s="218"/>
      <c r="E347" s="225"/>
      <c r="F347" s="230"/>
      <c r="G347" s="235"/>
      <c r="H347" s="235"/>
      <c r="I347" s="235"/>
      <c r="J347" s="235"/>
      <c r="K347" s="235"/>
      <c r="L347" s="239"/>
      <c r="M347" s="244"/>
      <c r="N347" s="247"/>
      <c r="O347" s="247"/>
      <c r="P347" s="247"/>
      <c r="Q347" s="247"/>
      <c r="R347" s="247"/>
      <c r="S347" s="250"/>
      <c r="T347" s="255"/>
    </row>
    <row r="348" spans="1:20" ht="20.25" customHeight="1">
      <c r="A348" s="198"/>
      <c r="B348" s="205"/>
      <c r="C348" s="212"/>
      <c r="D348" s="218"/>
      <c r="E348" s="225"/>
      <c r="F348" s="230"/>
      <c r="G348" s="235"/>
      <c r="H348" s="235"/>
      <c r="I348" s="235"/>
      <c r="J348" s="235"/>
      <c r="K348" s="235"/>
      <c r="L348" s="239"/>
      <c r="M348" s="244"/>
      <c r="N348" s="247"/>
      <c r="O348" s="247"/>
      <c r="P348" s="247"/>
      <c r="Q348" s="247"/>
      <c r="R348" s="247"/>
      <c r="S348" s="250"/>
      <c r="T348" s="255"/>
    </row>
    <row r="349" spans="1:20" ht="20.25" customHeight="1">
      <c r="A349" s="198"/>
      <c r="B349" s="205"/>
      <c r="C349" s="212"/>
      <c r="D349" s="218"/>
      <c r="E349" s="225"/>
      <c r="F349" s="230"/>
      <c r="G349" s="235"/>
      <c r="H349" s="235"/>
      <c r="I349" s="235"/>
      <c r="J349" s="235"/>
      <c r="K349" s="235"/>
      <c r="L349" s="239"/>
      <c r="M349" s="244"/>
      <c r="N349" s="247"/>
      <c r="O349" s="247"/>
      <c r="P349" s="247"/>
      <c r="Q349" s="247"/>
      <c r="R349" s="247"/>
      <c r="S349" s="250"/>
      <c r="T349" s="255"/>
    </row>
    <row r="350" spans="1:20" ht="20.25" customHeight="1">
      <c r="A350" s="198"/>
      <c r="B350" s="205"/>
      <c r="C350" s="212"/>
      <c r="D350" s="218"/>
      <c r="E350" s="225"/>
      <c r="F350" s="230"/>
      <c r="G350" s="235"/>
      <c r="H350" s="235"/>
      <c r="I350" s="235"/>
      <c r="J350" s="235"/>
      <c r="K350" s="235"/>
      <c r="L350" s="239"/>
      <c r="M350" s="244"/>
      <c r="N350" s="247"/>
      <c r="O350" s="247"/>
      <c r="P350" s="247"/>
      <c r="Q350" s="247"/>
      <c r="R350" s="247"/>
      <c r="S350" s="250"/>
      <c r="T350" s="255"/>
    </row>
    <row r="351" spans="1:20" ht="20.25" customHeight="1">
      <c r="A351" s="198"/>
      <c r="B351" s="205"/>
      <c r="C351" s="212"/>
      <c r="D351" s="218"/>
      <c r="E351" s="225"/>
      <c r="F351" s="230"/>
      <c r="G351" s="235"/>
      <c r="H351" s="235"/>
      <c r="I351" s="235"/>
      <c r="J351" s="235"/>
      <c r="K351" s="235"/>
      <c r="L351" s="239"/>
      <c r="M351" s="244"/>
      <c r="N351" s="247"/>
      <c r="O351" s="247"/>
      <c r="P351" s="247"/>
      <c r="Q351" s="247"/>
      <c r="R351" s="247"/>
      <c r="S351" s="250"/>
      <c r="T351" s="255"/>
    </row>
    <row r="352" spans="1:20" ht="20.25" customHeight="1">
      <c r="A352" s="198"/>
      <c r="B352" s="205"/>
      <c r="C352" s="212"/>
      <c r="D352" s="218"/>
      <c r="E352" s="225"/>
      <c r="F352" s="230"/>
      <c r="G352" s="235"/>
      <c r="H352" s="235"/>
      <c r="I352" s="235"/>
      <c r="J352" s="235"/>
      <c r="K352" s="235"/>
      <c r="L352" s="239"/>
      <c r="M352" s="244"/>
      <c r="N352" s="247"/>
      <c r="O352" s="247"/>
      <c r="P352" s="247"/>
      <c r="Q352" s="247"/>
      <c r="R352" s="247"/>
      <c r="S352" s="250"/>
      <c r="T352" s="255"/>
    </row>
    <row r="353" spans="1:20" ht="20.25" customHeight="1">
      <c r="A353" s="200"/>
      <c r="B353" s="206"/>
      <c r="C353" s="213"/>
      <c r="D353" s="220"/>
      <c r="E353" s="226"/>
      <c r="F353" s="231"/>
      <c r="G353" s="236"/>
      <c r="H353" s="236"/>
      <c r="I353" s="236"/>
      <c r="J353" s="236"/>
      <c r="K353" s="236"/>
      <c r="L353" s="240"/>
      <c r="M353" s="246"/>
      <c r="N353" s="248"/>
      <c r="O353" s="248"/>
      <c r="P353" s="248"/>
      <c r="Q353" s="248"/>
      <c r="R353" s="248"/>
      <c r="S353" s="251"/>
      <c r="T353" s="256"/>
    </row>
  </sheetData>
  <mergeCells count="10">
    <mergeCell ref="A1:B1"/>
    <mergeCell ref="F3:S3"/>
    <mergeCell ref="F4:L4"/>
    <mergeCell ref="M4:S4"/>
    <mergeCell ref="A3:A5"/>
    <mergeCell ref="B3:B5"/>
    <mergeCell ref="C3:C5"/>
    <mergeCell ref="D3:D5"/>
    <mergeCell ref="E3:E5"/>
    <mergeCell ref="T3:T5"/>
  </mergeCells>
  <phoneticPr fontId="2"/>
  <pageMargins left="0.8" right="0.27" top="0.55118110236220474" bottom="0.55118110236220474" header="0.51181102362204722" footer="0.51181102362204722"/>
  <pageSetup paperSize="9" scale="47" fitToWidth="1" fitToHeight="0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indexed="11"/>
  </sheetPr>
  <dimension ref="A1:T41"/>
  <sheetViews>
    <sheetView zoomScale="75" zoomScaleNormal="75" workbookViewId="0">
      <pane xSplit="2" ySplit="5" topLeftCell="C6" activePane="bottomRight" state="frozen"/>
      <selection pane="topRight"/>
      <selection pane="bottomLeft"/>
      <selection pane="bottomRight" activeCell="A7" sqref="A7"/>
    </sheetView>
  </sheetViews>
  <sheetFormatPr defaultRowHeight="12"/>
  <cols>
    <col min="1" max="1" width="15.625" style="190" customWidth="1"/>
    <col min="2" max="2" width="17.625" style="190" customWidth="1"/>
    <col min="3" max="3" width="11.25" style="191" customWidth="1"/>
    <col min="4" max="4" width="19" style="191" customWidth="1"/>
    <col min="5" max="5" width="23.5" style="191" customWidth="1"/>
    <col min="6" max="19" width="5.75" style="191" customWidth="1"/>
    <col min="20" max="20" width="30.5" style="190" customWidth="1"/>
    <col min="21" max="16384" width="9" style="190" customWidth="1"/>
  </cols>
  <sheetData>
    <row r="1" spans="1:20" ht="19.5" customHeight="1">
      <c r="A1" s="192" t="s">
        <v>164</v>
      </c>
      <c r="B1" s="192"/>
      <c r="C1" s="207"/>
      <c r="D1" s="207"/>
      <c r="F1" s="227"/>
      <c r="G1" s="227"/>
      <c r="H1" s="227"/>
      <c r="I1" s="227"/>
      <c r="T1" s="252"/>
    </row>
    <row r="2" spans="1:20" ht="23.25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s="191" customFormat="1" ht="14.25" customHeight="1">
      <c r="A3" s="194" t="s">
        <v>45</v>
      </c>
      <c r="B3" s="201" t="s">
        <v>5</v>
      </c>
      <c r="C3" s="208" t="s">
        <v>8</v>
      </c>
      <c r="D3" s="214" t="s">
        <v>10</v>
      </c>
      <c r="E3" s="221" t="s">
        <v>2</v>
      </c>
      <c r="F3" s="119" t="s">
        <v>145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221" t="s">
        <v>150</v>
      </c>
    </row>
    <row r="4" spans="1:20" s="191" customFormat="1" ht="14.25" customHeight="1">
      <c r="A4" s="195"/>
      <c r="B4" s="202"/>
      <c r="C4" s="209"/>
      <c r="D4" s="215"/>
      <c r="E4" s="222"/>
      <c r="F4" s="32" t="s">
        <v>146</v>
      </c>
      <c r="G4" s="232"/>
      <c r="H4" s="232"/>
      <c r="I4" s="232"/>
      <c r="J4" s="232"/>
      <c r="K4" s="232"/>
      <c r="L4" s="232"/>
      <c r="M4" s="241" t="s">
        <v>148</v>
      </c>
      <c r="N4" s="232"/>
      <c r="O4" s="232"/>
      <c r="P4" s="232"/>
      <c r="Q4" s="232"/>
      <c r="R4" s="232"/>
      <c r="S4" s="232"/>
      <c r="T4" s="222"/>
    </row>
    <row r="5" spans="1:20" s="191" customFormat="1" ht="14.25" customHeight="1">
      <c r="A5" s="196"/>
      <c r="B5" s="203"/>
      <c r="C5" s="210"/>
      <c r="D5" s="216"/>
      <c r="E5" s="223"/>
      <c r="F5" s="167" t="s">
        <v>138</v>
      </c>
      <c r="G5" s="149" t="s">
        <v>139</v>
      </c>
      <c r="H5" s="149" t="s">
        <v>140</v>
      </c>
      <c r="I5" s="149" t="s">
        <v>141</v>
      </c>
      <c r="J5" s="149" t="s">
        <v>143</v>
      </c>
      <c r="K5" s="149" t="s">
        <v>144</v>
      </c>
      <c r="L5" s="157" t="s">
        <v>67</v>
      </c>
      <c r="M5" s="258" t="s">
        <v>138</v>
      </c>
      <c r="N5" s="149" t="s">
        <v>139</v>
      </c>
      <c r="O5" s="149" t="s">
        <v>140</v>
      </c>
      <c r="P5" s="149" t="s">
        <v>141</v>
      </c>
      <c r="Q5" s="149" t="s">
        <v>143</v>
      </c>
      <c r="R5" s="149" t="s">
        <v>144</v>
      </c>
      <c r="S5" s="259" t="s">
        <v>67</v>
      </c>
      <c r="T5" s="253"/>
    </row>
    <row r="6" spans="1:20" ht="20.25" customHeight="1">
      <c r="A6" s="197"/>
      <c r="B6" s="204"/>
      <c r="C6" s="211"/>
      <c r="D6" s="257"/>
      <c r="E6" s="224"/>
      <c r="F6" s="228"/>
      <c r="G6" s="233"/>
      <c r="H6" s="233"/>
      <c r="I6" s="233"/>
      <c r="J6" s="233"/>
      <c r="K6" s="237"/>
      <c r="L6" s="238"/>
      <c r="M6" s="243"/>
      <c r="N6" s="234"/>
      <c r="O6" s="234"/>
      <c r="P6" s="234"/>
      <c r="Q6" s="234"/>
      <c r="R6" s="234"/>
      <c r="S6" s="249"/>
      <c r="T6" s="254"/>
    </row>
    <row r="7" spans="1:20" ht="20.25" customHeight="1">
      <c r="A7" s="198"/>
      <c r="B7" s="205"/>
      <c r="C7" s="212"/>
      <c r="D7" s="218"/>
      <c r="E7" s="225"/>
      <c r="F7" s="230"/>
      <c r="G7" s="235"/>
      <c r="H7" s="235"/>
      <c r="I7" s="235"/>
      <c r="J7" s="235"/>
      <c r="K7" s="235"/>
      <c r="L7" s="239"/>
      <c r="M7" s="244"/>
      <c r="N7" s="247"/>
      <c r="O7" s="247"/>
      <c r="P7" s="247"/>
      <c r="Q7" s="247"/>
      <c r="R7" s="247"/>
      <c r="S7" s="250"/>
      <c r="T7" s="255"/>
    </row>
    <row r="8" spans="1:20" ht="20.25" customHeight="1">
      <c r="A8" s="198"/>
      <c r="B8" s="205"/>
      <c r="C8" s="212"/>
      <c r="D8" s="218"/>
      <c r="E8" s="225"/>
      <c r="F8" s="230"/>
      <c r="G8" s="235"/>
      <c r="H8" s="235"/>
      <c r="I8" s="235"/>
      <c r="J8" s="235"/>
      <c r="K8" s="235"/>
      <c r="L8" s="239"/>
      <c r="M8" s="244"/>
      <c r="N8" s="247"/>
      <c r="O8" s="247"/>
      <c r="P8" s="247"/>
      <c r="Q8" s="247"/>
      <c r="R8" s="247"/>
      <c r="S8" s="250"/>
      <c r="T8" s="255"/>
    </row>
    <row r="9" spans="1:20" ht="20.25" customHeight="1">
      <c r="A9" s="198"/>
      <c r="B9" s="205"/>
      <c r="C9" s="212"/>
      <c r="D9" s="218"/>
      <c r="E9" s="225"/>
      <c r="F9" s="230"/>
      <c r="G9" s="235"/>
      <c r="H9" s="235"/>
      <c r="I9" s="235"/>
      <c r="J9" s="235"/>
      <c r="K9" s="235"/>
      <c r="L9" s="239"/>
      <c r="M9" s="244"/>
      <c r="N9" s="247"/>
      <c r="O9" s="247"/>
      <c r="P9" s="247"/>
      <c r="Q9" s="247"/>
      <c r="R9" s="247"/>
      <c r="S9" s="250"/>
      <c r="T9" s="255"/>
    </row>
    <row r="10" spans="1:20" ht="20.25" customHeight="1">
      <c r="A10" s="198"/>
      <c r="B10" s="205"/>
      <c r="C10" s="212"/>
      <c r="D10" s="218"/>
      <c r="E10" s="225"/>
      <c r="F10" s="230"/>
      <c r="G10" s="235"/>
      <c r="H10" s="235"/>
      <c r="I10" s="235"/>
      <c r="J10" s="235"/>
      <c r="K10" s="235"/>
      <c r="L10" s="239"/>
      <c r="M10" s="244"/>
      <c r="N10" s="247"/>
      <c r="O10" s="247"/>
      <c r="P10" s="247"/>
      <c r="Q10" s="247"/>
      <c r="R10" s="247"/>
      <c r="S10" s="250"/>
      <c r="T10" s="255"/>
    </row>
    <row r="11" spans="1:20" ht="20.25" customHeight="1">
      <c r="A11" s="198"/>
      <c r="B11" s="205"/>
      <c r="C11" s="212"/>
      <c r="D11" s="218"/>
      <c r="E11" s="225"/>
      <c r="F11" s="230"/>
      <c r="G11" s="235"/>
      <c r="H11" s="235"/>
      <c r="I11" s="235"/>
      <c r="J11" s="235"/>
      <c r="K11" s="235"/>
      <c r="L11" s="239"/>
      <c r="M11" s="244"/>
      <c r="N11" s="247"/>
      <c r="O11" s="247"/>
      <c r="P11" s="247"/>
      <c r="Q11" s="247"/>
      <c r="R11" s="247"/>
      <c r="S11" s="250"/>
      <c r="T11" s="255"/>
    </row>
    <row r="12" spans="1:20" ht="20.25" customHeight="1">
      <c r="A12" s="198"/>
      <c r="B12" s="205"/>
      <c r="C12" s="212"/>
      <c r="D12" s="218"/>
      <c r="E12" s="225"/>
      <c r="F12" s="230"/>
      <c r="G12" s="235"/>
      <c r="H12" s="235"/>
      <c r="I12" s="235"/>
      <c r="J12" s="235"/>
      <c r="K12" s="235"/>
      <c r="L12" s="239"/>
      <c r="M12" s="244"/>
      <c r="N12" s="247"/>
      <c r="O12" s="247"/>
      <c r="P12" s="247"/>
      <c r="Q12" s="247"/>
      <c r="R12" s="247"/>
      <c r="S12" s="250"/>
      <c r="T12" s="255"/>
    </row>
    <row r="13" spans="1:20" ht="20.25" customHeight="1">
      <c r="A13" s="198"/>
      <c r="B13" s="205"/>
      <c r="C13" s="212"/>
      <c r="D13" s="218"/>
      <c r="E13" s="225"/>
      <c r="F13" s="230"/>
      <c r="G13" s="235"/>
      <c r="H13" s="235"/>
      <c r="I13" s="235"/>
      <c r="J13" s="235"/>
      <c r="K13" s="235"/>
      <c r="L13" s="239"/>
      <c r="M13" s="244"/>
      <c r="N13" s="247"/>
      <c r="O13" s="247"/>
      <c r="P13" s="247"/>
      <c r="Q13" s="247"/>
      <c r="R13" s="247"/>
      <c r="S13" s="250"/>
      <c r="T13" s="255"/>
    </row>
    <row r="14" spans="1:20" ht="20.25" customHeight="1">
      <c r="A14" s="198"/>
      <c r="B14" s="205"/>
      <c r="C14" s="212"/>
      <c r="D14" s="218"/>
      <c r="E14" s="225"/>
      <c r="F14" s="230"/>
      <c r="G14" s="235"/>
      <c r="H14" s="235"/>
      <c r="I14" s="235"/>
      <c r="J14" s="235"/>
      <c r="K14" s="235"/>
      <c r="L14" s="239"/>
      <c r="M14" s="244"/>
      <c r="N14" s="247"/>
      <c r="O14" s="247"/>
      <c r="P14" s="247"/>
      <c r="Q14" s="247"/>
      <c r="R14" s="247"/>
      <c r="S14" s="250"/>
      <c r="T14" s="255"/>
    </row>
    <row r="15" spans="1:20" ht="20.25" customHeight="1">
      <c r="A15" s="198"/>
      <c r="B15" s="205"/>
      <c r="C15" s="212"/>
      <c r="D15" s="218"/>
      <c r="E15" s="225"/>
      <c r="F15" s="230"/>
      <c r="G15" s="235"/>
      <c r="H15" s="235"/>
      <c r="I15" s="235"/>
      <c r="J15" s="235"/>
      <c r="K15" s="235"/>
      <c r="L15" s="239"/>
      <c r="M15" s="244"/>
      <c r="N15" s="247"/>
      <c r="O15" s="247"/>
      <c r="P15" s="247"/>
      <c r="Q15" s="247"/>
      <c r="R15" s="247"/>
      <c r="S15" s="250"/>
      <c r="T15" s="255"/>
    </row>
    <row r="16" spans="1:20" ht="20.25" customHeight="1">
      <c r="A16" s="198"/>
      <c r="B16" s="205"/>
      <c r="C16" s="212"/>
      <c r="D16" s="218"/>
      <c r="E16" s="225"/>
      <c r="F16" s="230"/>
      <c r="G16" s="235"/>
      <c r="H16" s="235"/>
      <c r="I16" s="235"/>
      <c r="J16" s="235"/>
      <c r="K16" s="235"/>
      <c r="L16" s="239"/>
      <c r="M16" s="244"/>
      <c r="N16" s="247"/>
      <c r="O16" s="247"/>
      <c r="P16" s="247"/>
      <c r="Q16" s="247"/>
      <c r="R16" s="247"/>
      <c r="S16" s="250"/>
      <c r="T16" s="255"/>
    </row>
    <row r="17" spans="1:20" ht="20.25" customHeight="1">
      <c r="A17" s="198"/>
      <c r="B17" s="205"/>
      <c r="C17" s="212"/>
      <c r="D17" s="218"/>
      <c r="E17" s="225"/>
      <c r="F17" s="230"/>
      <c r="G17" s="235"/>
      <c r="H17" s="235"/>
      <c r="I17" s="235"/>
      <c r="J17" s="235"/>
      <c r="K17" s="235"/>
      <c r="L17" s="239"/>
      <c r="M17" s="244"/>
      <c r="N17" s="247"/>
      <c r="O17" s="247"/>
      <c r="P17" s="247"/>
      <c r="Q17" s="247"/>
      <c r="R17" s="247"/>
      <c r="S17" s="250"/>
      <c r="T17" s="255"/>
    </row>
    <row r="18" spans="1:20" ht="20.25" customHeight="1">
      <c r="A18" s="198"/>
      <c r="B18" s="205"/>
      <c r="C18" s="212"/>
      <c r="D18" s="218"/>
      <c r="E18" s="225"/>
      <c r="F18" s="230"/>
      <c r="G18" s="235"/>
      <c r="H18" s="235"/>
      <c r="I18" s="235"/>
      <c r="J18" s="235"/>
      <c r="K18" s="235"/>
      <c r="L18" s="239"/>
      <c r="M18" s="244"/>
      <c r="N18" s="247"/>
      <c r="O18" s="247"/>
      <c r="P18" s="247"/>
      <c r="Q18" s="247"/>
      <c r="R18" s="247"/>
      <c r="S18" s="250"/>
      <c r="T18" s="255"/>
    </row>
    <row r="19" spans="1:20" ht="20.25" customHeight="1">
      <c r="A19" s="198"/>
      <c r="B19" s="205"/>
      <c r="C19" s="212"/>
      <c r="D19" s="218"/>
      <c r="E19" s="225"/>
      <c r="F19" s="230"/>
      <c r="G19" s="235"/>
      <c r="H19" s="235"/>
      <c r="I19" s="235"/>
      <c r="J19" s="235"/>
      <c r="K19" s="235"/>
      <c r="L19" s="239"/>
      <c r="M19" s="244"/>
      <c r="N19" s="247"/>
      <c r="O19" s="247"/>
      <c r="P19" s="247"/>
      <c r="Q19" s="247"/>
      <c r="R19" s="247"/>
      <c r="S19" s="250"/>
      <c r="T19" s="255"/>
    </row>
    <row r="20" spans="1:20" ht="20.25" customHeight="1">
      <c r="A20" s="198"/>
      <c r="B20" s="205"/>
      <c r="C20" s="212"/>
      <c r="D20" s="218"/>
      <c r="E20" s="225"/>
      <c r="F20" s="230"/>
      <c r="G20" s="235"/>
      <c r="H20" s="235"/>
      <c r="I20" s="235"/>
      <c r="J20" s="235"/>
      <c r="K20" s="235"/>
      <c r="L20" s="239"/>
      <c r="M20" s="244"/>
      <c r="N20" s="247"/>
      <c r="O20" s="247"/>
      <c r="P20" s="247"/>
      <c r="Q20" s="247"/>
      <c r="R20" s="247"/>
      <c r="S20" s="250"/>
      <c r="T20" s="255"/>
    </row>
    <row r="21" spans="1:20" ht="20.25" customHeight="1">
      <c r="A21" s="198"/>
      <c r="B21" s="205"/>
      <c r="C21" s="212"/>
      <c r="D21" s="218"/>
      <c r="E21" s="225"/>
      <c r="F21" s="230"/>
      <c r="G21" s="235"/>
      <c r="H21" s="235"/>
      <c r="I21" s="235"/>
      <c r="J21" s="235"/>
      <c r="K21" s="235"/>
      <c r="L21" s="239"/>
      <c r="M21" s="244"/>
      <c r="N21" s="247"/>
      <c r="O21" s="247"/>
      <c r="P21" s="247"/>
      <c r="Q21" s="247"/>
      <c r="R21" s="247"/>
      <c r="S21" s="250"/>
      <c r="T21" s="255"/>
    </row>
    <row r="22" spans="1:20" ht="20.25" customHeight="1">
      <c r="A22" s="198"/>
      <c r="B22" s="205"/>
      <c r="C22" s="212"/>
      <c r="D22" s="218"/>
      <c r="E22" s="225"/>
      <c r="F22" s="230"/>
      <c r="G22" s="235"/>
      <c r="H22" s="235"/>
      <c r="I22" s="235"/>
      <c r="J22" s="235"/>
      <c r="K22" s="235"/>
      <c r="L22" s="239"/>
      <c r="M22" s="244"/>
      <c r="N22" s="247"/>
      <c r="O22" s="247"/>
      <c r="P22" s="247"/>
      <c r="Q22" s="247"/>
      <c r="R22" s="247"/>
      <c r="S22" s="250"/>
      <c r="T22" s="255"/>
    </row>
    <row r="23" spans="1:20" ht="20.25" customHeight="1">
      <c r="A23" s="198"/>
      <c r="B23" s="205"/>
      <c r="C23" s="212"/>
      <c r="D23" s="218"/>
      <c r="E23" s="225"/>
      <c r="F23" s="230"/>
      <c r="G23" s="235"/>
      <c r="H23" s="235"/>
      <c r="I23" s="235"/>
      <c r="J23" s="235"/>
      <c r="K23" s="235"/>
      <c r="L23" s="239"/>
      <c r="M23" s="244"/>
      <c r="N23" s="247"/>
      <c r="O23" s="247"/>
      <c r="P23" s="247"/>
      <c r="Q23" s="247"/>
      <c r="R23" s="247"/>
      <c r="S23" s="250"/>
      <c r="T23" s="255"/>
    </row>
    <row r="24" spans="1:20" ht="20.25" customHeight="1">
      <c r="A24" s="198"/>
      <c r="B24" s="205"/>
      <c r="C24" s="212"/>
      <c r="D24" s="218"/>
      <c r="E24" s="225"/>
      <c r="F24" s="230"/>
      <c r="G24" s="235"/>
      <c r="H24" s="235"/>
      <c r="I24" s="235"/>
      <c r="J24" s="235"/>
      <c r="K24" s="235"/>
      <c r="L24" s="239"/>
      <c r="M24" s="244"/>
      <c r="N24" s="247"/>
      <c r="O24" s="247"/>
      <c r="P24" s="247"/>
      <c r="Q24" s="247"/>
      <c r="R24" s="247"/>
      <c r="S24" s="250"/>
      <c r="T24" s="255"/>
    </row>
    <row r="25" spans="1:20" ht="20.25" customHeight="1">
      <c r="A25" s="198"/>
      <c r="B25" s="205"/>
      <c r="C25" s="212"/>
      <c r="D25" s="218"/>
      <c r="E25" s="225"/>
      <c r="F25" s="230"/>
      <c r="G25" s="235"/>
      <c r="H25" s="235"/>
      <c r="I25" s="235"/>
      <c r="J25" s="235"/>
      <c r="K25" s="235"/>
      <c r="L25" s="239"/>
      <c r="M25" s="244"/>
      <c r="N25" s="247"/>
      <c r="O25" s="247"/>
      <c r="P25" s="247"/>
      <c r="Q25" s="247"/>
      <c r="R25" s="247"/>
      <c r="S25" s="250"/>
      <c r="T25" s="255"/>
    </row>
    <row r="26" spans="1:20" ht="20.25" customHeight="1">
      <c r="A26" s="198"/>
      <c r="B26" s="205"/>
      <c r="C26" s="212"/>
      <c r="D26" s="218"/>
      <c r="E26" s="225"/>
      <c r="F26" s="230"/>
      <c r="G26" s="235"/>
      <c r="H26" s="235"/>
      <c r="I26" s="235"/>
      <c r="J26" s="235"/>
      <c r="K26" s="235"/>
      <c r="L26" s="239"/>
      <c r="M26" s="244"/>
      <c r="N26" s="247"/>
      <c r="O26" s="247"/>
      <c r="P26" s="247"/>
      <c r="Q26" s="247"/>
      <c r="R26" s="247"/>
      <c r="S26" s="250"/>
      <c r="T26" s="255"/>
    </row>
    <row r="27" spans="1:20" ht="20.25" customHeight="1">
      <c r="A27" s="198"/>
      <c r="B27" s="205"/>
      <c r="C27" s="212"/>
      <c r="D27" s="218"/>
      <c r="E27" s="225"/>
      <c r="F27" s="230"/>
      <c r="G27" s="235"/>
      <c r="H27" s="235"/>
      <c r="I27" s="235"/>
      <c r="J27" s="235"/>
      <c r="K27" s="235"/>
      <c r="L27" s="239"/>
      <c r="M27" s="244"/>
      <c r="N27" s="247"/>
      <c r="O27" s="247"/>
      <c r="P27" s="247"/>
      <c r="Q27" s="247"/>
      <c r="R27" s="247"/>
      <c r="S27" s="250"/>
      <c r="T27" s="255"/>
    </row>
    <row r="28" spans="1:20" ht="20.25" customHeight="1">
      <c r="A28" s="198"/>
      <c r="B28" s="205"/>
      <c r="C28" s="212"/>
      <c r="D28" s="218"/>
      <c r="E28" s="225"/>
      <c r="F28" s="230"/>
      <c r="G28" s="235"/>
      <c r="H28" s="235"/>
      <c r="I28" s="235"/>
      <c r="J28" s="235"/>
      <c r="K28" s="235"/>
      <c r="L28" s="239"/>
      <c r="M28" s="244"/>
      <c r="N28" s="247"/>
      <c r="O28" s="247"/>
      <c r="P28" s="247"/>
      <c r="Q28" s="247"/>
      <c r="R28" s="247"/>
      <c r="S28" s="250"/>
      <c r="T28" s="255"/>
    </row>
    <row r="29" spans="1:20" ht="20.25" customHeight="1">
      <c r="A29" s="198"/>
      <c r="B29" s="205"/>
      <c r="C29" s="212"/>
      <c r="D29" s="218"/>
      <c r="E29" s="225"/>
      <c r="F29" s="230"/>
      <c r="G29" s="235"/>
      <c r="H29" s="235"/>
      <c r="I29" s="235"/>
      <c r="J29" s="235"/>
      <c r="K29" s="235"/>
      <c r="L29" s="239"/>
      <c r="M29" s="244"/>
      <c r="N29" s="247"/>
      <c r="O29" s="247"/>
      <c r="P29" s="247"/>
      <c r="Q29" s="247"/>
      <c r="R29" s="247"/>
      <c r="S29" s="250"/>
      <c r="T29" s="255"/>
    </row>
    <row r="30" spans="1:20" ht="20.25" customHeight="1">
      <c r="A30" s="198"/>
      <c r="B30" s="205"/>
      <c r="C30" s="212"/>
      <c r="D30" s="218"/>
      <c r="E30" s="225"/>
      <c r="F30" s="230"/>
      <c r="G30" s="235"/>
      <c r="H30" s="235"/>
      <c r="I30" s="235"/>
      <c r="J30" s="235"/>
      <c r="K30" s="235"/>
      <c r="L30" s="239"/>
      <c r="M30" s="244"/>
      <c r="N30" s="247"/>
      <c r="O30" s="247"/>
      <c r="P30" s="247"/>
      <c r="Q30" s="247"/>
      <c r="R30" s="247"/>
      <c r="S30" s="250"/>
      <c r="T30" s="255"/>
    </row>
    <row r="31" spans="1:20" ht="20.25" customHeight="1">
      <c r="A31" s="198"/>
      <c r="B31" s="205"/>
      <c r="C31" s="212"/>
      <c r="D31" s="218"/>
      <c r="E31" s="225"/>
      <c r="F31" s="230"/>
      <c r="G31" s="235"/>
      <c r="H31" s="235"/>
      <c r="I31" s="235"/>
      <c r="J31" s="235"/>
      <c r="K31" s="235"/>
      <c r="L31" s="239"/>
      <c r="M31" s="244"/>
      <c r="N31" s="247"/>
      <c r="O31" s="247"/>
      <c r="P31" s="247"/>
      <c r="Q31" s="247"/>
      <c r="R31" s="247"/>
      <c r="S31" s="250"/>
      <c r="T31" s="255"/>
    </row>
    <row r="32" spans="1:20" ht="20.25" customHeight="1">
      <c r="A32" s="198"/>
      <c r="B32" s="205"/>
      <c r="C32" s="212"/>
      <c r="D32" s="218"/>
      <c r="E32" s="225"/>
      <c r="F32" s="230"/>
      <c r="G32" s="235"/>
      <c r="H32" s="235"/>
      <c r="I32" s="235"/>
      <c r="J32" s="235"/>
      <c r="K32" s="235"/>
      <c r="L32" s="239"/>
      <c r="M32" s="244"/>
      <c r="N32" s="247"/>
      <c r="O32" s="247"/>
      <c r="P32" s="247"/>
      <c r="Q32" s="247"/>
      <c r="R32" s="247"/>
      <c r="S32" s="250"/>
      <c r="T32" s="255"/>
    </row>
    <row r="33" spans="1:20" ht="20.25" customHeight="1">
      <c r="A33" s="198"/>
      <c r="B33" s="205"/>
      <c r="C33" s="212"/>
      <c r="D33" s="218"/>
      <c r="E33" s="225"/>
      <c r="F33" s="230"/>
      <c r="G33" s="235"/>
      <c r="H33" s="235"/>
      <c r="I33" s="235"/>
      <c r="J33" s="235"/>
      <c r="K33" s="235"/>
      <c r="L33" s="239"/>
      <c r="M33" s="244"/>
      <c r="N33" s="247"/>
      <c r="O33" s="247"/>
      <c r="P33" s="247"/>
      <c r="Q33" s="247"/>
      <c r="R33" s="247"/>
      <c r="S33" s="250"/>
      <c r="T33" s="255"/>
    </row>
    <row r="34" spans="1:20" ht="20.25" customHeight="1">
      <c r="A34" s="198"/>
      <c r="B34" s="205"/>
      <c r="C34" s="212"/>
      <c r="D34" s="218"/>
      <c r="E34" s="225"/>
      <c r="F34" s="230"/>
      <c r="G34" s="235"/>
      <c r="H34" s="235"/>
      <c r="I34" s="235"/>
      <c r="J34" s="235"/>
      <c r="K34" s="235"/>
      <c r="L34" s="239"/>
      <c r="M34" s="244"/>
      <c r="N34" s="247"/>
      <c r="O34" s="247"/>
      <c r="P34" s="247"/>
      <c r="Q34" s="247"/>
      <c r="R34" s="247"/>
      <c r="S34" s="250"/>
      <c r="T34" s="255"/>
    </row>
    <row r="35" spans="1:20" ht="20.25" customHeight="1">
      <c r="A35" s="198"/>
      <c r="B35" s="205"/>
      <c r="C35" s="212"/>
      <c r="D35" s="218"/>
      <c r="E35" s="225"/>
      <c r="F35" s="230"/>
      <c r="G35" s="235"/>
      <c r="H35" s="235"/>
      <c r="I35" s="235"/>
      <c r="J35" s="235"/>
      <c r="K35" s="235"/>
      <c r="L35" s="239"/>
      <c r="M35" s="244"/>
      <c r="N35" s="247"/>
      <c r="O35" s="247"/>
      <c r="P35" s="247"/>
      <c r="Q35" s="247"/>
      <c r="R35" s="247"/>
      <c r="S35" s="250"/>
      <c r="T35" s="255"/>
    </row>
    <row r="36" spans="1:20" ht="20.25" customHeight="1">
      <c r="A36" s="198"/>
      <c r="B36" s="205"/>
      <c r="C36" s="212"/>
      <c r="D36" s="218"/>
      <c r="E36" s="225"/>
      <c r="F36" s="230"/>
      <c r="G36" s="235"/>
      <c r="H36" s="235"/>
      <c r="I36" s="235"/>
      <c r="J36" s="235"/>
      <c r="K36" s="235"/>
      <c r="L36" s="239"/>
      <c r="M36" s="244"/>
      <c r="N36" s="247"/>
      <c r="O36" s="247"/>
      <c r="P36" s="247"/>
      <c r="Q36" s="247"/>
      <c r="R36" s="247"/>
      <c r="S36" s="250"/>
      <c r="T36" s="255"/>
    </row>
    <row r="37" spans="1:20" ht="20.25" customHeight="1">
      <c r="A37" s="198"/>
      <c r="B37" s="205"/>
      <c r="C37" s="212"/>
      <c r="D37" s="218"/>
      <c r="E37" s="225"/>
      <c r="F37" s="230"/>
      <c r="G37" s="235"/>
      <c r="H37" s="235"/>
      <c r="I37" s="235"/>
      <c r="J37" s="235"/>
      <c r="K37" s="235"/>
      <c r="L37" s="239"/>
      <c r="M37" s="244"/>
      <c r="N37" s="247"/>
      <c r="O37" s="247"/>
      <c r="P37" s="247"/>
      <c r="Q37" s="247"/>
      <c r="R37" s="247"/>
      <c r="S37" s="250"/>
      <c r="T37" s="255"/>
    </row>
    <row r="38" spans="1:20" ht="20.25" customHeight="1">
      <c r="A38" s="198"/>
      <c r="B38" s="205"/>
      <c r="C38" s="212"/>
      <c r="D38" s="218"/>
      <c r="E38" s="225"/>
      <c r="F38" s="230"/>
      <c r="G38" s="235"/>
      <c r="H38" s="235"/>
      <c r="I38" s="235"/>
      <c r="J38" s="235"/>
      <c r="K38" s="235"/>
      <c r="L38" s="239"/>
      <c r="M38" s="244"/>
      <c r="N38" s="247"/>
      <c r="O38" s="247"/>
      <c r="P38" s="247"/>
      <c r="Q38" s="247"/>
      <c r="R38" s="247"/>
      <c r="S38" s="250"/>
      <c r="T38" s="255"/>
    </row>
    <row r="39" spans="1:20" ht="20.25" customHeight="1">
      <c r="A39" s="198"/>
      <c r="B39" s="205"/>
      <c r="C39" s="212"/>
      <c r="D39" s="218"/>
      <c r="E39" s="225"/>
      <c r="F39" s="230"/>
      <c r="G39" s="235"/>
      <c r="H39" s="235"/>
      <c r="I39" s="235"/>
      <c r="J39" s="235"/>
      <c r="K39" s="235"/>
      <c r="L39" s="239"/>
      <c r="M39" s="244"/>
      <c r="N39" s="247"/>
      <c r="O39" s="247"/>
      <c r="P39" s="247"/>
      <c r="Q39" s="247"/>
      <c r="R39" s="247"/>
      <c r="S39" s="250"/>
      <c r="T39" s="255"/>
    </row>
    <row r="40" spans="1:20" ht="20.25" customHeight="1">
      <c r="A40" s="198"/>
      <c r="B40" s="205"/>
      <c r="C40" s="212"/>
      <c r="D40" s="218"/>
      <c r="E40" s="225"/>
      <c r="F40" s="230"/>
      <c r="G40" s="235"/>
      <c r="H40" s="235"/>
      <c r="I40" s="235"/>
      <c r="J40" s="235"/>
      <c r="K40" s="235"/>
      <c r="L40" s="239"/>
      <c r="M40" s="244"/>
      <c r="N40" s="247"/>
      <c r="O40" s="247"/>
      <c r="P40" s="247"/>
      <c r="Q40" s="247"/>
      <c r="R40" s="247"/>
      <c r="S40" s="250"/>
      <c r="T40" s="255"/>
    </row>
    <row r="41" spans="1:20" ht="20.25" customHeight="1">
      <c r="A41" s="200"/>
      <c r="B41" s="206"/>
      <c r="C41" s="213"/>
      <c r="D41" s="220"/>
      <c r="E41" s="226"/>
      <c r="F41" s="231"/>
      <c r="G41" s="236"/>
      <c r="H41" s="236"/>
      <c r="I41" s="236"/>
      <c r="J41" s="236"/>
      <c r="K41" s="236"/>
      <c r="L41" s="240"/>
      <c r="M41" s="246"/>
      <c r="N41" s="248"/>
      <c r="O41" s="248"/>
      <c r="P41" s="248"/>
      <c r="Q41" s="248"/>
      <c r="R41" s="248"/>
      <c r="S41" s="251"/>
      <c r="T41" s="256"/>
    </row>
  </sheetData>
  <mergeCells count="10">
    <mergeCell ref="A1:B1"/>
    <mergeCell ref="F3:S3"/>
    <mergeCell ref="F4:L4"/>
    <mergeCell ref="M4:S4"/>
    <mergeCell ref="A3:A5"/>
    <mergeCell ref="B3:B5"/>
    <mergeCell ref="C3:C5"/>
    <mergeCell ref="D3:D5"/>
    <mergeCell ref="E3:E5"/>
    <mergeCell ref="T3:T5"/>
  </mergeCells>
  <phoneticPr fontId="2"/>
  <pageMargins left="0.59055118110236227" right="0.59055118110236227" top="0.55118110236220474" bottom="0.55118110236220474" header="0.51181102362204722" footer="0.51181102362204722"/>
  <pageSetup paperSize="9" scale="54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4">
    <tabColor indexed="11"/>
  </sheetPr>
  <dimension ref="A1:AH2857"/>
  <sheetViews>
    <sheetView zoomScale="75" zoomScaleNormal="75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/>
  <cols>
    <col min="1" max="1" width="18.875" style="260" customWidth="1"/>
    <col min="2" max="2" width="18.5" style="260" customWidth="1"/>
    <col min="3" max="7" width="2.625" style="260" customWidth="1"/>
    <col min="8" max="8" width="11.25" style="73" customWidth="1"/>
    <col min="9" max="9" width="14" style="73" customWidth="1"/>
    <col min="10" max="10" width="17.625" style="73" customWidth="1"/>
    <col min="11" max="11" width="16.5" style="73" customWidth="1"/>
    <col min="12" max="12" width="9.25" style="73" customWidth="1"/>
    <col min="13" max="13" width="27.25" style="73" customWidth="1"/>
    <col min="14" max="34" width="9" style="261" customWidth="1"/>
    <col min="35" max="16384" width="9" style="260" customWidth="1"/>
  </cols>
  <sheetData>
    <row r="1" spans="1:34" ht="27.75" customHeight="1">
      <c r="A1" s="263" t="s">
        <v>17</v>
      </c>
      <c r="B1" s="263"/>
      <c r="C1" s="263"/>
      <c r="D1" s="263"/>
      <c r="E1" s="263"/>
      <c r="F1" s="263"/>
      <c r="G1" s="263"/>
      <c r="H1" s="272"/>
      <c r="I1" s="272"/>
      <c r="J1" s="28"/>
      <c r="M1" s="305"/>
    </row>
    <row r="2" spans="1:34" ht="14.25">
      <c r="A2" s="264"/>
      <c r="B2" s="264"/>
      <c r="C2" s="272"/>
      <c r="D2" s="272"/>
      <c r="E2" s="272"/>
      <c r="F2" s="272"/>
      <c r="G2" s="272"/>
      <c r="H2" s="272"/>
      <c r="I2" s="272"/>
      <c r="J2" s="28"/>
      <c r="M2" s="305"/>
    </row>
    <row r="3" spans="1:34" ht="51" customHeight="1">
      <c r="A3" s="4" t="s">
        <v>159</v>
      </c>
      <c r="B3" s="6" t="s">
        <v>5</v>
      </c>
      <c r="C3" s="273" t="s">
        <v>147</v>
      </c>
      <c r="D3" s="276" t="s">
        <v>168</v>
      </c>
      <c r="E3" s="279" t="s">
        <v>87</v>
      </c>
      <c r="F3" s="279" t="s">
        <v>121</v>
      </c>
      <c r="G3" s="280" t="s">
        <v>142</v>
      </c>
      <c r="H3" s="283" t="s">
        <v>160</v>
      </c>
      <c r="I3" s="287"/>
      <c r="J3" s="291" t="s">
        <v>10</v>
      </c>
      <c r="K3" s="296" t="s">
        <v>161</v>
      </c>
      <c r="L3" s="301" t="s">
        <v>151</v>
      </c>
      <c r="M3" s="306" t="s">
        <v>162</v>
      </c>
    </row>
    <row r="4" spans="1:34" s="262" customFormat="1" ht="20.25" customHeight="1">
      <c r="A4" s="265"/>
      <c r="B4" s="268"/>
      <c r="C4" s="265"/>
      <c r="D4" s="277"/>
      <c r="E4" s="274"/>
      <c r="F4" s="274"/>
      <c r="G4" s="281"/>
      <c r="H4" s="284"/>
      <c r="I4" s="288"/>
      <c r="J4" s="292"/>
      <c r="K4" s="297"/>
      <c r="L4" s="302"/>
      <c r="M4" s="302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</row>
    <row r="5" spans="1:34" s="262" customFormat="1" ht="20.25" customHeight="1">
      <c r="A5" s="79"/>
      <c r="B5" s="269"/>
      <c r="C5" s="79"/>
      <c r="D5" s="278"/>
      <c r="E5" s="274"/>
      <c r="F5" s="86"/>
      <c r="G5" s="282"/>
      <c r="H5" s="285"/>
      <c r="I5" s="289"/>
      <c r="J5" s="293"/>
      <c r="K5" s="298"/>
      <c r="L5" s="302"/>
      <c r="M5" s="303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</row>
    <row r="6" spans="1:34" s="262" customFormat="1" ht="20.25" customHeight="1">
      <c r="A6" s="265"/>
      <c r="B6" s="269"/>
      <c r="C6" s="79"/>
      <c r="D6" s="278"/>
      <c r="E6" s="274"/>
      <c r="F6" s="86"/>
      <c r="G6" s="282"/>
      <c r="H6" s="285"/>
      <c r="I6" s="289"/>
      <c r="J6" s="293"/>
      <c r="K6" s="298"/>
      <c r="L6" s="302"/>
      <c r="M6" s="303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</row>
    <row r="7" spans="1:34" s="262" customFormat="1" ht="20.25" customHeight="1">
      <c r="A7" s="79"/>
      <c r="B7" s="269"/>
      <c r="C7" s="79"/>
      <c r="D7" s="278"/>
      <c r="E7" s="274"/>
      <c r="F7" s="86"/>
      <c r="G7" s="282"/>
      <c r="H7" s="285"/>
      <c r="I7" s="289"/>
      <c r="J7" s="293"/>
      <c r="K7" s="298"/>
      <c r="L7" s="302"/>
      <c r="M7" s="303" t="s">
        <v>207</v>
      </c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</row>
    <row r="8" spans="1:34" s="262" customFormat="1" ht="20.25" customHeight="1">
      <c r="A8" s="265"/>
      <c r="B8" s="269"/>
      <c r="C8" s="79"/>
      <c r="D8" s="278"/>
      <c r="E8" s="274"/>
      <c r="F8" s="86"/>
      <c r="G8" s="282"/>
      <c r="H8" s="285"/>
      <c r="I8" s="289"/>
      <c r="J8" s="293"/>
      <c r="K8" s="298"/>
      <c r="L8" s="302"/>
      <c r="M8" s="303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</row>
    <row r="9" spans="1:34" s="262" customFormat="1" ht="20.25" customHeight="1">
      <c r="A9" s="79"/>
      <c r="B9" s="269"/>
      <c r="C9" s="79"/>
      <c r="D9" s="278"/>
      <c r="E9" s="274"/>
      <c r="F9" s="86"/>
      <c r="G9" s="282"/>
      <c r="H9" s="285"/>
      <c r="I9" s="289"/>
      <c r="J9" s="293"/>
      <c r="K9" s="298"/>
      <c r="L9" s="302"/>
      <c r="M9" s="303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</row>
    <row r="10" spans="1:34" s="262" customFormat="1" ht="20.25" customHeight="1">
      <c r="A10" s="265"/>
      <c r="B10" s="269"/>
      <c r="C10" s="79"/>
      <c r="D10" s="278"/>
      <c r="E10" s="274"/>
      <c r="F10" s="86"/>
      <c r="G10" s="282"/>
      <c r="H10" s="285"/>
      <c r="I10" s="289"/>
      <c r="J10" s="293"/>
      <c r="K10" s="298"/>
      <c r="L10" s="302"/>
      <c r="M10" s="303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</row>
    <row r="11" spans="1:34" s="262" customFormat="1" ht="20.25" customHeight="1">
      <c r="A11" s="79"/>
      <c r="B11" s="269"/>
      <c r="C11" s="79"/>
      <c r="D11" s="278"/>
      <c r="E11" s="274"/>
      <c r="F11" s="86"/>
      <c r="G11" s="282"/>
      <c r="H11" s="285"/>
      <c r="I11" s="289"/>
      <c r="J11" s="293"/>
      <c r="K11" s="298"/>
      <c r="L11" s="302"/>
      <c r="M11" s="303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</row>
    <row r="12" spans="1:34" s="262" customFormat="1" ht="20.25" customHeight="1">
      <c r="A12" s="265"/>
      <c r="B12" s="269"/>
      <c r="C12" s="79"/>
      <c r="D12" s="278"/>
      <c r="E12" s="274"/>
      <c r="F12" s="86"/>
      <c r="G12" s="282"/>
      <c r="H12" s="285"/>
      <c r="I12" s="289"/>
      <c r="J12" s="293"/>
      <c r="K12" s="298"/>
      <c r="L12" s="302"/>
      <c r="M12" s="303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</row>
    <row r="13" spans="1:34" s="262" customFormat="1" ht="20.25" customHeight="1">
      <c r="A13" s="79"/>
      <c r="B13" s="269"/>
      <c r="C13" s="79"/>
      <c r="D13" s="278"/>
      <c r="E13" s="274"/>
      <c r="F13" s="86"/>
      <c r="G13" s="282"/>
      <c r="H13" s="285"/>
      <c r="I13" s="289"/>
      <c r="J13" s="293"/>
      <c r="K13" s="298"/>
      <c r="L13" s="302"/>
      <c r="M13" s="303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</row>
    <row r="14" spans="1:34" s="262" customFormat="1" ht="20.25" customHeight="1">
      <c r="A14" s="265"/>
      <c r="B14" s="269"/>
      <c r="C14" s="79"/>
      <c r="D14" s="278"/>
      <c r="E14" s="274"/>
      <c r="F14" s="86"/>
      <c r="G14" s="282"/>
      <c r="H14" s="285"/>
      <c r="I14" s="289"/>
      <c r="J14" s="293"/>
      <c r="K14" s="298"/>
      <c r="L14" s="302"/>
      <c r="M14" s="303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</row>
    <row r="15" spans="1:34" s="262" customFormat="1" ht="20.25" customHeight="1">
      <c r="A15" s="79"/>
      <c r="B15" s="269"/>
      <c r="C15" s="79"/>
      <c r="D15" s="278"/>
      <c r="E15" s="274"/>
      <c r="F15" s="86"/>
      <c r="G15" s="282"/>
      <c r="H15" s="285"/>
      <c r="I15" s="289"/>
      <c r="J15" s="293"/>
      <c r="K15" s="298"/>
      <c r="L15" s="302"/>
      <c r="M15" s="303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</row>
    <row r="16" spans="1:34" s="262" customFormat="1" ht="20.25" customHeight="1">
      <c r="A16" s="265"/>
      <c r="B16" s="269"/>
      <c r="C16" s="79"/>
      <c r="D16" s="278"/>
      <c r="E16" s="274"/>
      <c r="F16" s="86"/>
      <c r="G16" s="282"/>
      <c r="H16" s="285"/>
      <c r="I16" s="289"/>
      <c r="J16" s="293"/>
      <c r="K16" s="298"/>
      <c r="L16" s="302"/>
      <c r="M16" s="303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</row>
    <row r="17" spans="1:34" s="262" customFormat="1" ht="20.25" customHeight="1">
      <c r="A17" s="79"/>
      <c r="B17" s="269"/>
      <c r="C17" s="79"/>
      <c r="D17" s="278"/>
      <c r="E17" s="274"/>
      <c r="F17" s="86"/>
      <c r="G17" s="282"/>
      <c r="H17" s="285"/>
      <c r="I17" s="289"/>
      <c r="J17" s="293"/>
      <c r="K17" s="298"/>
      <c r="L17" s="302"/>
      <c r="M17" s="303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</row>
    <row r="18" spans="1:34" s="262" customFormat="1" ht="20.25" customHeight="1">
      <c r="A18" s="265"/>
      <c r="B18" s="269"/>
      <c r="C18" s="79"/>
      <c r="D18" s="278"/>
      <c r="E18" s="274"/>
      <c r="F18" s="86"/>
      <c r="G18" s="282"/>
      <c r="H18" s="285"/>
      <c r="I18" s="289"/>
      <c r="J18" s="293"/>
      <c r="K18" s="298"/>
      <c r="L18" s="302"/>
      <c r="M18" s="303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</row>
    <row r="19" spans="1:34" s="262" customFormat="1" ht="20.25" customHeight="1">
      <c r="A19" s="79"/>
      <c r="B19" s="269"/>
      <c r="C19" s="79"/>
      <c r="D19" s="278"/>
      <c r="E19" s="274"/>
      <c r="F19" s="86"/>
      <c r="G19" s="282"/>
      <c r="H19" s="285"/>
      <c r="I19" s="289"/>
      <c r="J19" s="293"/>
      <c r="K19" s="298"/>
      <c r="L19" s="302"/>
      <c r="M19" s="303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</row>
    <row r="20" spans="1:34" s="262" customFormat="1" ht="20.25" customHeight="1">
      <c r="A20" s="265"/>
      <c r="B20" s="269"/>
      <c r="C20" s="79"/>
      <c r="D20" s="278"/>
      <c r="E20" s="274"/>
      <c r="F20" s="86"/>
      <c r="G20" s="282"/>
      <c r="H20" s="285"/>
      <c r="I20" s="289"/>
      <c r="J20" s="293"/>
      <c r="K20" s="298"/>
      <c r="L20" s="302"/>
      <c r="M20" s="303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</row>
    <row r="21" spans="1:34" s="262" customFormat="1" ht="20.25" customHeight="1">
      <c r="A21" s="79"/>
      <c r="B21" s="269"/>
      <c r="C21" s="79"/>
      <c r="D21" s="278"/>
      <c r="E21" s="274"/>
      <c r="F21" s="86"/>
      <c r="G21" s="282"/>
      <c r="H21" s="285"/>
      <c r="I21" s="289"/>
      <c r="J21" s="293"/>
      <c r="K21" s="298"/>
      <c r="L21" s="302"/>
      <c r="M21" s="303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</row>
    <row r="22" spans="1:34" s="262" customFormat="1" ht="20.25" customHeight="1">
      <c r="A22" s="265"/>
      <c r="B22" s="269"/>
      <c r="C22" s="79"/>
      <c r="D22" s="278"/>
      <c r="E22" s="274"/>
      <c r="F22" s="86"/>
      <c r="G22" s="282"/>
      <c r="H22" s="285"/>
      <c r="I22" s="289"/>
      <c r="J22" s="293"/>
      <c r="K22" s="298"/>
      <c r="L22" s="302"/>
      <c r="M22" s="303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</row>
    <row r="23" spans="1:34" s="262" customFormat="1" ht="20.25" customHeight="1">
      <c r="A23" s="79"/>
      <c r="B23" s="269"/>
      <c r="C23" s="79"/>
      <c r="D23" s="278"/>
      <c r="E23" s="274"/>
      <c r="F23" s="86"/>
      <c r="G23" s="282"/>
      <c r="H23" s="285"/>
      <c r="I23" s="289"/>
      <c r="J23" s="293"/>
      <c r="K23" s="298"/>
      <c r="L23" s="302"/>
      <c r="M23" s="303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</row>
    <row r="24" spans="1:34" s="262" customFormat="1" ht="20.25" customHeight="1">
      <c r="A24" s="265"/>
      <c r="B24" s="269"/>
      <c r="C24" s="79"/>
      <c r="D24" s="278"/>
      <c r="E24" s="274"/>
      <c r="F24" s="86"/>
      <c r="G24" s="282"/>
      <c r="H24" s="285"/>
      <c r="I24" s="289"/>
      <c r="J24" s="293"/>
      <c r="K24" s="298"/>
      <c r="L24" s="302"/>
      <c r="M24" s="303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</row>
    <row r="25" spans="1:34" s="262" customFormat="1" ht="20.25" customHeight="1">
      <c r="A25" s="79"/>
      <c r="B25" s="269"/>
      <c r="C25" s="79"/>
      <c r="D25" s="278"/>
      <c r="E25" s="274"/>
      <c r="F25" s="86"/>
      <c r="G25" s="282"/>
      <c r="H25" s="285"/>
      <c r="I25" s="289"/>
      <c r="J25" s="293"/>
      <c r="K25" s="298"/>
      <c r="L25" s="302"/>
      <c r="M25" s="303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</row>
    <row r="26" spans="1:34" s="262" customFormat="1" ht="20.25" customHeight="1">
      <c r="A26" s="265"/>
      <c r="B26" s="269"/>
      <c r="C26" s="79"/>
      <c r="D26" s="278"/>
      <c r="E26" s="274"/>
      <c r="F26" s="86"/>
      <c r="G26" s="282"/>
      <c r="H26" s="285"/>
      <c r="I26" s="289"/>
      <c r="J26" s="293"/>
      <c r="K26" s="298"/>
      <c r="L26" s="302"/>
      <c r="M26" s="303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</row>
    <row r="27" spans="1:34" s="262" customFormat="1" ht="20.25" customHeight="1">
      <c r="A27" s="79"/>
      <c r="B27" s="269"/>
      <c r="C27" s="79"/>
      <c r="D27" s="278"/>
      <c r="E27" s="274"/>
      <c r="F27" s="86"/>
      <c r="G27" s="282"/>
      <c r="H27" s="285"/>
      <c r="I27" s="289"/>
      <c r="J27" s="293"/>
      <c r="K27" s="298"/>
      <c r="L27" s="302"/>
      <c r="M27" s="303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1:34" s="262" customFormat="1" ht="20.25" customHeight="1">
      <c r="A28" s="79"/>
      <c r="B28" s="269"/>
      <c r="C28" s="79"/>
      <c r="D28" s="278"/>
      <c r="E28" s="274"/>
      <c r="F28" s="86"/>
      <c r="G28" s="282"/>
      <c r="H28" s="285"/>
      <c r="I28" s="289"/>
      <c r="J28" s="293"/>
      <c r="K28" s="298"/>
      <c r="L28" s="302"/>
      <c r="M28" s="303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</row>
    <row r="29" spans="1:34" s="262" customFormat="1" ht="20.25" customHeight="1">
      <c r="A29" s="79"/>
      <c r="B29" s="269"/>
      <c r="C29" s="274"/>
      <c r="D29" s="278"/>
      <c r="E29" s="274"/>
      <c r="F29" s="86"/>
      <c r="G29" s="282"/>
      <c r="H29" s="285"/>
      <c r="I29" s="289"/>
      <c r="J29" s="293"/>
      <c r="K29" s="298"/>
      <c r="L29" s="302"/>
      <c r="M29" s="303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</row>
    <row r="30" spans="1:34" s="262" customFormat="1" ht="20.25" customHeight="1">
      <c r="A30" s="79"/>
      <c r="B30" s="269"/>
      <c r="C30" s="79"/>
      <c r="D30" s="278"/>
      <c r="E30" s="274"/>
      <c r="F30" s="86"/>
      <c r="G30" s="282"/>
      <c r="H30" s="285"/>
      <c r="I30" s="289"/>
      <c r="J30" s="293"/>
      <c r="K30" s="298"/>
      <c r="L30" s="302"/>
      <c r="M30" s="303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1:34" s="262" customFormat="1" ht="20.25" customHeight="1">
      <c r="A31" s="79"/>
      <c r="B31" s="269"/>
      <c r="C31" s="79"/>
      <c r="D31" s="278"/>
      <c r="E31" s="274"/>
      <c r="F31" s="86"/>
      <c r="G31" s="282"/>
      <c r="H31" s="285"/>
      <c r="I31" s="289"/>
      <c r="J31" s="293"/>
      <c r="K31" s="298"/>
      <c r="L31" s="302"/>
      <c r="M31" s="303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</row>
    <row r="32" spans="1:34" s="262" customFormat="1" ht="20.25" customHeight="1">
      <c r="A32" s="79"/>
      <c r="B32" s="269"/>
      <c r="C32" s="79"/>
      <c r="D32" s="278"/>
      <c r="E32" s="274"/>
      <c r="F32" s="86"/>
      <c r="G32" s="282"/>
      <c r="H32" s="285"/>
      <c r="I32" s="289"/>
      <c r="J32" s="293"/>
      <c r="K32" s="298"/>
      <c r="L32" s="302"/>
      <c r="M32" s="303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</row>
    <row r="33" spans="1:34" s="262" customFormat="1" ht="20.25" customHeight="1">
      <c r="A33" s="79"/>
      <c r="B33" s="269"/>
      <c r="C33" s="79"/>
      <c r="D33" s="278"/>
      <c r="E33" s="274"/>
      <c r="F33" s="86"/>
      <c r="G33" s="282"/>
      <c r="H33" s="285"/>
      <c r="I33" s="289"/>
      <c r="J33" s="293"/>
      <c r="K33" s="298"/>
      <c r="L33" s="302"/>
      <c r="M33" s="303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</row>
    <row r="34" spans="1:34" s="262" customFormat="1" ht="20.25" customHeight="1">
      <c r="A34" s="79"/>
      <c r="B34" s="269"/>
      <c r="C34" s="79"/>
      <c r="D34" s="278"/>
      <c r="E34" s="274"/>
      <c r="F34" s="86"/>
      <c r="G34" s="282"/>
      <c r="H34" s="285"/>
      <c r="I34" s="289"/>
      <c r="J34" s="293"/>
      <c r="K34" s="298"/>
      <c r="L34" s="302"/>
      <c r="M34" s="303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</row>
    <row r="35" spans="1:34" s="262" customFormat="1" ht="20.25" customHeight="1">
      <c r="A35" s="79"/>
      <c r="B35" s="269"/>
      <c r="C35" s="79"/>
      <c r="D35" s="278"/>
      <c r="E35" s="274"/>
      <c r="F35" s="86"/>
      <c r="G35" s="282"/>
      <c r="H35" s="285"/>
      <c r="I35" s="289"/>
      <c r="J35" s="293"/>
      <c r="K35" s="298"/>
      <c r="L35" s="302"/>
      <c r="M35" s="303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</row>
    <row r="36" spans="1:34" s="262" customFormat="1" ht="20.25" customHeight="1">
      <c r="A36" s="79"/>
      <c r="B36" s="269"/>
      <c r="C36" s="79"/>
      <c r="D36" s="278"/>
      <c r="E36" s="274"/>
      <c r="F36" s="86"/>
      <c r="G36" s="282"/>
      <c r="H36" s="285"/>
      <c r="I36" s="289"/>
      <c r="J36" s="293"/>
      <c r="K36" s="298"/>
      <c r="L36" s="302"/>
      <c r="M36" s="303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</row>
    <row r="37" spans="1:34" s="262" customFormat="1" ht="20.25" customHeight="1">
      <c r="A37" s="79"/>
      <c r="B37" s="269"/>
      <c r="C37" s="79"/>
      <c r="D37" s="278"/>
      <c r="E37" s="274"/>
      <c r="F37" s="86"/>
      <c r="G37" s="282"/>
      <c r="H37" s="285"/>
      <c r="I37" s="289"/>
      <c r="J37" s="293"/>
      <c r="K37" s="298"/>
      <c r="L37" s="302"/>
      <c r="M37" s="303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</row>
    <row r="38" spans="1:34" s="262" customFormat="1" ht="20.25" customHeight="1">
      <c r="A38" s="79"/>
      <c r="B38" s="269"/>
      <c r="C38" s="79"/>
      <c r="D38" s="278"/>
      <c r="E38" s="274"/>
      <c r="F38" s="86"/>
      <c r="G38" s="282"/>
      <c r="H38" s="285"/>
      <c r="I38" s="289"/>
      <c r="J38" s="294"/>
      <c r="K38" s="298"/>
      <c r="L38" s="302"/>
      <c r="M38" s="303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</row>
    <row r="39" spans="1:34" s="262" customFormat="1" ht="20.25" customHeight="1">
      <c r="A39" s="79"/>
      <c r="B39" s="269"/>
      <c r="C39" s="79"/>
      <c r="D39" s="278"/>
      <c r="E39" s="274"/>
      <c r="F39" s="86"/>
      <c r="G39" s="282"/>
      <c r="H39" s="285"/>
      <c r="I39" s="289"/>
      <c r="J39" s="293"/>
      <c r="K39" s="298"/>
      <c r="L39" s="302"/>
      <c r="M39" s="303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</row>
    <row r="40" spans="1:34" s="262" customFormat="1" ht="20.25" customHeight="1">
      <c r="A40" s="79"/>
      <c r="B40" s="269"/>
      <c r="C40" s="79"/>
      <c r="D40" s="278"/>
      <c r="E40" s="274"/>
      <c r="F40" s="86"/>
      <c r="G40" s="282"/>
      <c r="H40" s="285"/>
      <c r="I40" s="289"/>
      <c r="J40" s="293"/>
      <c r="K40" s="298"/>
      <c r="L40" s="302"/>
      <c r="M40" s="303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</row>
    <row r="41" spans="1:34" s="262" customFormat="1" ht="20.25" customHeight="1">
      <c r="A41" s="79"/>
      <c r="B41" s="269"/>
      <c r="C41" s="79"/>
      <c r="D41" s="278"/>
      <c r="E41" s="274"/>
      <c r="F41" s="86"/>
      <c r="G41" s="282"/>
      <c r="H41" s="285"/>
      <c r="I41" s="289"/>
      <c r="J41" s="293"/>
      <c r="K41" s="298"/>
      <c r="L41" s="302"/>
      <c r="M41" s="303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</row>
    <row r="42" spans="1:34" s="262" customFormat="1" ht="20.25" customHeight="1">
      <c r="A42" s="79"/>
      <c r="B42" s="269"/>
      <c r="C42" s="79"/>
      <c r="D42" s="278"/>
      <c r="E42" s="274"/>
      <c r="F42" s="86"/>
      <c r="G42" s="282"/>
      <c r="H42" s="285"/>
      <c r="I42" s="289"/>
      <c r="J42" s="293"/>
      <c r="K42" s="298"/>
      <c r="L42" s="302"/>
      <c r="M42" s="303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</row>
    <row r="43" spans="1:34" s="262" customFormat="1" ht="20.25" customHeight="1">
      <c r="A43" s="79"/>
      <c r="B43" s="269"/>
      <c r="C43" s="79"/>
      <c r="D43" s="278"/>
      <c r="E43" s="274"/>
      <c r="F43" s="86"/>
      <c r="G43" s="282"/>
      <c r="H43" s="285"/>
      <c r="I43" s="289"/>
      <c r="J43" s="293"/>
      <c r="K43" s="298"/>
      <c r="L43" s="302"/>
      <c r="M43" s="303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</row>
    <row r="44" spans="1:34" s="262" customFormat="1" ht="20.25" customHeight="1">
      <c r="A44" s="79"/>
      <c r="B44" s="269"/>
      <c r="C44" s="79"/>
      <c r="D44" s="278"/>
      <c r="E44" s="274"/>
      <c r="F44" s="86"/>
      <c r="G44" s="282"/>
      <c r="H44" s="285"/>
      <c r="I44" s="289"/>
      <c r="J44" s="293"/>
      <c r="K44" s="298"/>
      <c r="L44" s="302"/>
      <c r="M44" s="303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</row>
    <row r="45" spans="1:34" s="262" customFormat="1" ht="20.25" customHeight="1">
      <c r="A45" s="79"/>
      <c r="B45" s="269"/>
      <c r="C45" s="79"/>
      <c r="D45" s="278"/>
      <c r="E45" s="274"/>
      <c r="F45" s="86"/>
      <c r="G45" s="282"/>
      <c r="H45" s="285"/>
      <c r="I45" s="289"/>
      <c r="J45" s="293"/>
      <c r="K45" s="298"/>
      <c r="L45" s="302"/>
      <c r="M45" s="303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</row>
    <row r="46" spans="1:34" s="262" customFormat="1" ht="20.25" customHeight="1">
      <c r="A46" s="79"/>
      <c r="B46" s="269"/>
      <c r="C46" s="79"/>
      <c r="D46" s="278"/>
      <c r="E46" s="274"/>
      <c r="F46" s="86"/>
      <c r="G46" s="282"/>
      <c r="H46" s="285"/>
      <c r="I46" s="289"/>
      <c r="J46" s="293"/>
      <c r="K46" s="298"/>
      <c r="L46" s="302"/>
      <c r="M46" s="303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</row>
    <row r="47" spans="1:34" s="262" customFormat="1" ht="20.25" customHeight="1">
      <c r="A47" s="79"/>
      <c r="B47" s="269"/>
      <c r="C47" s="79"/>
      <c r="D47" s="278"/>
      <c r="E47" s="274"/>
      <c r="F47" s="86"/>
      <c r="G47" s="282"/>
      <c r="H47" s="285"/>
      <c r="I47" s="289"/>
      <c r="J47" s="293"/>
      <c r="K47" s="298"/>
      <c r="L47" s="302"/>
      <c r="M47" s="303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</row>
    <row r="48" spans="1:34" s="262" customFormat="1" ht="20.25" customHeight="1">
      <c r="A48" s="79"/>
      <c r="B48" s="269"/>
      <c r="C48" s="79"/>
      <c r="D48" s="278"/>
      <c r="E48" s="274"/>
      <c r="F48" s="86"/>
      <c r="G48" s="282"/>
      <c r="H48" s="285"/>
      <c r="I48" s="289"/>
      <c r="J48" s="293"/>
      <c r="K48" s="298"/>
      <c r="L48" s="302"/>
      <c r="M48" s="303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</row>
    <row r="49" spans="1:34" s="262" customFormat="1" ht="20.25" customHeight="1">
      <c r="A49" s="79"/>
      <c r="B49" s="269"/>
      <c r="C49" s="79"/>
      <c r="D49" s="278"/>
      <c r="E49" s="274"/>
      <c r="F49" s="86"/>
      <c r="G49" s="282"/>
      <c r="H49" s="285"/>
      <c r="I49" s="289"/>
      <c r="J49" s="293"/>
      <c r="K49" s="298"/>
      <c r="L49" s="302"/>
      <c r="M49" s="303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</row>
    <row r="50" spans="1:34" s="262" customFormat="1" ht="20.25" customHeight="1">
      <c r="A50" s="79"/>
      <c r="B50" s="269"/>
      <c r="C50" s="79"/>
      <c r="D50" s="278"/>
      <c r="E50" s="274"/>
      <c r="F50" s="86"/>
      <c r="G50" s="282"/>
      <c r="H50" s="285"/>
      <c r="I50" s="289"/>
      <c r="J50" s="293"/>
      <c r="K50" s="298"/>
      <c r="L50" s="302"/>
      <c r="M50" s="303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</row>
    <row r="51" spans="1:34" s="262" customFormat="1" ht="20.25" customHeight="1">
      <c r="A51" s="79"/>
      <c r="B51" s="269"/>
      <c r="C51" s="79"/>
      <c r="D51" s="278"/>
      <c r="E51" s="274"/>
      <c r="F51" s="86"/>
      <c r="G51" s="282"/>
      <c r="H51" s="285"/>
      <c r="I51" s="289"/>
      <c r="J51" s="293"/>
      <c r="K51" s="298"/>
      <c r="L51" s="302"/>
      <c r="M51" s="303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</row>
    <row r="52" spans="1:34" s="262" customFormat="1" ht="20.25" customHeight="1">
      <c r="A52" s="79"/>
      <c r="B52" s="269"/>
      <c r="C52" s="79"/>
      <c r="D52" s="278"/>
      <c r="E52" s="274"/>
      <c r="F52" s="86"/>
      <c r="G52" s="282"/>
      <c r="H52" s="285"/>
      <c r="I52" s="289"/>
      <c r="J52" s="293"/>
      <c r="K52" s="298"/>
      <c r="L52" s="302"/>
      <c r="M52" s="303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</row>
    <row r="53" spans="1:34" s="262" customFormat="1" ht="20.25" customHeight="1">
      <c r="A53" s="79"/>
      <c r="B53" s="269"/>
      <c r="C53" s="79"/>
      <c r="D53" s="278"/>
      <c r="E53" s="274"/>
      <c r="F53" s="86"/>
      <c r="G53" s="282"/>
      <c r="H53" s="285"/>
      <c r="I53" s="289"/>
      <c r="J53" s="293"/>
      <c r="K53" s="298"/>
      <c r="L53" s="302"/>
      <c r="M53" s="303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</row>
    <row r="54" spans="1:34" s="262" customFormat="1" ht="20.25" customHeight="1">
      <c r="A54" s="79"/>
      <c r="B54" s="269"/>
      <c r="C54" s="79"/>
      <c r="D54" s="278"/>
      <c r="E54" s="274"/>
      <c r="F54" s="86"/>
      <c r="G54" s="282"/>
      <c r="H54" s="285"/>
      <c r="I54" s="289"/>
      <c r="J54" s="293"/>
      <c r="K54" s="298"/>
      <c r="L54" s="302"/>
      <c r="M54" s="303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</row>
    <row r="55" spans="1:34" s="262" customFormat="1" ht="20.25" customHeight="1">
      <c r="A55" s="79"/>
      <c r="B55" s="269"/>
      <c r="C55" s="79"/>
      <c r="D55" s="278"/>
      <c r="E55" s="274"/>
      <c r="F55" s="86"/>
      <c r="G55" s="282"/>
      <c r="H55" s="285"/>
      <c r="I55" s="289"/>
      <c r="J55" s="293"/>
      <c r="K55" s="298"/>
      <c r="L55" s="302"/>
      <c r="M55" s="303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</row>
    <row r="56" spans="1:34" s="262" customFormat="1" ht="20.25" customHeight="1">
      <c r="A56" s="79"/>
      <c r="B56" s="269"/>
      <c r="C56" s="79"/>
      <c r="D56" s="278"/>
      <c r="E56" s="274"/>
      <c r="F56" s="86"/>
      <c r="G56" s="282"/>
      <c r="H56" s="285"/>
      <c r="I56" s="289"/>
      <c r="J56" s="293"/>
      <c r="K56" s="298"/>
      <c r="L56" s="302"/>
      <c r="M56" s="303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</row>
    <row r="57" spans="1:34" s="262" customFormat="1" ht="20.25" customHeight="1">
      <c r="A57" s="79"/>
      <c r="B57" s="269"/>
      <c r="C57" s="79"/>
      <c r="D57" s="278"/>
      <c r="E57" s="274"/>
      <c r="F57" s="86"/>
      <c r="G57" s="282"/>
      <c r="H57" s="285"/>
      <c r="I57" s="289"/>
      <c r="J57" s="293"/>
      <c r="K57" s="298"/>
      <c r="L57" s="302"/>
      <c r="M57" s="303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</row>
    <row r="58" spans="1:34" s="262" customFormat="1" ht="20.25" customHeight="1">
      <c r="A58" s="79"/>
      <c r="B58" s="269"/>
      <c r="C58" s="79"/>
      <c r="D58" s="278"/>
      <c r="E58" s="274"/>
      <c r="F58" s="86"/>
      <c r="G58" s="282"/>
      <c r="H58" s="285"/>
      <c r="I58" s="289"/>
      <c r="J58" s="293"/>
      <c r="K58" s="298"/>
      <c r="L58" s="302"/>
      <c r="M58" s="303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</row>
    <row r="59" spans="1:34" s="262" customFormat="1" ht="20.25" customHeight="1">
      <c r="A59" s="79"/>
      <c r="B59" s="269"/>
      <c r="C59" s="79"/>
      <c r="D59" s="278"/>
      <c r="E59" s="274"/>
      <c r="F59" s="86"/>
      <c r="G59" s="282"/>
      <c r="H59" s="285"/>
      <c r="I59" s="289"/>
      <c r="J59" s="293"/>
      <c r="K59" s="298"/>
      <c r="L59" s="302"/>
      <c r="M59" s="303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</row>
    <row r="60" spans="1:34" s="262" customFormat="1" ht="20.25" customHeight="1">
      <c r="A60" s="79"/>
      <c r="B60" s="269"/>
      <c r="C60" s="79"/>
      <c r="D60" s="278"/>
      <c r="E60" s="274"/>
      <c r="F60" s="86"/>
      <c r="G60" s="282"/>
      <c r="H60" s="285"/>
      <c r="I60" s="289"/>
      <c r="J60" s="293"/>
      <c r="K60" s="298"/>
      <c r="L60" s="302"/>
      <c r="M60" s="303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</row>
    <row r="61" spans="1:34" s="262" customFormat="1" ht="20.25" customHeight="1">
      <c r="A61" s="79"/>
      <c r="B61" s="269"/>
      <c r="C61" s="79"/>
      <c r="D61" s="278"/>
      <c r="E61" s="274"/>
      <c r="F61" s="86"/>
      <c r="G61" s="282"/>
      <c r="H61" s="285"/>
      <c r="I61" s="289"/>
      <c r="J61" s="293"/>
      <c r="K61" s="298"/>
      <c r="L61" s="302"/>
      <c r="M61" s="303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</row>
    <row r="62" spans="1:34" s="262" customFormat="1" ht="20.25" customHeight="1">
      <c r="A62" s="79"/>
      <c r="B62" s="269"/>
      <c r="C62" s="79"/>
      <c r="D62" s="278"/>
      <c r="E62" s="274"/>
      <c r="F62" s="86"/>
      <c r="G62" s="282"/>
      <c r="H62" s="285"/>
      <c r="I62" s="289"/>
      <c r="J62" s="293"/>
      <c r="K62" s="298"/>
      <c r="L62" s="302"/>
      <c r="M62" s="303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</row>
    <row r="63" spans="1:34" s="262" customFormat="1" ht="20.25" customHeight="1">
      <c r="A63" s="79"/>
      <c r="B63" s="269"/>
      <c r="C63" s="79"/>
      <c r="D63" s="278"/>
      <c r="E63" s="274"/>
      <c r="F63" s="86"/>
      <c r="G63" s="282"/>
      <c r="H63" s="285"/>
      <c r="I63" s="289"/>
      <c r="J63" s="293"/>
      <c r="K63" s="298"/>
      <c r="L63" s="302"/>
      <c r="M63" s="303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</row>
    <row r="64" spans="1:34" s="262" customFormat="1" ht="20.25" customHeight="1">
      <c r="A64" s="79"/>
      <c r="B64" s="269"/>
      <c r="C64" s="79"/>
      <c r="D64" s="278"/>
      <c r="E64" s="274"/>
      <c r="F64" s="86"/>
      <c r="G64" s="282"/>
      <c r="H64" s="285"/>
      <c r="I64" s="289"/>
      <c r="J64" s="293"/>
      <c r="K64" s="298"/>
      <c r="L64" s="302"/>
      <c r="M64" s="303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</row>
    <row r="65" spans="1:34" s="262" customFormat="1" ht="20.25" customHeight="1">
      <c r="A65" s="79"/>
      <c r="B65" s="269"/>
      <c r="C65" s="79"/>
      <c r="D65" s="278"/>
      <c r="E65" s="274"/>
      <c r="F65" s="86"/>
      <c r="G65" s="282"/>
      <c r="H65" s="285"/>
      <c r="I65" s="289"/>
      <c r="J65" s="293"/>
      <c r="K65" s="298"/>
      <c r="L65" s="302"/>
      <c r="M65" s="303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</row>
    <row r="66" spans="1:34" s="262" customFormat="1" ht="20.25" customHeight="1">
      <c r="A66" s="79"/>
      <c r="B66" s="269"/>
      <c r="C66" s="79"/>
      <c r="D66" s="278"/>
      <c r="E66" s="274"/>
      <c r="F66" s="274"/>
      <c r="G66" s="282"/>
      <c r="H66" s="285"/>
      <c r="I66" s="289"/>
      <c r="J66" s="293"/>
      <c r="K66" s="298"/>
      <c r="L66" s="302"/>
      <c r="M66" s="303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</row>
    <row r="67" spans="1:34" s="262" customFormat="1" ht="20.25" customHeight="1">
      <c r="A67" s="79"/>
      <c r="B67" s="269"/>
      <c r="C67" s="79"/>
      <c r="D67" s="278"/>
      <c r="E67" s="274"/>
      <c r="F67" s="274"/>
      <c r="G67" s="282"/>
      <c r="H67" s="285"/>
      <c r="I67" s="289"/>
      <c r="J67" s="293"/>
      <c r="K67" s="298"/>
      <c r="L67" s="302"/>
      <c r="M67" s="303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</row>
    <row r="68" spans="1:34" s="262" customFormat="1" ht="20.25" customHeight="1">
      <c r="A68" s="79"/>
      <c r="B68" s="269"/>
      <c r="C68" s="79"/>
      <c r="D68" s="278"/>
      <c r="E68" s="274"/>
      <c r="F68" s="86"/>
      <c r="G68" s="282"/>
      <c r="H68" s="285"/>
      <c r="I68" s="289"/>
      <c r="J68" s="293"/>
      <c r="K68" s="298"/>
      <c r="L68" s="302"/>
      <c r="M68" s="303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</row>
    <row r="69" spans="1:34" s="262" customFormat="1" ht="20.25" customHeight="1">
      <c r="A69" s="79"/>
      <c r="B69" s="269"/>
      <c r="C69" s="79"/>
      <c r="D69" s="278"/>
      <c r="E69" s="274"/>
      <c r="F69" s="86"/>
      <c r="G69" s="282"/>
      <c r="H69" s="285"/>
      <c r="I69" s="289"/>
      <c r="J69" s="293"/>
      <c r="K69" s="298"/>
      <c r="L69" s="302"/>
      <c r="M69" s="303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</row>
    <row r="70" spans="1:34" s="262" customFormat="1" ht="20.25" customHeight="1">
      <c r="A70" s="79"/>
      <c r="B70" s="269"/>
      <c r="C70" s="79"/>
      <c r="D70" s="278"/>
      <c r="E70" s="274"/>
      <c r="F70" s="86"/>
      <c r="G70" s="282"/>
      <c r="H70" s="285"/>
      <c r="I70" s="289"/>
      <c r="J70" s="293"/>
      <c r="K70" s="298"/>
      <c r="L70" s="302"/>
      <c r="M70" s="303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</row>
    <row r="71" spans="1:34" s="262" customFormat="1" ht="20.25" customHeight="1">
      <c r="A71" s="79"/>
      <c r="B71" s="269"/>
      <c r="C71" s="79"/>
      <c r="D71" s="278"/>
      <c r="E71" s="274"/>
      <c r="F71" s="86"/>
      <c r="G71" s="282"/>
      <c r="H71" s="285"/>
      <c r="I71" s="289"/>
      <c r="J71" s="293"/>
      <c r="K71" s="298"/>
      <c r="L71" s="302"/>
      <c r="M71" s="303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</row>
    <row r="72" spans="1:34" s="262" customFormat="1" ht="20.25" customHeight="1">
      <c r="A72" s="79"/>
      <c r="B72" s="269"/>
      <c r="C72" s="79"/>
      <c r="D72" s="278"/>
      <c r="E72" s="274"/>
      <c r="F72" s="86"/>
      <c r="G72" s="282"/>
      <c r="H72" s="285"/>
      <c r="I72" s="289"/>
      <c r="J72" s="293"/>
      <c r="K72" s="298"/>
      <c r="L72" s="302"/>
      <c r="M72" s="303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</row>
    <row r="73" spans="1:34" s="262" customFormat="1" ht="20.25" customHeight="1">
      <c r="A73" s="79"/>
      <c r="B73" s="269"/>
      <c r="C73" s="79"/>
      <c r="D73" s="278"/>
      <c r="E73" s="274"/>
      <c r="F73" s="86"/>
      <c r="G73" s="282"/>
      <c r="H73" s="285"/>
      <c r="I73" s="289"/>
      <c r="J73" s="293"/>
      <c r="K73" s="298"/>
      <c r="L73" s="302"/>
      <c r="M73" s="303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</row>
    <row r="74" spans="1:34" s="262" customFormat="1" ht="20.25" customHeight="1">
      <c r="A74" s="79"/>
      <c r="B74" s="269"/>
      <c r="C74" s="79"/>
      <c r="D74" s="278"/>
      <c r="E74" s="274"/>
      <c r="F74" s="86"/>
      <c r="G74" s="282"/>
      <c r="H74" s="285"/>
      <c r="I74" s="289"/>
      <c r="J74" s="293"/>
      <c r="K74" s="298"/>
      <c r="L74" s="302"/>
      <c r="M74" s="303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</row>
    <row r="75" spans="1:34" s="262" customFormat="1" ht="20.25" customHeight="1">
      <c r="A75" s="79"/>
      <c r="B75" s="269"/>
      <c r="C75" s="79"/>
      <c r="D75" s="278"/>
      <c r="E75" s="274"/>
      <c r="F75" s="86"/>
      <c r="G75" s="282"/>
      <c r="H75" s="285"/>
      <c r="I75" s="289"/>
      <c r="J75" s="293"/>
      <c r="K75" s="298"/>
      <c r="L75" s="302"/>
      <c r="M75" s="303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  <c r="Z75" s="307"/>
      <c r="AA75" s="307"/>
      <c r="AB75" s="307"/>
      <c r="AC75" s="307"/>
      <c r="AD75" s="307"/>
      <c r="AE75" s="307"/>
      <c r="AF75" s="307"/>
      <c r="AG75" s="307"/>
      <c r="AH75" s="307"/>
    </row>
    <row r="76" spans="1:34" s="262" customFormat="1" ht="20.25" customHeight="1">
      <c r="A76" s="79"/>
      <c r="B76" s="269"/>
      <c r="C76" s="79"/>
      <c r="D76" s="278"/>
      <c r="E76" s="274"/>
      <c r="F76" s="86"/>
      <c r="G76" s="282"/>
      <c r="H76" s="285"/>
      <c r="I76" s="289"/>
      <c r="J76" s="293"/>
      <c r="K76" s="298"/>
      <c r="L76" s="302"/>
      <c r="M76" s="303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</row>
    <row r="77" spans="1:34" s="262" customFormat="1" ht="20.25" customHeight="1">
      <c r="A77" s="79"/>
      <c r="B77" s="269"/>
      <c r="C77" s="79"/>
      <c r="D77" s="278"/>
      <c r="E77" s="274"/>
      <c r="F77" s="86"/>
      <c r="G77" s="282"/>
      <c r="H77" s="285"/>
      <c r="I77" s="289"/>
      <c r="J77" s="293"/>
      <c r="K77" s="298"/>
      <c r="L77" s="302"/>
      <c r="M77" s="303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</row>
    <row r="78" spans="1:34" s="262" customFormat="1" ht="20.25" customHeight="1">
      <c r="A78" s="79"/>
      <c r="B78" s="269"/>
      <c r="C78" s="79"/>
      <c r="D78" s="278"/>
      <c r="E78" s="274"/>
      <c r="F78" s="86"/>
      <c r="G78" s="282"/>
      <c r="H78" s="285"/>
      <c r="I78" s="289"/>
      <c r="J78" s="293"/>
      <c r="K78" s="298"/>
      <c r="L78" s="302"/>
      <c r="M78" s="303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</row>
    <row r="79" spans="1:34" s="262" customFormat="1" ht="20.25" customHeight="1">
      <c r="A79" s="79"/>
      <c r="B79" s="269"/>
      <c r="C79" s="79"/>
      <c r="D79" s="278"/>
      <c r="E79" s="274"/>
      <c r="F79" s="86"/>
      <c r="G79" s="282"/>
      <c r="H79" s="285"/>
      <c r="I79" s="289"/>
      <c r="J79" s="293"/>
      <c r="K79" s="298"/>
      <c r="L79" s="302"/>
      <c r="M79" s="303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</row>
    <row r="80" spans="1:34" s="262" customFormat="1" ht="20.25" customHeight="1">
      <c r="A80" s="79"/>
      <c r="B80" s="269"/>
      <c r="C80" s="79"/>
      <c r="D80" s="278"/>
      <c r="E80" s="274"/>
      <c r="F80" s="86"/>
      <c r="G80" s="282"/>
      <c r="H80" s="285"/>
      <c r="I80" s="289"/>
      <c r="J80" s="293"/>
      <c r="K80" s="298"/>
      <c r="L80" s="302"/>
      <c r="M80" s="303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</row>
    <row r="81" spans="1:34" s="262" customFormat="1" ht="20.25" customHeight="1">
      <c r="A81" s="79"/>
      <c r="B81" s="269"/>
      <c r="C81" s="79"/>
      <c r="D81" s="278"/>
      <c r="E81" s="274"/>
      <c r="F81" s="86"/>
      <c r="G81" s="282"/>
      <c r="H81" s="285"/>
      <c r="I81" s="289"/>
      <c r="J81" s="293"/>
      <c r="K81" s="298"/>
      <c r="L81" s="302"/>
      <c r="M81" s="303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</row>
    <row r="82" spans="1:34" s="262" customFormat="1" ht="20.25" customHeight="1">
      <c r="A82" s="79"/>
      <c r="B82" s="269"/>
      <c r="C82" s="79"/>
      <c r="D82" s="278"/>
      <c r="E82" s="274"/>
      <c r="F82" s="86"/>
      <c r="G82" s="282"/>
      <c r="H82" s="285"/>
      <c r="I82" s="289"/>
      <c r="J82" s="293"/>
      <c r="K82" s="298"/>
      <c r="L82" s="302"/>
      <c r="M82" s="303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</row>
    <row r="83" spans="1:34" s="262" customFormat="1" ht="20.25" customHeight="1">
      <c r="A83" s="79"/>
      <c r="B83" s="269"/>
      <c r="C83" s="79"/>
      <c r="D83" s="278"/>
      <c r="E83" s="274"/>
      <c r="F83" s="86"/>
      <c r="G83" s="282"/>
      <c r="H83" s="285"/>
      <c r="I83" s="289"/>
      <c r="J83" s="293"/>
      <c r="K83" s="298"/>
      <c r="L83" s="302"/>
      <c r="M83" s="303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</row>
    <row r="84" spans="1:34" s="262" customFormat="1" ht="20.25" customHeight="1">
      <c r="A84" s="79"/>
      <c r="B84" s="269"/>
      <c r="C84" s="79"/>
      <c r="D84" s="278"/>
      <c r="E84" s="274"/>
      <c r="F84" s="86"/>
      <c r="G84" s="282"/>
      <c r="H84" s="285"/>
      <c r="I84" s="289"/>
      <c r="J84" s="293"/>
      <c r="K84" s="298"/>
      <c r="L84" s="302"/>
      <c r="M84" s="303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</row>
    <row r="85" spans="1:34" s="262" customFormat="1" ht="20.25" customHeight="1">
      <c r="A85" s="79"/>
      <c r="B85" s="269"/>
      <c r="C85" s="79"/>
      <c r="D85" s="278"/>
      <c r="E85" s="274"/>
      <c r="F85" s="86"/>
      <c r="G85" s="282"/>
      <c r="H85" s="285"/>
      <c r="I85" s="289"/>
      <c r="J85" s="293"/>
      <c r="K85" s="298"/>
      <c r="L85" s="302"/>
      <c r="M85" s="303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</row>
    <row r="86" spans="1:34" s="262" customFormat="1" ht="20.25" customHeight="1">
      <c r="A86" s="79"/>
      <c r="B86" s="269"/>
      <c r="C86" s="79"/>
      <c r="D86" s="278"/>
      <c r="E86" s="274"/>
      <c r="F86" s="86"/>
      <c r="G86" s="282"/>
      <c r="H86" s="285"/>
      <c r="I86" s="289"/>
      <c r="J86" s="293"/>
      <c r="K86" s="298"/>
      <c r="L86" s="302"/>
      <c r="M86" s="303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</row>
    <row r="87" spans="1:34" s="262" customFormat="1" ht="20.25" customHeight="1">
      <c r="A87" s="79"/>
      <c r="B87" s="269"/>
      <c r="C87" s="79"/>
      <c r="D87" s="278"/>
      <c r="E87" s="274"/>
      <c r="F87" s="86"/>
      <c r="G87" s="282"/>
      <c r="H87" s="285"/>
      <c r="I87" s="289"/>
      <c r="J87" s="293"/>
      <c r="K87" s="298"/>
      <c r="L87" s="302"/>
      <c r="M87" s="303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</row>
    <row r="88" spans="1:34" s="262" customFormat="1" ht="20.25" customHeight="1">
      <c r="A88" s="79"/>
      <c r="B88" s="269"/>
      <c r="C88" s="79"/>
      <c r="D88" s="278"/>
      <c r="E88" s="274"/>
      <c r="F88" s="86"/>
      <c r="G88" s="282"/>
      <c r="H88" s="285"/>
      <c r="I88" s="289"/>
      <c r="J88" s="293"/>
      <c r="K88" s="298"/>
      <c r="L88" s="302"/>
      <c r="M88" s="303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</row>
    <row r="89" spans="1:34" s="262" customFormat="1" ht="20.25" customHeight="1">
      <c r="A89" s="79"/>
      <c r="B89" s="269"/>
      <c r="C89" s="79"/>
      <c r="D89" s="278"/>
      <c r="E89" s="274"/>
      <c r="F89" s="86"/>
      <c r="G89" s="282"/>
      <c r="H89" s="285"/>
      <c r="I89" s="289"/>
      <c r="J89" s="293"/>
      <c r="K89" s="298"/>
      <c r="L89" s="302"/>
      <c r="M89" s="303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</row>
    <row r="90" spans="1:34" s="262" customFormat="1" ht="20.25" customHeight="1">
      <c r="A90" s="79"/>
      <c r="B90" s="269"/>
      <c r="C90" s="79"/>
      <c r="D90" s="278"/>
      <c r="E90" s="274"/>
      <c r="F90" s="86"/>
      <c r="G90" s="282"/>
      <c r="H90" s="285"/>
      <c r="I90" s="289"/>
      <c r="J90" s="293"/>
      <c r="K90" s="298"/>
      <c r="L90" s="302"/>
      <c r="M90" s="303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</row>
    <row r="91" spans="1:34" s="262" customFormat="1" ht="20.25" customHeight="1">
      <c r="A91" s="79"/>
      <c r="B91" s="269"/>
      <c r="C91" s="79"/>
      <c r="D91" s="278"/>
      <c r="E91" s="274"/>
      <c r="F91" s="274"/>
      <c r="G91" s="282"/>
      <c r="H91" s="285"/>
      <c r="I91" s="289"/>
      <c r="J91" s="293"/>
      <c r="K91" s="298"/>
      <c r="L91" s="302"/>
      <c r="M91" s="303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</row>
    <row r="92" spans="1:34" s="262" customFormat="1" ht="20.25" customHeight="1">
      <c r="A92" s="79"/>
      <c r="B92" s="269"/>
      <c r="C92" s="79"/>
      <c r="D92" s="278"/>
      <c r="E92" s="274"/>
      <c r="F92" s="274"/>
      <c r="G92" s="282"/>
      <c r="H92" s="285"/>
      <c r="I92" s="289"/>
      <c r="J92" s="293"/>
      <c r="K92" s="298"/>
      <c r="L92" s="302"/>
      <c r="M92" s="303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</row>
    <row r="93" spans="1:34" s="262" customFormat="1" ht="20.25" customHeight="1">
      <c r="A93" s="79"/>
      <c r="B93" s="269"/>
      <c r="C93" s="79"/>
      <c r="D93" s="278"/>
      <c r="E93" s="274"/>
      <c r="F93" s="86"/>
      <c r="G93" s="282"/>
      <c r="H93" s="285"/>
      <c r="I93" s="289"/>
      <c r="J93" s="293"/>
      <c r="K93" s="298"/>
      <c r="L93" s="302"/>
      <c r="M93" s="303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  <c r="AH93" s="307"/>
    </row>
    <row r="94" spans="1:34" s="262" customFormat="1" ht="20.25" customHeight="1">
      <c r="A94" s="79"/>
      <c r="B94" s="269"/>
      <c r="C94" s="79"/>
      <c r="D94" s="278"/>
      <c r="E94" s="274"/>
      <c r="F94" s="86"/>
      <c r="G94" s="282"/>
      <c r="H94" s="285"/>
      <c r="I94" s="289"/>
      <c r="J94" s="293"/>
      <c r="K94" s="298"/>
      <c r="L94" s="302"/>
      <c r="M94" s="303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</row>
    <row r="95" spans="1:34" s="262" customFormat="1" ht="20.25" customHeight="1">
      <c r="A95" s="79"/>
      <c r="B95" s="269"/>
      <c r="C95" s="79"/>
      <c r="D95" s="278"/>
      <c r="E95" s="274"/>
      <c r="F95" s="86"/>
      <c r="G95" s="282"/>
      <c r="H95" s="285"/>
      <c r="I95" s="289"/>
      <c r="J95" s="293"/>
      <c r="K95" s="298"/>
      <c r="L95" s="302"/>
      <c r="M95" s="303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</row>
    <row r="96" spans="1:34" s="262" customFormat="1" ht="20.25" customHeight="1">
      <c r="A96" s="79"/>
      <c r="B96" s="269"/>
      <c r="C96" s="79"/>
      <c r="D96" s="278"/>
      <c r="E96" s="274"/>
      <c r="F96" s="86"/>
      <c r="G96" s="282"/>
      <c r="H96" s="285"/>
      <c r="I96" s="289"/>
      <c r="J96" s="293"/>
      <c r="K96" s="298"/>
      <c r="L96" s="302"/>
      <c r="M96" s="303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</row>
    <row r="97" spans="1:34" s="262" customFormat="1" ht="20.25" customHeight="1">
      <c r="A97" s="79"/>
      <c r="B97" s="269"/>
      <c r="C97" s="79"/>
      <c r="D97" s="278"/>
      <c r="E97" s="274"/>
      <c r="F97" s="86"/>
      <c r="G97" s="282"/>
      <c r="H97" s="285"/>
      <c r="I97" s="289"/>
      <c r="J97" s="293"/>
      <c r="K97" s="298"/>
      <c r="L97" s="302"/>
      <c r="M97" s="303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</row>
    <row r="98" spans="1:34" s="262" customFormat="1" ht="20.25" customHeight="1">
      <c r="A98" s="79"/>
      <c r="B98" s="269"/>
      <c r="C98" s="79"/>
      <c r="D98" s="278"/>
      <c r="E98" s="274"/>
      <c r="F98" s="86"/>
      <c r="G98" s="282"/>
      <c r="H98" s="285"/>
      <c r="I98" s="289"/>
      <c r="J98" s="293"/>
      <c r="K98" s="298"/>
      <c r="L98" s="302"/>
      <c r="M98" s="303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</row>
    <row r="99" spans="1:34" s="262" customFormat="1" ht="20.25" customHeight="1">
      <c r="A99" s="79"/>
      <c r="B99" s="269"/>
      <c r="C99" s="79"/>
      <c r="D99" s="278"/>
      <c r="E99" s="274"/>
      <c r="F99" s="86"/>
      <c r="G99" s="282"/>
      <c r="H99" s="285"/>
      <c r="I99" s="289"/>
      <c r="J99" s="293"/>
      <c r="K99" s="298"/>
      <c r="L99" s="302"/>
      <c r="M99" s="303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</row>
    <row r="100" spans="1:34" s="262" customFormat="1" ht="20.25" customHeight="1">
      <c r="A100" s="79"/>
      <c r="B100" s="269"/>
      <c r="C100" s="79"/>
      <c r="D100" s="278"/>
      <c r="E100" s="274"/>
      <c r="F100" s="86"/>
      <c r="G100" s="282"/>
      <c r="H100" s="285"/>
      <c r="I100" s="289"/>
      <c r="J100" s="293"/>
      <c r="K100" s="298"/>
      <c r="L100" s="302"/>
      <c r="M100" s="303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</row>
    <row r="101" spans="1:34" s="262" customFormat="1" ht="20.25" customHeight="1">
      <c r="A101" s="79"/>
      <c r="B101" s="269"/>
      <c r="C101" s="79"/>
      <c r="D101" s="278"/>
      <c r="E101" s="274"/>
      <c r="F101" s="86"/>
      <c r="G101" s="282"/>
      <c r="H101" s="285"/>
      <c r="I101" s="289"/>
      <c r="J101" s="293"/>
      <c r="K101" s="298"/>
      <c r="L101" s="302"/>
      <c r="M101" s="303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</row>
    <row r="102" spans="1:34" s="262" customFormat="1" ht="20.25" customHeight="1">
      <c r="A102" s="79"/>
      <c r="B102" s="269"/>
      <c r="C102" s="79"/>
      <c r="D102" s="278"/>
      <c r="E102" s="274"/>
      <c r="F102" s="86"/>
      <c r="G102" s="282"/>
      <c r="H102" s="285"/>
      <c r="I102" s="289"/>
      <c r="J102" s="293"/>
      <c r="K102" s="298"/>
      <c r="L102" s="302"/>
      <c r="M102" s="303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</row>
    <row r="103" spans="1:34" s="262" customFormat="1" ht="20.25" customHeight="1">
      <c r="A103" s="79"/>
      <c r="B103" s="269"/>
      <c r="C103" s="79"/>
      <c r="D103" s="278"/>
      <c r="E103" s="274"/>
      <c r="F103" s="86"/>
      <c r="G103" s="282"/>
      <c r="H103" s="285"/>
      <c r="I103" s="289"/>
      <c r="J103" s="293"/>
      <c r="K103" s="298"/>
      <c r="L103" s="302"/>
      <c r="M103" s="303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</row>
    <row r="104" spans="1:34" s="262" customFormat="1" ht="20.25" customHeight="1">
      <c r="A104" s="79"/>
      <c r="B104" s="269"/>
      <c r="C104" s="79"/>
      <c r="D104" s="278"/>
      <c r="E104" s="274"/>
      <c r="F104" s="86"/>
      <c r="G104" s="282"/>
      <c r="H104" s="285"/>
      <c r="I104" s="289"/>
      <c r="J104" s="293"/>
      <c r="K104" s="298"/>
      <c r="L104" s="302"/>
      <c r="M104" s="303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</row>
    <row r="105" spans="1:34" s="262" customFormat="1" ht="20.25" customHeight="1">
      <c r="A105" s="79"/>
      <c r="B105" s="269"/>
      <c r="C105" s="79"/>
      <c r="D105" s="278"/>
      <c r="E105" s="274"/>
      <c r="F105" s="86"/>
      <c r="G105" s="282"/>
      <c r="H105" s="285"/>
      <c r="I105" s="289"/>
      <c r="J105" s="293"/>
      <c r="K105" s="298"/>
      <c r="L105" s="302"/>
      <c r="M105" s="303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</row>
    <row r="106" spans="1:34" s="262" customFormat="1" ht="20.25" customHeight="1">
      <c r="A106" s="79"/>
      <c r="B106" s="269"/>
      <c r="C106" s="79"/>
      <c r="D106" s="278"/>
      <c r="E106" s="274"/>
      <c r="F106" s="86"/>
      <c r="G106" s="282"/>
      <c r="H106" s="285"/>
      <c r="I106" s="289"/>
      <c r="J106" s="293"/>
      <c r="K106" s="298"/>
      <c r="L106" s="302"/>
      <c r="M106" s="303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</row>
    <row r="107" spans="1:34" s="262" customFormat="1" ht="20.25" customHeight="1">
      <c r="A107" s="79"/>
      <c r="B107" s="269"/>
      <c r="C107" s="79"/>
      <c r="D107" s="278"/>
      <c r="E107" s="274"/>
      <c r="F107" s="86"/>
      <c r="G107" s="282"/>
      <c r="H107" s="285"/>
      <c r="I107" s="289"/>
      <c r="J107" s="293"/>
      <c r="K107" s="298"/>
      <c r="L107" s="302"/>
      <c r="M107" s="303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</row>
    <row r="108" spans="1:34" s="262" customFormat="1" ht="20.25" customHeight="1">
      <c r="A108" s="79"/>
      <c r="B108" s="269"/>
      <c r="C108" s="79"/>
      <c r="D108" s="278"/>
      <c r="E108" s="274"/>
      <c r="F108" s="86"/>
      <c r="G108" s="282"/>
      <c r="H108" s="285"/>
      <c r="I108" s="289"/>
      <c r="J108" s="293"/>
      <c r="K108" s="298"/>
      <c r="L108" s="302"/>
      <c r="M108" s="303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</row>
    <row r="109" spans="1:34" s="262" customFormat="1" ht="20.25" customHeight="1">
      <c r="A109" s="79"/>
      <c r="B109" s="269"/>
      <c r="C109" s="79"/>
      <c r="D109" s="278"/>
      <c r="E109" s="274"/>
      <c r="F109" s="86"/>
      <c r="G109" s="282"/>
      <c r="H109" s="285"/>
      <c r="I109" s="289"/>
      <c r="J109" s="293"/>
      <c r="K109" s="298"/>
      <c r="L109" s="302"/>
      <c r="M109" s="303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</row>
    <row r="110" spans="1:34" s="262" customFormat="1" ht="20.25" customHeight="1">
      <c r="A110" s="79"/>
      <c r="B110" s="269"/>
      <c r="C110" s="79"/>
      <c r="D110" s="278"/>
      <c r="E110" s="274"/>
      <c r="F110" s="86"/>
      <c r="G110" s="282"/>
      <c r="H110" s="285"/>
      <c r="I110" s="289"/>
      <c r="J110" s="293"/>
      <c r="K110" s="298"/>
      <c r="L110" s="302"/>
      <c r="M110" s="303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</row>
    <row r="111" spans="1:34" s="262" customFormat="1" ht="20.25" customHeight="1">
      <c r="A111" s="79"/>
      <c r="B111" s="269"/>
      <c r="C111" s="79"/>
      <c r="D111" s="278"/>
      <c r="E111" s="274"/>
      <c r="F111" s="86"/>
      <c r="G111" s="282"/>
      <c r="H111" s="285"/>
      <c r="I111" s="289"/>
      <c r="J111" s="293"/>
      <c r="K111" s="298"/>
      <c r="L111" s="302"/>
      <c r="M111" s="303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</row>
    <row r="112" spans="1:34" s="262" customFormat="1" ht="20.25" customHeight="1">
      <c r="A112" s="79"/>
      <c r="B112" s="269"/>
      <c r="C112" s="79"/>
      <c r="D112" s="278"/>
      <c r="E112" s="274"/>
      <c r="F112" s="86"/>
      <c r="G112" s="282"/>
      <c r="H112" s="285"/>
      <c r="I112" s="289"/>
      <c r="J112" s="293"/>
      <c r="K112" s="298"/>
      <c r="L112" s="302"/>
      <c r="M112" s="303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</row>
    <row r="113" spans="1:34" s="262" customFormat="1" ht="20.25" customHeight="1">
      <c r="A113" s="79"/>
      <c r="B113" s="269"/>
      <c r="C113" s="79"/>
      <c r="D113" s="278"/>
      <c r="E113" s="274"/>
      <c r="F113" s="86"/>
      <c r="G113" s="282"/>
      <c r="H113" s="285"/>
      <c r="I113" s="289"/>
      <c r="J113" s="293"/>
      <c r="K113" s="298"/>
      <c r="L113" s="302"/>
      <c r="M113" s="303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</row>
    <row r="114" spans="1:34" s="262" customFormat="1" ht="20.25" customHeight="1">
      <c r="A114" s="79"/>
      <c r="B114" s="269"/>
      <c r="C114" s="79"/>
      <c r="D114" s="278"/>
      <c r="E114" s="274"/>
      <c r="F114" s="86"/>
      <c r="G114" s="282"/>
      <c r="H114" s="285"/>
      <c r="I114" s="289"/>
      <c r="J114" s="293"/>
      <c r="K114" s="298"/>
      <c r="L114" s="302"/>
      <c r="M114" s="303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</row>
    <row r="115" spans="1:34" s="262" customFormat="1" ht="20.25" customHeight="1">
      <c r="A115" s="79"/>
      <c r="B115" s="269"/>
      <c r="C115" s="79"/>
      <c r="D115" s="278"/>
      <c r="E115" s="274"/>
      <c r="F115" s="274"/>
      <c r="G115" s="282"/>
      <c r="H115" s="285"/>
      <c r="I115" s="289"/>
      <c r="J115" s="293"/>
      <c r="K115" s="298"/>
      <c r="L115" s="302"/>
      <c r="M115" s="303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</row>
    <row r="116" spans="1:34" s="262" customFormat="1" ht="20.25" customHeight="1">
      <c r="A116" s="79"/>
      <c r="B116" s="269"/>
      <c r="C116" s="79"/>
      <c r="D116" s="278"/>
      <c r="E116" s="274"/>
      <c r="F116" s="86"/>
      <c r="G116" s="282"/>
      <c r="H116" s="285"/>
      <c r="I116" s="289"/>
      <c r="J116" s="293"/>
      <c r="K116" s="298"/>
      <c r="L116" s="302"/>
      <c r="M116" s="303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</row>
    <row r="117" spans="1:34" s="262" customFormat="1" ht="20.25" customHeight="1">
      <c r="A117" s="79"/>
      <c r="B117" s="269"/>
      <c r="C117" s="79"/>
      <c r="D117" s="278"/>
      <c r="E117" s="274"/>
      <c r="F117" s="86"/>
      <c r="G117" s="282"/>
      <c r="H117" s="285"/>
      <c r="I117" s="289"/>
      <c r="J117" s="293"/>
      <c r="K117" s="298"/>
      <c r="L117" s="302"/>
      <c r="M117" s="303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</row>
    <row r="118" spans="1:34" s="262" customFormat="1" ht="20.25" customHeight="1">
      <c r="A118" s="79"/>
      <c r="B118" s="269"/>
      <c r="C118" s="79"/>
      <c r="D118" s="278"/>
      <c r="E118" s="274"/>
      <c r="F118" s="86"/>
      <c r="G118" s="282"/>
      <c r="H118" s="285"/>
      <c r="I118" s="289"/>
      <c r="J118" s="293"/>
      <c r="K118" s="298"/>
      <c r="L118" s="302"/>
      <c r="M118" s="303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</row>
    <row r="119" spans="1:34" s="262" customFormat="1" ht="20.25" customHeight="1">
      <c r="A119" s="79"/>
      <c r="B119" s="269"/>
      <c r="C119" s="79"/>
      <c r="D119" s="278"/>
      <c r="E119" s="274"/>
      <c r="F119" s="86"/>
      <c r="G119" s="282"/>
      <c r="H119" s="285"/>
      <c r="I119" s="289"/>
      <c r="J119" s="293"/>
      <c r="K119" s="298"/>
      <c r="L119" s="302"/>
      <c r="M119" s="303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</row>
    <row r="120" spans="1:34" s="262" customFormat="1" ht="20.25" customHeight="1">
      <c r="A120" s="79"/>
      <c r="B120" s="269"/>
      <c r="C120" s="79"/>
      <c r="D120" s="278"/>
      <c r="E120" s="274"/>
      <c r="F120" s="86"/>
      <c r="G120" s="282"/>
      <c r="H120" s="285"/>
      <c r="I120" s="289"/>
      <c r="J120" s="293"/>
      <c r="K120" s="298"/>
      <c r="L120" s="302"/>
      <c r="M120" s="303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  <c r="AH120" s="307"/>
    </row>
    <row r="121" spans="1:34" s="262" customFormat="1" ht="20.25" customHeight="1">
      <c r="A121" s="79"/>
      <c r="B121" s="269"/>
      <c r="C121" s="79"/>
      <c r="D121" s="278"/>
      <c r="E121" s="274"/>
      <c r="F121" s="86"/>
      <c r="G121" s="282"/>
      <c r="H121" s="285"/>
      <c r="I121" s="289"/>
      <c r="J121" s="293"/>
      <c r="K121" s="298"/>
      <c r="L121" s="302"/>
      <c r="M121" s="303"/>
      <c r="N121" s="307"/>
      <c r="O121" s="307"/>
      <c r="P121" s="307"/>
      <c r="Q121" s="307"/>
      <c r="R121" s="307"/>
      <c r="S121" s="307"/>
      <c r="T121" s="307"/>
      <c r="U121" s="307"/>
      <c r="V121" s="307"/>
      <c r="W121" s="307"/>
      <c r="X121" s="307"/>
      <c r="Y121" s="307"/>
      <c r="Z121" s="307"/>
      <c r="AA121" s="307"/>
      <c r="AB121" s="307"/>
      <c r="AC121" s="307"/>
      <c r="AD121" s="307"/>
      <c r="AE121" s="307"/>
      <c r="AF121" s="307"/>
      <c r="AG121" s="307"/>
      <c r="AH121" s="307"/>
    </row>
    <row r="122" spans="1:34" s="262" customFormat="1" ht="20.25" customHeight="1">
      <c r="A122" s="79"/>
      <c r="B122" s="269"/>
      <c r="C122" s="79"/>
      <c r="D122" s="278"/>
      <c r="E122" s="274"/>
      <c r="F122" s="86"/>
      <c r="G122" s="282"/>
      <c r="H122" s="285"/>
      <c r="I122" s="289"/>
      <c r="J122" s="293"/>
      <c r="K122" s="298"/>
      <c r="L122" s="302"/>
      <c r="M122" s="303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</row>
    <row r="123" spans="1:34" s="262" customFormat="1" ht="20.25" customHeight="1">
      <c r="A123" s="79"/>
      <c r="B123" s="269"/>
      <c r="C123" s="79"/>
      <c r="D123" s="278"/>
      <c r="E123" s="274"/>
      <c r="F123" s="86"/>
      <c r="G123" s="282"/>
      <c r="H123" s="285"/>
      <c r="I123" s="289"/>
      <c r="J123" s="293"/>
      <c r="K123" s="298"/>
      <c r="L123" s="302"/>
      <c r="M123" s="303"/>
      <c r="N123" s="307"/>
      <c r="O123" s="307"/>
      <c r="P123" s="307"/>
      <c r="Q123" s="307"/>
      <c r="R123" s="307"/>
      <c r="S123" s="307"/>
      <c r="T123" s="307"/>
      <c r="U123" s="307"/>
      <c r="V123" s="307"/>
      <c r="W123" s="30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  <c r="AH123" s="307"/>
    </row>
    <row r="124" spans="1:34" s="262" customFormat="1" ht="20.25" customHeight="1">
      <c r="A124" s="79"/>
      <c r="B124" s="269"/>
      <c r="C124" s="79"/>
      <c r="D124" s="278"/>
      <c r="E124" s="274"/>
      <c r="F124" s="86"/>
      <c r="G124" s="282"/>
      <c r="H124" s="285"/>
      <c r="I124" s="289"/>
      <c r="J124" s="293"/>
      <c r="K124" s="298"/>
      <c r="L124" s="302"/>
      <c r="M124" s="303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</row>
    <row r="125" spans="1:34" s="262" customFormat="1" ht="20.25" customHeight="1">
      <c r="A125" s="79"/>
      <c r="B125" s="269"/>
      <c r="C125" s="79"/>
      <c r="D125" s="278"/>
      <c r="E125" s="274"/>
      <c r="F125" s="86"/>
      <c r="G125" s="282"/>
      <c r="H125" s="285"/>
      <c r="I125" s="289"/>
      <c r="J125" s="293"/>
      <c r="K125" s="298"/>
      <c r="L125" s="302"/>
      <c r="M125" s="303"/>
      <c r="N125" s="307"/>
      <c r="O125" s="307"/>
      <c r="P125" s="307"/>
      <c r="Q125" s="307"/>
      <c r="R125" s="307"/>
      <c r="S125" s="307"/>
      <c r="T125" s="307"/>
      <c r="U125" s="307"/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</row>
    <row r="126" spans="1:34" s="262" customFormat="1" ht="20.25" customHeight="1">
      <c r="A126" s="79"/>
      <c r="B126" s="269"/>
      <c r="C126" s="79"/>
      <c r="D126" s="278"/>
      <c r="E126" s="274"/>
      <c r="F126" s="86"/>
      <c r="G126" s="282"/>
      <c r="H126" s="285"/>
      <c r="I126" s="289"/>
      <c r="J126" s="293"/>
      <c r="K126" s="298"/>
      <c r="L126" s="302"/>
      <c r="M126" s="303"/>
      <c r="N126" s="307"/>
      <c r="O126" s="307"/>
      <c r="P126" s="307"/>
      <c r="Q126" s="307"/>
      <c r="R126" s="307"/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</row>
    <row r="127" spans="1:34" s="262" customFormat="1" ht="20.25" customHeight="1">
      <c r="A127" s="79"/>
      <c r="B127" s="269"/>
      <c r="C127" s="79"/>
      <c r="D127" s="278"/>
      <c r="E127" s="274"/>
      <c r="F127" s="86"/>
      <c r="G127" s="282"/>
      <c r="H127" s="285"/>
      <c r="I127" s="289"/>
      <c r="J127" s="293"/>
      <c r="K127" s="298"/>
      <c r="L127" s="302"/>
      <c r="M127" s="303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</row>
    <row r="128" spans="1:34" s="262" customFormat="1" ht="20.25" customHeight="1">
      <c r="A128" s="79"/>
      <c r="B128" s="269"/>
      <c r="C128" s="79"/>
      <c r="D128" s="278"/>
      <c r="E128" s="274"/>
      <c r="F128" s="86"/>
      <c r="G128" s="282"/>
      <c r="H128" s="285"/>
      <c r="I128" s="289"/>
      <c r="J128" s="293"/>
      <c r="K128" s="298"/>
      <c r="L128" s="302"/>
      <c r="M128" s="303"/>
      <c r="N128" s="307"/>
      <c r="O128" s="307"/>
      <c r="P128" s="307"/>
      <c r="Q128" s="307"/>
      <c r="R128" s="307"/>
      <c r="S128" s="307"/>
      <c r="T128" s="307"/>
      <c r="U128" s="307"/>
      <c r="V128" s="307"/>
      <c r="W128" s="307"/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  <c r="AH128" s="307"/>
    </row>
    <row r="129" spans="1:34" s="262" customFormat="1" ht="20.25" customHeight="1">
      <c r="A129" s="79"/>
      <c r="B129" s="269"/>
      <c r="C129" s="79"/>
      <c r="D129" s="278"/>
      <c r="E129" s="274"/>
      <c r="F129" s="86"/>
      <c r="G129" s="282"/>
      <c r="H129" s="285"/>
      <c r="I129" s="289"/>
      <c r="J129" s="293"/>
      <c r="K129" s="299"/>
      <c r="L129" s="302"/>
      <c r="M129" s="303"/>
      <c r="N129" s="307"/>
      <c r="O129" s="307"/>
      <c r="P129" s="307"/>
      <c r="Q129" s="307"/>
      <c r="R129" s="307"/>
      <c r="S129" s="307"/>
      <c r="T129" s="307"/>
      <c r="U129" s="307"/>
      <c r="V129" s="307"/>
      <c r="W129" s="307"/>
      <c r="X129" s="307"/>
      <c r="Y129" s="307"/>
      <c r="Z129" s="307"/>
      <c r="AA129" s="307"/>
      <c r="AB129" s="307"/>
      <c r="AC129" s="307"/>
      <c r="AD129" s="307"/>
      <c r="AE129" s="307"/>
      <c r="AF129" s="307"/>
      <c r="AG129" s="307"/>
      <c r="AH129" s="307"/>
    </row>
    <row r="130" spans="1:34" s="262" customFormat="1" ht="20.25" customHeight="1">
      <c r="A130" s="79"/>
      <c r="B130" s="269"/>
      <c r="C130" s="79"/>
      <c r="D130" s="278"/>
      <c r="E130" s="274"/>
      <c r="F130" s="86"/>
      <c r="G130" s="282"/>
      <c r="H130" s="285"/>
      <c r="I130" s="289"/>
      <c r="J130" s="293"/>
      <c r="K130" s="298"/>
      <c r="L130" s="302"/>
      <c r="M130" s="303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</row>
    <row r="131" spans="1:34" s="262" customFormat="1" ht="20.25" customHeight="1">
      <c r="A131" s="79"/>
      <c r="B131" s="269"/>
      <c r="C131" s="79"/>
      <c r="D131" s="278"/>
      <c r="E131" s="274"/>
      <c r="F131" s="86"/>
      <c r="G131" s="282"/>
      <c r="H131" s="285"/>
      <c r="I131" s="289"/>
      <c r="J131" s="293"/>
      <c r="K131" s="298"/>
      <c r="L131" s="302"/>
      <c r="M131" s="303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</row>
    <row r="132" spans="1:34" s="262" customFormat="1" ht="20.25" customHeight="1">
      <c r="A132" s="79"/>
      <c r="B132" s="269"/>
      <c r="C132" s="79"/>
      <c r="D132" s="278"/>
      <c r="E132" s="274"/>
      <c r="F132" s="86"/>
      <c r="G132" s="282"/>
      <c r="H132" s="285"/>
      <c r="I132" s="289"/>
      <c r="J132" s="293"/>
      <c r="K132" s="299"/>
      <c r="L132" s="302"/>
      <c r="M132" s="303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</row>
    <row r="133" spans="1:34" s="262" customFormat="1" ht="20.25" customHeight="1">
      <c r="A133" s="79"/>
      <c r="B133" s="269"/>
      <c r="C133" s="79"/>
      <c r="D133" s="278"/>
      <c r="E133" s="274"/>
      <c r="F133" s="86"/>
      <c r="G133" s="282"/>
      <c r="H133" s="285"/>
      <c r="I133" s="289"/>
      <c r="J133" s="293"/>
      <c r="K133" s="299"/>
      <c r="L133" s="302"/>
      <c r="M133" s="303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</row>
    <row r="134" spans="1:34" s="262" customFormat="1" ht="20.25" customHeight="1">
      <c r="A134" s="79"/>
      <c r="B134" s="269"/>
      <c r="C134" s="79"/>
      <c r="D134" s="278"/>
      <c r="E134" s="274"/>
      <c r="F134" s="86"/>
      <c r="G134" s="282"/>
      <c r="H134" s="285"/>
      <c r="I134" s="289"/>
      <c r="J134" s="293"/>
      <c r="K134" s="299"/>
      <c r="L134" s="302"/>
      <c r="M134" s="303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</row>
    <row r="135" spans="1:34" s="262" customFormat="1" ht="20.25" customHeight="1">
      <c r="A135" s="79"/>
      <c r="B135" s="269"/>
      <c r="C135" s="79"/>
      <c r="D135" s="278"/>
      <c r="E135" s="274"/>
      <c r="F135" s="86"/>
      <c r="G135" s="282"/>
      <c r="H135" s="285"/>
      <c r="I135" s="289"/>
      <c r="J135" s="293"/>
      <c r="K135" s="298"/>
      <c r="L135" s="302"/>
      <c r="M135" s="303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</row>
    <row r="136" spans="1:34" s="262" customFormat="1" ht="20.25" customHeight="1">
      <c r="A136" s="79"/>
      <c r="B136" s="269"/>
      <c r="C136" s="79"/>
      <c r="D136" s="278"/>
      <c r="E136" s="274"/>
      <c r="F136" s="274"/>
      <c r="G136" s="282"/>
      <c r="H136" s="285"/>
      <c r="I136" s="289"/>
      <c r="J136" s="293"/>
      <c r="K136" s="298"/>
      <c r="L136" s="302"/>
      <c r="M136" s="303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</row>
    <row r="137" spans="1:34" s="262" customFormat="1" ht="20.25" customHeight="1">
      <c r="A137" s="79"/>
      <c r="B137" s="269"/>
      <c r="C137" s="79"/>
      <c r="D137" s="278"/>
      <c r="E137" s="274"/>
      <c r="F137" s="86"/>
      <c r="G137" s="282"/>
      <c r="H137" s="285"/>
      <c r="I137" s="289"/>
      <c r="J137" s="293"/>
      <c r="K137" s="298"/>
      <c r="L137" s="302"/>
      <c r="M137" s="303"/>
      <c r="N137" s="307"/>
      <c r="O137" s="307"/>
      <c r="P137" s="307"/>
      <c r="Q137" s="307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7"/>
      <c r="AF137" s="307"/>
      <c r="AG137" s="307"/>
      <c r="AH137" s="307"/>
    </row>
    <row r="138" spans="1:34" s="262" customFormat="1" ht="20.25" customHeight="1">
      <c r="A138" s="79"/>
      <c r="B138" s="269"/>
      <c r="C138" s="79"/>
      <c r="D138" s="278"/>
      <c r="E138" s="274"/>
      <c r="F138" s="86"/>
      <c r="G138" s="282"/>
      <c r="H138" s="285"/>
      <c r="I138" s="289"/>
      <c r="J138" s="293"/>
      <c r="K138" s="298"/>
      <c r="L138" s="302"/>
      <c r="M138" s="303"/>
      <c r="N138" s="307"/>
      <c r="O138" s="307"/>
      <c r="P138" s="307"/>
      <c r="Q138" s="307"/>
      <c r="R138" s="307"/>
      <c r="S138" s="307"/>
      <c r="T138" s="307"/>
      <c r="U138" s="307"/>
      <c r="V138" s="307"/>
      <c r="W138" s="307"/>
      <c r="X138" s="307"/>
      <c r="Y138" s="307"/>
      <c r="Z138" s="307"/>
      <c r="AA138" s="307"/>
      <c r="AB138" s="307"/>
      <c r="AC138" s="307"/>
      <c r="AD138" s="307"/>
      <c r="AE138" s="307"/>
      <c r="AF138" s="307"/>
      <c r="AG138" s="307"/>
      <c r="AH138" s="307"/>
    </row>
    <row r="139" spans="1:34" s="262" customFormat="1" ht="20.25" customHeight="1">
      <c r="A139" s="79"/>
      <c r="B139" s="269"/>
      <c r="C139" s="79"/>
      <c r="D139" s="278"/>
      <c r="E139" s="274"/>
      <c r="F139" s="86"/>
      <c r="G139" s="282"/>
      <c r="H139" s="285"/>
      <c r="I139" s="289"/>
      <c r="J139" s="293"/>
      <c r="K139" s="298"/>
      <c r="L139" s="302"/>
      <c r="M139" s="303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</row>
    <row r="140" spans="1:34" s="262" customFormat="1" ht="20.25" customHeight="1">
      <c r="A140" s="79"/>
      <c r="B140" s="269"/>
      <c r="C140" s="79"/>
      <c r="D140" s="278"/>
      <c r="E140" s="274"/>
      <c r="F140" s="86"/>
      <c r="G140" s="282"/>
      <c r="H140" s="285"/>
      <c r="I140" s="289"/>
      <c r="J140" s="293"/>
      <c r="K140" s="298"/>
      <c r="L140" s="303"/>
      <c r="M140" s="303"/>
      <c r="N140" s="307"/>
      <c r="O140" s="307"/>
      <c r="P140" s="307"/>
      <c r="Q140" s="307"/>
      <c r="R140" s="307"/>
      <c r="S140" s="307"/>
      <c r="T140" s="307"/>
      <c r="U140" s="307"/>
      <c r="V140" s="307"/>
      <c r="W140" s="30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  <c r="AH140" s="307"/>
    </row>
    <row r="141" spans="1:34" s="262" customFormat="1" ht="20.25" customHeight="1">
      <c r="A141" s="79"/>
      <c r="B141" s="269"/>
      <c r="C141" s="79"/>
      <c r="D141" s="278"/>
      <c r="E141" s="274"/>
      <c r="F141" s="86"/>
      <c r="G141" s="282"/>
      <c r="H141" s="285"/>
      <c r="I141" s="289"/>
      <c r="J141" s="293"/>
      <c r="K141" s="298"/>
      <c r="L141" s="302"/>
      <c r="M141" s="303"/>
      <c r="N141" s="307"/>
      <c r="O141" s="307"/>
      <c r="P141" s="307"/>
      <c r="Q141" s="307"/>
      <c r="R141" s="307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  <c r="AH141" s="307"/>
    </row>
    <row r="142" spans="1:34" s="262" customFormat="1" ht="20.25" customHeight="1">
      <c r="A142" s="79"/>
      <c r="B142" s="269"/>
      <c r="C142" s="79"/>
      <c r="D142" s="278"/>
      <c r="E142" s="274"/>
      <c r="F142" s="86"/>
      <c r="G142" s="282"/>
      <c r="H142" s="285"/>
      <c r="I142" s="289"/>
      <c r="J142" s="293"/>
      <c r="K142" s="298"/>
      <c r="L142" s="302"/>
      <c r="M142" s="303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</row>
    <row r="143" spans="1:34" s="262" customFormat="1" ht="20.25" customHeight="1">
      <c r="A143" s="79"/>
      <c r="B143" s="269"/>
      <c r="C143" s="79"/>
      <c r="D143" s="278"/>
      <c r="E143" s="274"/>
      <c r="F143" s="86"/>
      <c r="G143" s="282"/>
      <c r="H143" s="285"/>
      <c r="I143" s="289"/>
      <c r="J143" s="293"/>
      <c r="K143" s="298"/>
      <c r="L143" s="302"/>
      <c r="M143" s="303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</row>
    <row r="144" spans="1:34" s="262" customFormat="1" ht="20.25" customHeight="1">
      <c r="A144" s="79"/>
      <c r="B144" s="269"/>
      <c r="C144" s="79"/>
      <c r="D144" s="278"/>
      <c r="E144" s="274"/>
      <c r="F144" s="86"/>
      <c r="G144" s="282"/>
      <c r="H144" s="285"/>
      <c r="I144" s="289"/>
      <c r="J144" s="293"/>
      <c r="K144" s="298"/>
      <c r="L144" s="302"/>
      <c r="M144" s="303"/>
      <c r="N144" s="307"/>
      <c r="O144" s="307"/>
      <c r="P144" s="307"/>
      <c r="Q144" s="307"/>
      <c r="R144" s="307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  <c r="AH144" s="307"/>
    </row>
    <row r="145" spans="1:34" s="262" customFormat="1" ht="20.25" customHeight="1">
      <c r="A145" s="79"/>
      <c r="B145" s="269"/>
      <c r="C145" s="79"/>
      <c r="D145" s="278"/>
      <c r="E145" s="274"/>
      <c r="F145" s="86"/>
      <c r="G145" s="282"/>
      <c r="H145" s="285"/>
      <c r="I145" s="289"/>
      <c r="J145" s="293"/>
      <c r="K145" s="298"/>
      <c r="L145" s="302"/>
      <c r="M145" s="303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</row>
    <row r="146" spans="1:34" s="262" customFormat="1" ht="20.25" customHeight="1">
      <c r="A146" s="79"/>
      <c r="B146" s="269"/>
      <c r="C146" s="79"/>
      <c r="D146" s="278"/>
      <c r="E146" s="274"/>
      <c r="F146" s="86"/>
      <c r="G146" s="282"/>
      <c r="H146" s="285"/>
      <c r="I146" s="289"/>
      <c r="J146" s="293"/>
      <c r="K146" s="298"/>
      <c r="L146" s="302"/>
      <c r="M146" s="303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  <c r="AH146" s="307"/>
    </row>
    <row r="147" spans="1:34" s="262" customFormat="1" ht="20.25" customHeight="1">
      <c r="A147" s="79"/>
      <c r="B147" s="269"/>
      <c r="C147" s="79"/>
      <c r="D147" s="278"/>
      <c r="E147" s="274"/>
      <c r="F147" s="86"/>
      <c r="G147" s="282"/>
      <c r="H147" s="285"/>
      <c r="I147" s="289"/>
      <c r="J147" s="293"/>
      <c r="K147" s="298"/>
      <c r="L147" s="302"/>
      <c r="M147" s="303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</row>
    <row r="148" spans="1:34" s="262" customFormat="1" ht="20.25" customHeight="1">
      <c r="A148" s="79"/>
      <c r="B148" s="269"/>
      <c r="C148" s="79"/>
      <c r="D148" s="278"/>
      <c r="E148" s="274"/>
      <c r="F148" s="86"/>
      <c r="G148" s="282"/>
      <c r="H148" s="285"/>
      <c r="I148" s="289"/>
      <c r="J148" s="293"/>
      <c r="K148" s="298"/>
      <c r="L148" s="302"/>
      <c r="M148" s="303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</row>
    <row r="149" spans="1:34" s="262" customFormat="1" ht="20.25" customHeight="1">
      <c r="A149" s="79"/>
      <c r="B149" s="269"/>
      <c r="C149" s="79"/>
      <c r="D149" s="278"/>
      <c r="E149" s="274"/>
      <c r="F149" s="86"/>
      <c r="G149" s="282"/>
      <c r="H149" s="285"/>
      <c r="I149" s="289"/>
      <c r="J149" s="293"/>
      <c r="K149" s="298"/>
      <c r="L149" s="302"/>
      <c r="M149" s="303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  <c r="X149" s="307"/>
      <c r="Y149" s="307"/>
      <c r="Z149" s="307"/>
      <c r="AA149" s="307"/>
      <c r="AB149" s="307"/>
      <c r="AC149" s="307"/>
      <c r="AD149" s="307"/>
      <c r="AE149" s="307"/>
      <c r="AF149" s="307"/>
      <c r="AG149" s="307"/>
      <c r="AH149" s="307"/>
    </row>
    <row r="150" spans="1:34" s="262" customFormat="1" ht="20.25" customHeight="1">
      <c r="A150" s="79"/>
      <c r="B150" s="269"/>
      <c r="C150" s="79"/>
      <c r="D150" s="278"/>
      <c r="E150" s="274"/>
      <c r="F150" s="86"/>
      <c r="G150" s="282"/>
      <c r="H150" s="285"/>
      <c r="I150" s="289"/>
      <c r="J150" s="293"/>
      <c r="K150" s="298"/>
      <c r="L150" s="302"/>
      <c r="M150" s="303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</row>
    <row r="151" spans="1:34" s="262" customFormat="1" ht="20.25" customHeight="1">
      <c r="A151" s="79"/>
      <c r="B151" s="269"/>
      <c r="C151" s="79"/>
      <c r="D151" s="278"/>
      <c r="E151" s="274"/>
      <c r="F151" s="86"/>
      <c r="G151" s="282"/>
      <c r="H151" s="285"/>
      <c r="I151" s="289"/>
      <c r="J151" s="293"/>
      <c r="K151" s="298"/>
      <c r="L151" s="302"/>
      <c r="M151" s="303"/>
      <c r="N151" s="307"/>
      <c r="O151" s="307"/>
      <c r="P151" s="307"/>
      <c r="Q151" s="307"/>
      <c r="R151" s="307"/>
      <c r="S151" s="307"/>
      <c r="T151" s="307"/>
      <c r="U151" s="307"/>
      <c r="V151" s="307"/>
      <c r="W151" s="307"/>
      <c r="X151" s="307"/>
      <c r="Y151" s="307"/>
      <c r="Z151" s="307"/>
      <c r="AA151" s="307"/>
      <c r="AB151" s="307"/>
      <c r="AC151" s="307"/>
      <c r="AD151" s="307"/>
      <c r="AE151" s="307"/>
      <c r="AF151" s="307"/>
      <c r="AG151" s="307"/>
      <c r="AH151" s="307"/>
    </row>
    <row r="152" spans="1:34" s="262" customFormat="1" ht="20.25" customHeight="1">
      <c r="A152" s="79"/>
      <c r="B152" s="269"/>
      <c r="C152" s="79"/>
      <c r="D152" s="278"/>
      <c r="E152" s="274"/>
      <c r="F152" s="86"/>
      <c r="G152" s="282"/>
      <c r="H152" s="285"/>
      <c r="I152" s="289"/>
      <c r="J152" s="293"/>
      <c r="K152" s="298"/>
      <c r="L152" s="302"/>
      <c r="M152" s="303"/>
      <c r="N152" s="307"/>
      <c r="O152" s="307"/>
      <c r="P152" s="307"/>
      <c r="Q152" s="307"/>
      <c r="R152" s="307"/>
      <c r="S152" s="307"/>
      <c r="T152" s="307"/>
      <c r="U152" s="307"/>
      <c r="V152" s="307"/>
      <c r="W152" s="307"/>
      <c r="X152" s="307"/>
      <c r="Y152" s="307"/>
      <c r="Z152" s="307"/>
      <c r="AA152" s="307"/>
      <c r="AB152" s="307"/>
      <c r="AC152" s="307"/>
      <c r="AD152" s="307"/>
      <c r="AE152" s="307"/>
      <c r="AF152" s="307"/>
      <c r="AG152" s="307"/>
      <c r="AH152" s="307"/>
    </row>
    <row r="153" spans="1:34" s="262" customFormat="1" ht="20.25" customHeight="1">
      <c r="A153" s="79"/>
      <c r="B153" s="269"/>
      <c r="C153" s="79"/>
      <c r="D153" s="278"/>
      <c r="E153" s="274"/>
      <c r="F153" s="86"/>
      <c r="G153" s="282"/>
      <c r="H153" s="285"/>
      <c r="I153" s="289"/>
      <c r="J153" s="293"/>
      <c r="K153" s="298"/>
      <c r="L153" s="302"/>
      <c r="M153" s="303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  <c r="AH153" s="307"/>
    </row>
    <row r="154" spans="1:34" s="262" customFormat="1" ht="20.25" customHeight="1">
      <c r="A154" s="79"/>
      <c r="B154" s="269"/>
      <c r="C154" s="79"/>
      <c r="D154" s="278"/>
      <c r="E154" s="274"/>
      <c r="F154" s="86"/>
      <c r="G154" s="282"/>
      <c r="H154" s="285"/>
      <c r="I154" s="289"/>
      <c r="J154" s="293"/>
      <c r="K154" s="298"/>
      <c r="L154" s="302"/>
      <c r="M154" s="303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7"/>
      <c r="AA154" s="307"/>
      <c r="AB154" s="307"/>
      <c r="AC154" s="307"/>
      <c r="AD154" s="307"/>
      <c r="AE154" s="307"/>
      <c r="AF154" s="307"/>
      <c r="AG154" s="307"/>
      <c r="AH154" s="307"/>
    </row>
    <row r="155" spans="1:34" s="262" customFormat="1" ht="20.25" customHeight="1">
      <c r="A155" s="79"/>
      <c r="B155" s="269"/>
      <c r="C155" s="79"/>
      <c r="D155" s="278"/>
      <c r="E155" s="274"/>
      <c r="F155" s="86"/>
      <c r="G155" s="282"/>
      <c r="H155" s="285"/>
      <c r="I155" s="289"/>
      <c r="J155" s="293"/>
      <c r="K155" s="298"/>
      <c r="L155" s="302"/>
      <c r="M155" s="303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  <c r="AH155" s="307"/>
    </row>
    <row r="156" spans="1:34" s="262" customFormat="1" ht="20.25" customHeight="1">
      <c r="A156" s="79"/>
      <c r="B156" s="269"/>
      <c r="C156" s="79"/>
      <c r="D156" s="278"/>
      <c r="E156" s="274"/>
      <c r="F156" s="86"/>
      <c r="G156" s="282"/>
      <c r="H156" s="285"/>
      <c r="I156" s="289"/>
      <c r="J156" s="293"/>
      <c r="K156" s="298"/>
      <c r="L156" s="302"/>
      <c r="M156" s="303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  <c r="AH156" s="307"/>
    </row>
    <row r="157" spans="1:34" s="262" customFormat="1" ht="20.25" customHeight="1">
      <c r="A157" s="79"/>
      <c r="B157" s="269"/>
      <c r="C157" s="79"/>
      <c r="D157" s="278"/>
      <c r="E157" s="274"/>
      <c r="F157" s="274"/>
      <c r="G157" s="282"/>
      <c r="H157" s="285"/>
      <c r="I157" s="289"/>
      <c r="J157" s="293"/>
      <c r="K157" s="298"/>
      <c r="L157" s="302"/>
      <c r="M157" s="303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  <c r="AH157" s="307"/>
    </row>
    <row r="158" spans="1:34" s="262" customFormat="1" ht="20.25" customHeight="1">
      <c r="A158" s="79"/>
      <c r="B158" s="269"/>
      <c r="C158" s="79"/>
      <c r="D158" s="278"/>
      <c r="E158" s="274"/>
      <c r="F158" s="274"/>
      <c r="G158" s="282"/>
      <c r="H158" s="285"/>
      <c r="I158" s="289"/>
      <c r="J158" s="293"/>
      <c r="K158" s="298"/>
      <c r="L158" s="302"/>
      <c r="M158" s="303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</row>
    <row r="159" spans="1:34" s="262" customFormat="1" ht="20.25" customHeight="1">
      <c r="A159" s="79"/>
      <c r="B159" s="269"/>
      <c r="C159" s="79"/>
      <c r="D159" s="278"/>
      <c r="E159" s="274"/>
      <c r="F159" s="86"/>
      <c r="G159" s="282"/>
      <c r="H159" s="285"/>
      <c r="I159" s="289"/>
      <c r="J159" s="293"/>
      <c r="K159" s="298"/>
      <c r="L159" s="302"/>
      <c r="M159" s="303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</row>
    <row r="160" spans="1:34" s="262" customFormat="1" ht="20.25" customHeight="1">
      <c r="A160" s="79"/>
      <c r="B160" s="269"/>
      <c r="C160" s="79"/>
      <c r="D160" s="278"/>
      <c r="E160" s="274"/>
      <c r="F160" s="86"/>
      <c r="G160" s="282"/>
      <c r="H160" s="285"/>
      <c r="I160" s="289"/>
      <c r="J160" s="293"/>
      <c r="K160" s="298"/>
      <c r="L160" s="302"/>
      <c r="M160" s="303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</row>
    <row r="161" spans="1:34" s="262" customFormat="1" ht="20.25" customHeight="1">
      <c r="A161" s="79"/>
      <c r="B161" s="269"/>
      <c r="C161" s="79"/>
      <c r="D161" s="278"/>
      <c r="E161" s="274"/>
      <c r="F161" s="86"/>
      <c r="G161" s="282"/>
      <c r="H161" s="285"/>
      <c r="I161" s="289"/>
      <c r="J161" s="293"/>
      <c r="K161" s="298"/>
      <c r="L161" s="302"/>
      <c r="M161" s="303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</row>
    <row r="162" spans="1:34" s="262" customFormat="1" ht="20.25" customHeight="1">
      <c r="A162" s="79"/>
      <c r="B162" s="269"/>
      <c r="C162" s="79"/>
      <c r="D162" s="278"/>
      <c r="E162" s="274"/>
      <c r="F162" s="86"/>
      <c r="G162" s="282"/>
      <c r="H162" s="285"/>
      <c r="I162" s="289"/>
      <c r="J162" s="293"/>
      <c r="K162" s="298"/>
      <c r="L162" s="302"/>
      <c r="M162" s="303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7"/>
      <c r="AC162" s="307"/>
      <c r="AD162" s="307"/>
      <c r="AE162" s="307"/>
      <c r="AF162" s="307"/>
      <c r="AG162" s="307"/>
      <c r="AH162" s="307"/>
    </row>
    <row r="163" spans="1:34" s="262" customFormat="1" ht="20.25" customHeight="1">
      <c r="A163" s="79"/>
      <c r="B163" s="269"/>
      <c r="C163" s="79"/>
      <c r="D163" s="278"/>
      <c r="E163" s="274"/>
      <c r="F163" s="86"/>
      <c r="G163" s="282"/>
      <c r="H163" s="285"/>
      <c r="I163" s="289"/>
      <c r="J163" s="293"/>
      <c r="K163" s="298"/>
      <c r="L163" s="302"/>
      <c r="M163" s="303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  <c r="AH163" s="307"/>
    </row>
    <row r="164" spans="1:34" s="262" customFormat="1" ht="20.25" customHeight="1">
      <c r="A164" s="79"/>
      <c r="B164" s="269"/>
      <c r="C164" s="79"/>
      <c r="D164" s="278"/>
      <c r="E164" s="274"/>
      <c r="F164" s="86"/>
      <c r="G164" s="282"/>
      <c r="H164" s="285"/>
      <c r="I164" s="289"/>
      <c r="J164" s="293"/>
      <c r="K164" s="298"/>
      <c r="L164" s="302"/>
      <c r="M164" s="303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/>
      <c r="AD164" s="307"/>
      <c r="AE164" s="307"/>
      <c r="AF164" s="307"/>
      <c r="AG164" s="307"/>
      <c r="AH164" s="307"/>
    </row>
    <row r="165" spans="1:34" s="262" customFormat="1" ht="20.25" customHeight="1">
      <c r="A165" s="79"/>
      <c r="B165" s="269"/>
      <c r="C165" s="79"/>
      <c r="D165" s="278"/>
      <c r="E165" s="274"/>
      <c r="F165" s="86"/>
      <c r="G165" s="282"/>
      <c r="H165" s="285"/>
      <c r="I165" s="289"/>
      <c r="J165" s="293"/>
      <c r="K165" s="298"/>
      <c r="L165" s="302"/>
      <c r="M165" s="303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07"/>
      <c r="Z165" s="307"/>
      <c r="AA165" s="307"/>
      <c r="AB165" s="307"/>
      <c r="AC165" s="307"/>
      <c r="AD165" s="307"/>
      <c r="AE165" s="307"/>
      <c r="AF165" s="307"/>
      <c r="AG165" s="307"/>
      <c r="AH165" s="307"/>
    </row>
    <row r="166" spans="1:34" s="262" customFormat="1" ht="20.25" customHeight="1">
      <c r="A166" s="79"/>
      <c r="B166" s="269"/>
      <c r="C166" s="79"/>
      <c r="D166" s="278"/>
      <c r="E166" s="274"/>
      <c r="F166" s="86"/>
      <c r="G166" s="282"/>
      <c r="H166" s="285"/>
      <c r="I166" s="289"/>
      <c r="J166" s="293"/>
      <c r="K166" s="298"/>
      <c r="L166" s="302"/>
      <c r="M166" s="303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7"/>
      <c r="AA166" s="307"/>
      <c r="AB166" s="307"/>
      <c r="AC166" s="307"/>
      <c r="AD166" s="307"/>
      <c r="AE166" s="307"/>
      <c r="AF166" s="307"/>
      <c r="AG166" s="307"/>
      <c r="AH166" s="307"/>
    </row>
    <row r="167" spans="1:34" s="262" customFormat="1" ht="20.25" customHeight="1">
      <c r="A167" s="79"/>
      <c r="B167" s="269"/>
      <c r="C167" s="79"/>
      <c r="D167" s="278"/>
      <c r="E167" s="274"/>
      <c r="F167" s="86"/>
      <c r="G167" s="282"/>
      <c r="H167" s="285"/>
      <c r="I167" s="289"/>
      <c r="J167" s="293"/>
      <c r="K167" s="298"/>
      <c r="L167" s="302"/>
      <c r="M167" s="303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7"/>
      <c r="AA167" s="307"/>
      <c r="AB167" s="307"/>
      <c r="AC167" s="307"/>
      <c r="AD167" s="307"/>
      <c r="AE167" s="307"/>
      <c r="AF167" s="307"/>
      <c r="AG167" s="307"/>
      <c r="AH167" s="307"/>
    </row>
    <row r="168" spans="1:34" s="262" customFormat="1" ht="20.25" customHeight="1">
      <c r="A168" s="79"/>
      <c r="B168" s="269"/>
      <c r="C168" s="79"/>
      <c r="D168" s="278"/>
      <c r="E168" s="274"/>
      <c r="F168" s="86"/>
      <c r="G168" s="282"/>
      <c r="H168" s="285"/>
      <c r="I168" s="289"/>
      <c r="J168" s="293"/>
      <c r="K168" s="298"/>
      <c r="L168" s="302"/>
      <c r="M168" s="303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7"/>
      <c r="AA168" s="307"/>
      <c r="AB168" s="307"/>
      <c r="AC168" s="307"/>
      <c r="AD168" s="307"/>
      <c r="AE168" s="307"/>
      <c r="AF168" s="307"/>
      <c r="AG168" s="307"/>
      <c r="AH168" s="307"/>
    </row>
    <row r="169" spans="1:34" s="262" customFormat="1" ht="20.25" customHeight="1">
      <c r="A169" s="79"/>
      <c r="B169" s="269"/>
      <c r="C169" s="79"/>
      <c r="D169" s="278"/>
      <c r="E169" s="274"/>
      <c r="F169" s="86"/>
      <c r="G169" s="282"/>
      <c r="H169" s="285"/>
      <c r="I169" s="289"/>
      <c r="J169" s="293"/>
      <c r="K169" s="298"/>
      <c r="L169" s="302"/>
      <c r="M169" s="303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  <c r="X169" s="307"/>
      <c r="Y169" s="307"/>
      <c r="Z169" s="307"/>
      <c r="AA169" s="307"/>
      <c r="AB169" s="307"/>
      <c r="AC169" s="307"/>
      <c r="AD169" s="307"/>
      <c r="AE169" s="307"/>
      <c r="AF169" s="307"/>
      <c r="AG169" s="307"/>
      <c r="AH169" s="307"/>
    </row>
    <row r="170" spans="1:34" s="262" customFormat="1" ht="20.25" customHeight="1">
      <c r="A170" s="79"/>
      <c r="B170" s="269"/>
      <c r="C170" s="79"/>
      <c r="D170" s="278"/>
      <c r="E170" s="274"/>
      <c r="F170" s="86"/>
      <c r="G170" s="282"/>
      <c r="H170" s="285"/>
      <c r="I170" s="289"/>
      <c r="J170" s="293"/>
      <c r="K170" s="298"/>
      <c r="L170" s="302"/>
      <c r="M170" s="303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  <c r="X170" s="307"/>
      <c r="Y170" s="307"/>
      <c r="Z170" s="307"/>
      <c r="AA170" s="307"/>
      <c r="AB170" s="307"/>
      <c r="AC170" s="307"/>
      <c r="AD170" s="307"/>
      <c r="AE170" s="307"/>
      <c r="AF170" s="307"/>
      <c r="AG170" s="307"/>
      <c r="AH170" s="307"/>
    </row>
    <row r="171" spans="1:34" s="262" customFormat="1" ht="20.25" customHeight="1">
      <c r="A171" s="79"/>
      <c r="B171" s="269"/>
      <c r="C171" s="79"/>
      <c r="D171" s="278"/>
      <c r="E171" s="274"/>
      <c r="F171" s="86"/>
      <c r="G171" s="282"/>
      <c r="H171" s="285"/>
      <c r="I171" s="289"/>
      <c r="J171" s="293"/>
      <c r="K171" s="298"/>
      <c r="L171" s="302"/>
      <c r="M171" s="303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  <c r="X171" s="307"/>
      <c r="Y171" s="307"/>
      <c r="Z171" s="307"/>
      <c r="AA171" s="307"/>
      <c r="AB171" s="307"/>
      <c r="AC171" s="307"/>
      <c r="AD171" s="307"/>
      <c r="AE171" s="307"/>
      <c r="AF171" s="307"/>
      <c r="AG171" s="307"/>
      <c r="AH171" s="307"/>
    </row>
    <row r="172" spans="1:34" s="262" customFormat="1" ht="20.25" customHeight="1">
      <c r="A172" s="79"/>
      <c r="B172" s="269"/>
      <c r="C172" s="79"/>
      <c r="D172" s="278"/>
      <c r="E172" s="274"/>
      <c r="F172" s="86"/>
      <c r="G172" s="282"/>
      <c r="H172" s="285"/>
      <c r="I172" s="289"/>
      <c r="J172" s="293"/>
      <c r="K172" s="298"/>
      <c r="L172" s="302"/>
      <c r="M172" s="303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07"/>
      <c r="Z172" s="307"/>
      <c r="AA172" s="307"/>
      <c r="AB172" s="307"/>
      <c r="AC172" s="307"/>
      <c r="AD172" s="307"/>
      <c r="AE172" s="307"/>
      <c r="AF172" s="307"/>
      <c r="AG172" s="307"/>
      <c r="AH172" s="307"/>
    </row>
    <row r="173" spans="1:34" s="262" customFormat="1" ht="20.25" customHeight="1">
      <c r="A173" s="79"/>
      <c r="B173" s="269"/>
      <c r="C173" s="79"/>
      <c r="D173" s="278"/>
      <c r="E173" s="274"/>
      <c r="F173" s="86"/>
      <c r="G173" s="282"/>
      <c r="H173" s="285"/>
      <c r="I173" s="289"/>
      <c r="J173" s="293"/>
      <c r="K173" s="298"/>
      <c r="L173" s="302"/>
      <c r="M173" s="303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7"/>
      <c r="AA173" s="307"/>
      <c r="AB173" s="307"/>
      <c r="AC173" s="307"/>
      <c r="AD173" s="307"/>
      <c r="AE173" s="307"/>
      <c r="AF173" s="307"/>
      <c r="AG173" s="307"/>
      <c r="AH173" s="307"/>
    </row>
    <row r="174" spans="1:34" s="262" customFormat="1" ht="20.25" customHeight="1">
      <c r="A174" s="79"/>
      <c r="B174" s="269"/>
      <c r="C174" s="79"/>
      <c r="D174" s="278"/>
      <c r="E174" s="274"/>
      <c r="F174" s="86"/>
      <c r="G174" s="282"/>
      <c r="H174" s="285"/>
      <c r="I174" s="289"/>
      <c r="J174" s="293"/>
      <c r="K174" s="298"/>
      <c r="L174" s="302"/>
      <c r="M174" s="303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7"/>
      <c r="AA174" s="307"/>
      <c r="AB174" s="307"/>
      <c r="AC174" s="307"/>
      <c r="AD174" s="307"/>
      <c r="AE174" s="307"/>
      <c r="AF174" s="307"/>
      <c r="AG174" s="307"/>
      <c r="AH174" s="307"/>
    </row>
    <row r="175" spans="1:34" s="262" customFormat="1" ht="20.25" customHeight="1">
      <c r="A175" s="79"/>
      <c r="B175" s="269"/>
      <c r="C175" s="79"/>
      <c r="D175" s="278"/>
      <c r="E175" s="274"/>
      <c r="F175" s="86"/>
      <c r="G175" s="282"/>
      <c r="H175" s="285"/>
      <c r="I175" s="289"/>
      <c r="J175" s="293"/>
      <c r="K175" s="298"/>
      <c r="L175" s="302"/>
      <c r="M175" s="303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  <c r="X175" s="307"/>
      <c r="Y175" s="307"/>
      <c r="Z175" s="307"/>
      <c r="AA175" s="307"/>
      <c r="AB175" s="307"/>
      <c r="AC175" s="307"/>
      <c r="AD175" s="307"/>
      <c r="AE175" s="307"/>
      <c r="AF175" s="307"/>
      <c r="AG175" s="307"/>
      <c r="AH175" s="307"/>
    </row>
    <row r="176" spans="1:34" s="262" customFormat="1" ht="20.25" customHeight="1">
      <c r="A176" s="79"/>
      <c r="B176" s="269"/>
      <c r="C176" s="79"/>
      <c r="D176" s="278"/>
      <c r="E176" s="274"/>
      <c r="F176" s="86"/>
      <c r="G176" s="282"/>
      <c r="H176" s="285"/>
      <c r="I176" s="289"/>
      <c r="J176" s="293"/>
      <c r="K176" s="298"/>
      <c r="L176" s="302"/>
      <c r="M176" s="303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07"/>
      <c r="Z176" s="307"/>
      <c r="AA176" s="307"/>
      <c r="AB176" s="307"/>
      <c r="AC176" s="307"/>
      <c r="AD176" s="307"/>
      <c r="AE176" s="307"/>
      <c r="AF176" s="307"/>
      <c r="AG176" s="307"/>
      <c r="AH176" s="307"/>
    </row>
    <row r="177" spans="1:34" s="262" customFormat="1" ht="20.25" customHeight="1">
      <c r="A177" s="79"/>
      <c r="B177" s="269"/>
      <c r="C177" s="79"/>
      <c r="D177" s="278"/>
      <c r="E177" s="274"/>
      <c r="F177" s="86"/>
      <c r="G177" s="282"/>
      <c r="H177" s="285"/>
      <c r="I177" s="289"/>
      <c r="J177" s="293"/>
      <c r="K177" s="298"/>
      <c r="L177" s="302"/>
      <c r="M177" s="303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  <c r="X177" s="307"/>
      <c r="Y177" s="307"/>
      <c r="Z177" s="307"/>
      <c r="AA177" s="307"/>
      <c r="AB177" s="307"/>
      <c r="AC177" s="307"/>
      <c r="AD177" s="307"/>
      <c r="AE177" s="307"/>
      <c r="AF177" s="307"/>
      <c r="AG177" s="307"/>
      <c r="AH177" s="307"/>
    </row>
    <row r="178" spans="1:34" s="262" customFormat="1" ht="20.25" customHeight="1">
      <c r="A178" s="79"/>
      <c r="B178" s="269"/>
      <c r="C178" s="79"/>
      <c r="D178" s="278"/>
      <c r="E178" s="274"/>
      <c r="F178" s="86"/>
      <c r="G178" s="282"/>
      <c r="H178" s="285"/>
      <c r="I178" s="289"/>
      <c r="J178" s="293"/>
      <c r="K178" s="298"/>
      <c r="L178" s="302"/>
      <c r="M178" s="303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  <c r="X178" s="307"/>
      <c r="Y178" s="307"/>
      <c r="Z178" s="307"/>
      <c r="AA178" s="307"/>
      <c r="AB178" s="307"/>
      <c r="AC178" s="307"/>
      <c r="AD178" s="307"/>
      <c r="AE178" s="307"/>
      <c r="AF178" s="307"/>
      <c r="AG178" s="307"/>
      <c r="AH178" s="307"/>
    </row>
    <row r="179" spans="1:34" s="262" customFormat="1" ht="20.25" customHeight="1">
      <c r="A179" s="79"/>
      <c r="B179" s="269"/>
      <c r="C179" s="79"/>
      <c r="D179" s="278"/>
      <c r="E179" s="274"/>
      <c r="F179" s="86"/>
      <c r="G179" s="282"/>
      <c r="H179" s="285"/>
      <c r="I179" s="289"/>
      <c r="J179" s="293"/>
      <c r="K179" s="298"/>
      <c r="L179" s="302"/>
      <c r="M179" s="303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  <c r="X179" s="307"/>
      <c r="Y179" s="307"/>
      <c r="Z179" s="307"/>
      <c r="AA179" s="307"/>
      <c r="AB179" s="307"/>
      <c r="AC179" s="307"/>
      <c r="AD179" s="307"/>
      <c r="AE179" s="307"/>
      <c r="AF179" s="307"/>
      <c r="AG179" s="307"/>
      <c r="AH179" s="307"/>
    </row>
    <row r="180" spans="1:34" s="262" customFormat="1" ht="20.25" customHeight="1">
      <c r="A180" s="79"/>
      <c r="B180" s="269"/>
      <c r="C180" s="79"/>
      <c r="D180" s="278"/>
      <c r="E180" s="274"/>
      <c r="F180" s="86"/>
      <c r="G180" s="282"/>
      <c r="H180" s="285"/>
      <c r="I180" s="289"/>
      <c r="J180" s="293"/>
      <c r="K180" s="298"/>
      <c r="L180" s="302"/>
      <c r="M180" s="303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07"/>
      <c r="Y180" s="307"/>
      <c r="Z180" s="307"/>
      <c r="AA180" s="307"/>
      <c r="AB180" s="307"/>
      <c r="AC180" s="307"/>
      <c r="AD180" s="307"/>
      <c r="AE180" s="307"/>
      <c r="AF180" s="307"/>
      <c r="AG180" s="307"/>
      <c r="AH180" s="307"/>
    </row>
    <row r="181" spans="1:34" s="262" customFormat="1" ht="20.25" customHeight="1">
      <c r="A181" s="79"/>
      <c r="B181" s="269"/>
      <c r="C181" s="79"/>
      <c r="D181" s="278"/>
      <c r="E181" s="274"/>
      <c r="F181" s="86"/>
      <c r="G181" s="282"/>
      <c r="H181" s="285"/>
      <c r="I181" s="289"/>
      <c r="J181" s="293"/>
      <c r="K181" s="298"/>
      <c r="L181" s="302"/>
      <c r="M181" s="303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07"/>
      <c r="Z181" s="307"/>
      <c r="AA181" s="307"/>
      <c r="AB181" s="307"/>
      <c r="AC181" s="307"/>
      <c r="AD181" s="307"/>
      <c r="AE181" s="307"/>
      <c r="AF181" s="307"/>
      <c r="AG181" s="307"/>
      <c r="AH181" s="307"/>
    </row>
    <row r="182" spans="1:34" s="262" customFormat="1" ht="20.25" customHeight="1">
      <c r="A182" s="79"/>
      <c r="B182" s="269"/>
      <c r="C182" s="79"/>
      <c r="D182" s="278"/>
      <c r="E182" s="274"/>
      <c r="F182" s="86"/>
      <c r="G182" s="282"/>
      <c r="H182" s="285"/>
      <c r="I182" s="289"/>
      <c r="J182" s="293"/>
      <c r="K182" s="298"/>
      <c r="L182" s="302"/>
      <c r="M182" s="303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  <c r="X182" s="307"/>
      <c r="Y182" s="307"/>
      <c r="Z182" s="307"/>
      <c r="AA182" s="307"/>
      <c r="AB182" s="307"/>
      <c r="AC182" s="307"/>
      <c r="AD182" s="307"/>
      <c r="AE182" s="307"/>
      <c r="AF182" s="307"/>
      <c r="AG182" s="307"/>
      <c r="AH182" s="307"/>
    </row>
    <row r="183" spans="1:34" s="262" customFormat="1" ht="20.25" customHeight="1">
      <c r="A183" s="79"/>
      <c r="B183" s="269"/>
      <c r="C183" s="79"/>
      <c r="D183" s="278"/>
      <c r="E183" s="274"/>
      <c r="F183" s="86"/>
      <c r="G183" s="282"/>
      <c r="H183" s="285"/>
      <c r="I183" s="289"/>
      <c r="J183" s="293"/>
      <c r="K183" s="298"/>
      <c r="L183" s="302"/>
      <c r="M183" s="303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  <c r="X183" s="307"/>
      <c r="Y183" s="307"/>
      <c r="Z183" s="307"/>
      <c r="AA183" s="307"/>
      <c r="AB183" s="307"/>
      <c r="AC183" s="307"/>
      <c r="AD183" s="307"/>
      <c r="AE183" s="307"/>
      <c r="AF183" s="307"/>
      <c r="AG183" s="307"/>
      <c r="AH183" s="307"/>
    </row>
    <row r="184" spans="1:34" s="262" customFormat="1" ht="20.25" customHeight="1">
      <c r="A184" s="79"/>
      <c r="B184" s="269"/>
      <c r="C184" s="79"/>
      <c r="D184" s="278"/>
      <c r="E184" s="274"/>
      <c r="F184" s="86"/>
      <c r="G184" s="282"/>
      <c r="H184" s="285"/>
      <c r="I184" s="289"/>
      <c r="J184" s="293"/>
      <c r="K184" s="298"/>
      <c r="L184" s="302"/>
      <c r="M184" s="303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</row>
    <row r="185" spans="1:34" s="262" customFormat="1" ht="20.25" customHeight="1">
      <c r="A185" s="79"/>
      <c r="B185" s="269"/>
      <c r="C185" s="79"/>
      <c r="D185" s="278"/>
      <c r="E185" s="274"/>
      <c r="F185" s="86"/>
      <c r="G185" s="282"/>
      <c r="H185" s="285"/>
      <c r="I185" s="289"/>
      <c r="J185" s="293"/>
      <c r="K185" s="298"/>
      <c r="L185" s="302"/>
      <c r="M185" s="303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07"/>
      <c r="Y185" s="307"/>
      <c r="Z185" s="307"/>
      <c r="AA185" s="307"/>
      <c r="AB185" s="307"/>
      <c r="AC185" s="307"/>
      <c r="AD185" s="307"/>
      <c r="AE185" s="307"/>
      <c r="AF185" s="307"/>
      <c r="AG185" s="307"/>
      <c r="AH185" s="307"/>
    </row>
    <row r="186" spans="1:34" s="262" customFormat="1" ht="20.25" customHeight="1">
      <c r="A186" s="79"/>
      <c r="B186" s="269"/>
      <c r="C186" s="79"/>
      <c r="D186" s="278"/>
      <c r="E186" s="274"/>
      <c r="F186" s="86"/>
      <c r="G186" s="282"/>
      <c r="H186" s="285"/>
      <c r="I186" s="289"/>
      <c r="J186" s="293"/>
      <c r="K186" s="298"/>
      <c r="L186" s="302"/>
      <c r="M186" s="303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  <c r="X186" s="307"/>
      <c r="Y186" s="307"/>
      <c r="Z186" s="307"/>
      <c r="AA186" s="307"/>
      <c r="AB186" s="307"/>
      <c r="AC186" s="307"/>
      <c r="AD186" s="307"/>
      <c r="AE186" s="307"/>
      <c r="AF186" s="307"/>
      <c r="AG186" s="307"/>
      <c r="AH186" s="307"/>
    </row>
    <row r="187" spans="1:34" s="262" customFormat="1" ht="20.25" customHeight="1">
      <c r="A187" s="79"/>
      <c r="B187" s="269"/>
      <c r="C187" s="79"/>
      <c r="D187" s="278"/>
      <c r="E187" s="274"/>
      <c r="F187" s="86"/>
      <c r="G187" s="282"/>
      <c r="H187" s="285"/>
      <c r="I187" s="289"/>
      <c r="J187" s="293"/>
      <c r="K187" s="298"/>
      <c r="L187" s="302"/>
      <c r="M187" s="303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  <c r="X187" s="307"/>
      <c r="Y187" s="307"/>
      <c r="Z187" s="307"/>
      <c r="AA187" s="307"/>
      <c r="AB187" s="307"/>
      <c r="AC187" s="307"/>
      <c r="AD187" s="307"/>
      <c r="AE187" s="307"/>
      <c r="AF187" s="307"/>
      <c r="AG187" s="307"/>
      <c r="AH187" s="307"/>
    </row>
    <row r="188" spans="1:34" s="262" customFormat="1" ht="20.25" customHeight="1">
      <c r="A188" s="79"/>
      <c r="B188" s="269"/>
      <c r="C188" s="79"/>
      <c r="D188" s="278"/>
      <c r="E188" s="274"/>
      <c r="F188" s="86"/>
      <c r="G188" s="282"/>
      <c r="H188" s="285"/>
      <c r="I188" s="289"/>
      <c r="J188" s="293"/>
      <c r="K188" s="298"/>
      <c r="L188" s="302"/>
      <c r="M188" s="303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  <c r="AH188" s="307"/>
    </row>
    <row r="189" spans="1:34" s="262" customFormat="1" ht="20.25" customHeight="1">
      <c r="A189" s="79"/>
      <c r="B189" s="269"/>
      <c r="C189" s="79"/>
      <c r="D189" s="278"/>
      <c r="E189" s="274"/>
      <c r="F189" s="86"/>
      <c r="G189" s="282"/>
      <c r="H189" s="285"/>
      <c r="I189" s="289"/>
      <c r="J189" s="293"/>
      <c r="K189" s="298"/>
      <c r="L189" s="302"/>
      <c r="M189" s="303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  <c r="X189" s="307"/>
      <c r="Y189" s="307"/>
      <c r="Z189" s="307"/>
      <c r="AA189" s="307"/>
      <c r="AB189" s="307"/>
      <c r="AC189" s="307"/>
      <c r="AD189" s="307"/>
      <c r="AE189" s="307"/>
      <c r="AF189" s="307"/>
      <c r="AG189" s="307"/>
      <c r="AH189" s="307"/>
    </row>
    <row r="190" spans="1:34" s="262" customFormat="1" ht="20.25" customHeight="1">
      <c r="A190" s="79"/>
      <c r="B190" s="269"/>
      <c r="C190" s="79"/>
      <c r="D190" s="278"/>
      <c r="E190" s="274"/>
      <c r="F190" s="86"/>
      <c r="G190" s="282"/>
      <c r="H190" s="285"/>
      <c r="I190" s="289"/>
      <c r="J190" s="293"/>
      <c r="K190" s="298"/>
      <c r="L190" s="302"/>
      <c r="M190" s="303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  <c r="AH190" s="307"/>
    </row>
    <row r="191" spans="1:34" s="262" customFormat="1" ht="20.25" customHeight="1">
      <c r="A191" s="79"/>
      <c r="B191" s="269"/>
      <c r="C191" s="79"/>
      <c r="D191" s="278"/>
      <c r="E191" s="274"/>
      <c r="F191" s="86"/>
      <c r="G191" s="282"/>
      <c r="H191" s="285"/>
      <c r="I191" s="289"/>
      <c r="J191" s="293"/>
      <c r="K191" s="298"/>
      <c r="L191" s="302"/>
      <c r="M191" s="303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  <c r="X191" s="307"/>
      <c r="Y191" s="307"/>
      <c r="Z191" s="307"/>
      <c r="AA191" s="307"/>
      <c r="AB191" s="307"/>
      <c r="AC191" s="307"/>
      <c r="AD191" s="307"/>
      <c r="AE191" s="307"/>
      <c r="AF191" s="307"/>
      <c r="AG191" s="307"/>
      <c r="AH191" s="307"/>
    </row>
    <row r="192" spans="1:34" s="262" customFormat="1" ht="20.25" customHeight="1">
      <c r="A192" s="79"/>
      <c r="B192" s="269"/>
      <c r="C192" s="79"/>
      <c r="D192" s="278"/>
      <c r="E192" s="274"/>
      <c r="F192" s="86"/>
      <c r="G192" s="282"/>
      <c r="H192" s="285"/>
      <c r="I192" s="289"/>
      <c r="J192" s="293"/>
      <c r="K192" s="298"/>
      <c r="L192" s="302"/>
      <c r="M192" s="303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  <c r="AH192" s="307"/>
    </row>
    <row r="193" spans="1:34" s="262" customFormat="1" ht="20.25" customHeight="1">
      <c r="A193" s="79"/>
      <c r="B193" s="269"/>
      <c r="C193" s="79"/>
      <c r="D193" s="278"/>
      <c r="E193" s="274"/>
      <c r="F193" s="86"/>
      <c r="G193" s="282"/>
      <c r="H193" s="285"/>
      <c r="I193" s="289"/>
      <c r="J193" s="293"/>
      <c r="K193" s="298"/>
      <c r="L193" s="303"/>
      <c r="M193" s="303"/>
      <c r="N193" s="307"/>
      <c r="O193" s="307"/>
      <c r="P193" s="307"/>
      <c r="Q193" s="307"/>
      <c r="R193" s="307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7"/>
      <c r="AD193" s="307"/>
      <c r="AE193" s="307"/>
      <c r="AF193" s="307"/>
      <c r="AG193" s="307"/>
      <c r="AH193" s="307"/>
    </row>
    <row r="194" spans="1:34" s="262" customFormat="1" ht="20.25" customHeight="1">
      <c r="A194" s="79"/>
      <c r="B194" s="269"/>
      <c r="C194" s="79"/>
      <c r="D194" s="278"/>
      <c r="E194" s="274"/>
      <c r="F194" s="86"/>
      <c r="G194" s="282"/>
      <c r="H194" s="285"/>
      <c r="I194" s="289"/>
      <c r="J194" s="293"/>
      <c r="K194" s="298"/>
      <c r="L194" s="303"/>
      <c r="M194" s="303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  <c r="X194" s="307"/>
      <c r="Y194" s="307"/>
      <c r="Z194" s="307"/>
      <c r="AA194" s="307"/>
      <c r="AB194" s="307"/>
      <c r="AC194" s="307"/>
      <c r="AD194" s="307"/>
      <c r="AE194" s="307"/>
      <c r="AF194" s="307"/>
      <c r="AG194" s="307"/>
      <c r="AH194" s="307"/>
    </row>
    <row r="195" spans="1:34" s="262" customFormat="1" ht="20.25" customHeight="1">
      <c r="A195" s="79"/>
      <c r="B195" s="269"/>
      <c r="C195" s="79"/>
      <c r="D195" s="278"/>
      <c r="E195" s="274"/>
      <c r="F195" s="86"/>
      <c r="G195" s="282"/>
      <c r="H195" s="285"/>
      <c r="I195" s="289"/>
      <c r="J195" s="293"/>
      <c r="K195" s="298"/>
      <c r="L195" s="303"/>
      <c r="M195" s="303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  <c r="AH195" s="307"/>
    </row>
    <row r="196" spans="1:34" s="262" customFormat="1" ht="20.25" customHeight="1">
      <c r="A196" s="79"/>
      <c r="B196" s="269"/>
      <c r="C196" s="79"/>
      <c r="D196" s="278"/>
      <c r="E196" s="274"/>
      <c r="F196" s="86"/>
      <c r="G196" s="282"/>
      <c r="H196" s="285"/>
      <c r="I196" s="289"/>
      <c r="J196" s="293"/>
      <c r="K196" s="298"/>
      <c r="L196" s="302"/>
      <c r="M196" s="303"/>
      <c r="N196" s="307"/>
      <c r="O196" s="307"/>
      <c r="P196" s="307"/>
      <c r="Q196" s="307"/>
      <c r="R196" s="307"/>
      <c r="S196" s="307"/>
      <c r="T196" s="307"/>
      <c r="U196" s="307"/>
      <c r="V196" s="307"/>
      <c r="W196" s="307"/>
      <c r="X196" s="307"/>
      <c r="Y196" s="307"/>
      <c r="Z196" s="307"/>
      <c r="AA196" s="307"/>
      <c r="AB196" s="307"/>
      <c r="AC196" s="307"/>
      <c r="AD196" s="307"/>
      <c r="AE196" s="307"/>
      <c r="AF196" s="307"/>
      <c r="AG196" s="307"/>
      <c r="AH196" s="307"/>
    </row>
    <row r="197" spans="1:34" s="262" customFormat="1" ht="20.25" customHeight="1">
      <c r="A197" s="79"/>
      <c r="B197" s="269"/>
      <c r="C197" s="79"/>
      <c r="D197" s="278"/>
      <c r="E197" s="274"/>
      <c r="F197" s="86"/>
      <c r="G197" s="282"/>
      <c r="H197" s="285"/>
      <c r="I197" s="289"/>
      <c r="J197" s="293"/>
      <c r="K197" s="298"/>
      <c r="L197" s="303"/>
      <c r="M197" s="303"/>
      <c r="N197" s="307"/>
      <c r="O197" s="307"/>
      <c r="P197" s="307"/>
      <c r="Q197" s="307"/>
      <c r="R197" s="307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7"/>
      <c r="AD197" s="307"/>
      <c r="AE197" s="307"/>
      <c r="AF197" s="307"/>
      <c r="AG197" s="307"/>
      <c r="AH197" s="307"/>
    </row>
    <row r="198" spans="1:34" s="262" customFormat="1" ht="20.25" customHeight="1">
      <c r="A198" s="79"/>
      <c r="B198" s="269"/>
      <c r="C198" s="79"/>
      <c r="D198" s="278"/>
      <c r="E198" s="274"/>
      <c r="F198" s="86"/>
      <c r="G198" s="282"/>
      <c r="H198" s="285"/>
      <c r="I198" s="289"/>
      <c r="J198" s="293"/>
      <c r="K198" s="298"/>
      <c r="L198" s="303"/>
      <c r="M198" s="303"/>
      <c r="N198" s="307"/>
      <c r="O198" s="307"/>
      <c r="P198" s="307"/>
      <c r="Q198" s="307"/>
      <c r="R198" s="307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7"/>
      <c r="AD198" s="307"/>
      <c r="AE198" s="307"/>
      <c r="AF198" s="307"/>
      <c r="AG198" s="307"/>
      <c r="AH198" s="307"/>
    </row>
    <row r="199" spans="1:34" s="262" customFormat="1" ht="20.25" customHeight="1">
      <c r="A199" s="79"/>
      <c r="B199" s="269"/>
      <c r="C199" s="79"/>
      <c r="D199" s="278"/>
      <c r="E199" s="274"/>
      <c r="F199" s="86"/>
      <c r="G199" s="282"/>
      <c r="H199" s="285"/>
      <c r="I199" s="289"/>
      <c r="J199" s="293"/>
      <c r="K199" s="298"/>
      <c r="L199" s="303"/>
      <c r="M199" s="303"/>
      <c r="N199" s="307"/>
      <c r="O199" s="307"/>
      <c r="P199" s="307"/>
      <c r="Q199" s="307"/>
      <c r="R199" s="307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7"/>
      <c r="AD199" s="307"/>
      <c r="AE199" s="307"/>
      <c r="AF199" s="307"/>
      <c r="AG199" s="307"/>
      <c r="AH199" s="307"/>
    </row>
    <row r="200" spans="1:34" s="262" customFormat="1" ht="20.25" customHeight="1">
      <c r="A200" s="79"/>
      <c r="B200" s="269"/>
      <c r="C200" s="79"/>
      <c r="D200" s="278"/>
      <c r="E200" s="274"/>
      <c r="F200" s="86"/>
      <c r="G200" s="282"/>
      <c r="H200" s="285"/>
      <c r="I200" s="289"/>
      <c r="J200" s="293"/>
      <c r="K200" s="298"/>
      <c r="L200" s="303"/>
      <c r="M200" s="303"/>
      <c r="N200" s="307"/>
      <c r="O200" s="307"/>
      <c r="P200" s="307"/>
      <c r="Q200" s="307"/>
      <c r="R200" s="307"/>
      <c r="S200" s="307"/>
      <c r="T200" s="307"/>
      <c r="U200" s="307"/>
      <c r="V200" s="307"/>
      <c r="W200" s="307"/>
      <c r="X200" s="307"/>
      <c r="Y200" s="307"/>
      <c r="Z200" s="307"/>
      <c r="AA200" s="307"/>
      <c r="AB200" s="307"/>
      <c r="AC200" s="307"/>
      <c r="AD200" s="307"/>
      <c r="AE200" s="307"/>
      <c r="AF200" s="307"/>
      <c r="AG200" s="307"/>
      <c r="AH200" s="307"/>
    </row>
    <row r="201" spans="1:34" s="262" customFormat="1" ht="20.25" customHeight="1">
      <c r="A201" s="79"/>
      <c r="B201" s="269"/>
      <c r="C201" s="79"/>
      <c r="D201" s="278"/>
      <c r="E201" s="274"/>
      <c r="F201" s="86"/>
      <c r="G201" s="282"/>
      <c r="H201" s="285"/>
      <c r="I201" s="289"/>
      <c r="J201" s="293"/>
      <c r="K201" s="298"/>
      <c r="L201" s="303"/>
      <c r="M201" s="303"/>
      <c r="N201" s="307"/>
      <c r="O201" s="307"/>
      <c r="P201" s="307"/>
      <c r="Q201" s="307"/>
      <c r="R201" s="307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7"/>
      <c r="AD201" s="307"/>
      <c r="AE201" s="307"/>
      <c r="AF201" s="307"/>
      <c r="AG201" s="307"/>
      <c r="AH201" s="307"/>
    </row>
    <row r="202" spans="1:34" s="262" customFormat="1" ht="20.25" customHeight="1">
      <c r="A202" s="79"/>
      <c r="B202" s="269"/>
      <c r="C202" s="79"/>
      <c r="D202" s="278"/>
      <c r="E202" s="274"/>
      <c r="F202" s="86"/>
      <c r="G202" s="282"/>
      <c r="H202" s="285"/>
      <c r="I202" s="289"/>
      <c r="J202" s="293"/>
      <c r="K202" s="298"/>
      <c r="L202" s="302"/>
      <c r="M202" s="303"/>
      <c r="N202" s="307"/>
      <c r="O202" s="307"/>
      <c r="P202" s="307"/>
      <c r="Q202" s="307"/>
      <c r="R202" s="307"/>
      <c r="S202" s="307"/>
      <c r="T202" s="307"/>
      <c r="U202" s="307"/>
      <c r="V202" s="307"/>
      <c r="W202" s="307"/>
      <c r="X202" s="307"/>
      <c r="Y202" s="307"/>
      <c r="Z202" s="307"/>
      <c r="AA202" s="307"/>
      <c r="AB202" s="307"/>
      <c r="AC202" s="307"/>
      <c r="AD202" s="307"/>
      <c r="AE202" s="307"/>
      <c r="AF202" s="307"/>
      <c r="AG202" s="307"/>
      <c r="AH202" s="307"/>
    </row>
    <row r="203" spans="1:34" s="262" customFormat="1" ht="20.25" customHeight="1">
      <c r="A203" s="79"/>
      <c r="B203" s="269"/>
      <c r="C203" s="79"/>
      <c r="D203" s="278"/>
      <c r="E203" s="274"/>
      <c r="F203" s="86"/>
      <c r="G203" s="282"/>
      <c r="H203" s="285"/>
      <c r="I203" s="289"/>
      <c r="J203" s="293"/>
      <c r="K203" s="298"/>
      <c r="L203" s="303"/>
      <c r="M203" s="303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  <c r="AH203" s="307"/>
    </row>
    <row r="204" spans="1:34" s="262" customFormat="1" ht="20.25" customHeight="1">
      <c r="A204" s="79"/>
      <c r="B204" s="269"/>
      <c r="C204" s="79"/>
      <c r="D204" s="278"/>
      <c r="E204" s="274"/>
      <c r="F204" s="86"/>
      <c r="G204" s="282"/>
      <c r="H204" s="285"/>
      <c r="I204" s="289"/>
      <c r="J204" s="293"/>
      <c r="K204" s="298"/>
      <c r="L204" s="303"/>
      <c r="M204" s="303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07"/>
      <c r="Y204" s="307"/>
      <c r="Z204" s="307"/>
      <c r="AA204" s="307"/>
      <c r="AB204" s="307"/>
      <c r="AC204" s="307"/>
      <c r="AD204" s="307"/>
      <c r="AE204" s="307"/>
      <c r="AF204" s="307"/>
      <c r="AG204" s="307"/>
      <c r="AH204" s="307"/>
    </row>
    <row r="205" spans="1:34" s="262" customFormat="1" ht="20.25" customHeight="1">
      <c r="A205" s="79"/>
      <c r="B205" s="269"/>
      <c r="C205" s="79"/>
      <c r="D205" s="278"/>
      <c r="E205" s="274"/>
      <c r="F205" s="86"/>
      <c r="G205" s="282"/>
      <c r="H205" s="285"/>
      <c r="I205" s="289"/>
      <c r="J205" s="293"/>
      <c r="K205" s="298"/>
      <c r="L205" s="303"/>
      <c r="M205" s="303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  <c r="AA205" s="307"/>
      <c r="AB205" s="307"/>
      <c r="AC205" s="307"/>
      <c r="AD205" s="307"/>
      <c r="AE205" s="307"/>
      <c r="AF205" s="307"/>
      <c r="AG205" s="307"/>
      <c r="AH205" s="307"/>
    </row>
    <row r="206" spans="1:34" s="262" customFormat="1" ht="20.25" customHeight="1">
      <c r="A206" s="79"/>
      <c r="B206" s="269"/>
      <c r="C206" s="79"/>
      <c r="D206" s="278"/>
      <c r="E206" s="274"/>
      <c r="F206" s="86"/>
      <c r="G206" s="282"/>
      <c r="H206" s="285"/>
      <c r="I206" s="289"/>
      <c r="J206" s="293"/>
      <c r="K206" s="298"/>
      <c r="L206" s="303"/>
      <c r="M206" s="303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07"/>
      <c r="AD206" s="307"/>
      <c r="AE206" s="307"/>
      <c r="AF206" s="307"/>
      <c r="AG206" s="307"/>
      <c r="AH206" s="307"/>
    </row>
    <row r="207" spans="1:34" s="262" customFormat="1" ht="20.25" customHeight="1">
      <c r="A207" s="79"/>
      <c r="B207" s="269"/>
      <c r="C207" s="79"/>
      <c r="D207" s="278"/>
      <c r="E207" s="274"/>
      <c r="F207" s="86"/>
      <c r="G207" s="282"/>
      <c r="H207" s="285"/>
      <c r="I207" s="289"/>
      <c r="J207" s="293"/>
      <c r="K207" s="298"/>
      <c r="L207" s="303"/>
      <c r="M207" s="303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  <c r="X207" s="307"/>
      <c r="Y207" s="307"/>
      <c r="Z207" s="307"/>
      <c r="AA207" s="307"/>
      <c r="AB207" s="307"/>
      <c r="AC207" s="307"/>
      <c r="AD207" s="307"/>
      <c r="AE207" s="307"/>
      <c r="AF207" s="307"/>
      <c r="AG207" s="307"/>
      <c r="AH207" s="307"/>
    </row>
    <row r="208" spans="1:34" s="262" customFormat="1" ht="20.25" customHeight="1">
      <c r="A208" s="79"/>
      <c r="B208" s="269"/>
      <c r="C208" s="79"/>
      <c r="D208" s="278"/>
      <c r="E208" s="274"/>
      <c r="F208" s="86"/>
      <c r="G208" s="282"/>
      <c r="H208" s="285"/>
      <c r="I208" s="289"/>
      <c r="J208" s="293"/>
      <c r="K208" s="298"/>
      <c r="L208" s="303"/>
      <c r="M208" s="303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  <c r="X208" s="307"/>
      <c r="Y208" s="307"/>
      <c r="Z208" s="307"/>
      <c r="AA208" s="307"/>
      <c r="AB208" s="307"/>
      <c r="AC208" s="307"/>
      <c r="AD208" s="307"/>
      <c r="AE208" s="307"/>
      <c r="AF208" s="307"/>
      <c r="AG208" s="307"/>
      <c r="AH208" s="307"/>
    </row>
    <row r="209" spans="1:34" s="262" customFormat="1" ht="20.25" customHeight="1">
      <c r="A209" s="79"/>
      <c r="B209" s="269"/>
      <c r="C209" s="79"/>
      <c r="D209" s="278"/>
      <c r="E209" s="274"/>
      <c r="F209" s="86"/>
      <c r="G209" s="282"/>
      <c r="H209" s="285"/>
      <c r="I209" s="289"/>
      <c r="J209" s="293"/>
      <c r="K209" s="298"/>
      <c r="L209" s="303"/>
      <c r="M209" s="303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07"/>
      <c r="Y209" s="307"/>
      <c r="Z209" s="307"/>
      <c r="AA209" s="307"/>
      <c r="AB209" s="307"/>
      <c r="AC209" s="307"/>
      <c r="AD209" s="307"/>
      <c r="AE209" s="307"/>
      <c r="AF209" s="307"/>
      <c r="AG209" s="307"/>
      <c r="AH209" s="307"/>
    </row>
    <row r="210" spans="1:34" s="262" customFormat="1" ht="20.25" customHeight="1">
      <c r="A210" s="79"/>
      <c r="B210" s="269"/>
      <c r="C210" s="79"/>
      <c r="D210" s="278"/>
      <c r="E210" s="274"/>
      <c r="F210" s="86"/>
      <c r="G210" s="282"/>
      <c r="H210" s="285"/>
      <c r="I210" s="289"/>
      <c r="J210" s="293"/>
      <c r="K210" s="298"/>
      <c r="L210" s="303"/>
      <c r="M210" s="303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  <c r="AH210" s="307"/>
    </row>
    <row r="211" spans="1:34" s="262" customFormat="1" ht="20.25" customHeight="1">
      <c r="A211" s="79"/>
      <c r="B211" s="269"/>
      <c r="C211" s="79"/>
      <c r="D211" s="278"/>
      <c r="E211" s="274"/>
      <c r="F211" s="86"/>
      <c r="G211" s="282"/>
      <c r="H211" s="285"/>
      <c r="I211" s="289"/>
      <c r="J211" s="293"/>
      <c r="K211" s="298"/>
      <c r="L211" s="303"/>
      <c r="M211" s="303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  <c r="AH211" s="307"/>
    </row>
    <row r="212" spans="1:34" s="262" customFormat="1" ht="20.25" customHeight="1">
      <c r="A212" s="79"/>
      <c r="B212" s="269"/>
      <c r="C212" s="79"/>
      <c r="D212" s="278"/>
      <c r="E212" s="274"/>
      <c r="F212" s="86"/>
      <c r="G212" s="282"/>
      <c r="H212" s="285"/>
      <c r="I212" s="289"/>
      <c r="J212" s="293"/>
      <c r="K212" s="298"/>
      <c r="L212" s="303"/>
      <c r="M212" s="303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  <c r="AH212" s="307"/>
    </row>
    <row r="213" spans="1:34" s="262" customFormat="1" ht="20.25" customHeight="1">
      <c r="A213" s="79"/>
      <c r="B213" s="269"/>
      <c r="C213" s="79"/>
      <c r="D213" s="278"/>
      <c r="E213" s="274"/>
      <c r="F213" s="86"/>
      <c r="G213" s="282"/>
      <c r="H213" s="285"/>
      <c r="I213" s="289"/>
      <c r="J213" s="293"/>
      <c r="K213" s="298"/>
      <c r="L213" s="303"/>
      <c r="M213" s="303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  <c r="AH213" s="307"/>
    </row>
    <row r="214" spans="1:34" s="262" customFormat="1" ht="20.25" customHeight="1">
      <c r="A214" s="79"/>
      <c r="B214" s="269"/>
      <c r="C214" s="79"/>
      <c r="D214" s="278"/>
      <c r="E214" s="274"/>
      <c r="F214" s="86"/>
      <c r="G214" s="282"/>
      <c r="H214" s="285"/>
      <c r="I214" s="289"/>
      <c r="J214" s="293"/>
      <c r="K214" s="298"/>
      <c r="L214" s="303"/>
      <c r="M214" s="303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  <c r="AH214" s="307"/>
    </row>
    <row r="215" spans="1:34" s="262" customFormat="1" ht="20.25" customHeight="1">
      <c r="A215" s="79"/>
      <c r="B215" s="269"/>
      <c r="C215" s="79"/>
      <c r="D215" s="278"/>
      <c r="E215" s="274"/>
      <c r="F215" s="86"/>
      <c r="G215" s="282"/>
      <c r="H215" s="285"/>
      <c r="I215" s="289"/>
      <c r="J215" s="293"/>
      <c r="K215" s="298"/>
      <c r="L215" s="303"/>
      <c r="M215" s="303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  <c r="AH215" s="307"/>
    </row>
    <row r="216" spans="1:34" s="262" customFormat="1" ht="20.25" customHeight="1">
      <c r="A216" s="79"/>
      <c r="B216" s="269"/>
      <c r="C216" s="79"/>
      <c r="D216" s="278"/>
      <c r="E216" s="274"/>
      <c r="F216" s="86"/>
      <c r="G216" s="282"/>
      <c r="H216" s="285"/>
      <c r="I216" s="289"/>
      <c r="J216" s="293"/>
      <c r="K216" s="298"/>
      <c r="L216" s="303"/>
      <c r="M216" s="303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  <c r="AH216" s="307"/>
    </row>
    <row r="217" spans="1:34" s="262" customFormat="1" ht="20.25" customHeight="1">
      <c r="A217" s="79"/>
      <c r="B217" s="269"/>
      <c r="C217" s="79"/>
      <c r="D217" s="278"/>
      <c r="E217" s="274"/>
      <c r="F217" s="86"/>
      <c r="G217" s="282"/>
      <c r="H217" s="285"/>
      <c r="I217" s="289"/>
      <c r="J217" s="293"/>
      <c r="K217" s="298"/>
      <c r="L217" s="303"/>
      <c r="M217" s="303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</row>
    <row r="218" spans="1:34" s="262" customFormat="1" ht="20.25" customHeight="1">
      <c r="A218" s="79"/>
      <c r="B218" s="269"/>
      <c r="C218" s="79"/>
      <c r="D218" s="278"/>
      <c r="E218" s="274"/>
      <c r="F218" s="86"/>
      <c r="G218" s="282"/>
      <c r="H218" s="285"/>
      <c r="I218" s="289"/>
      <c r="J218" s="293"/>
      <c r="K218" s="298"/>
      <c r="L218" s="303"/>
      <c r="M218" s="303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307"/>
      <c r="AE218" s="307"/>
      <c r="AF218" s="307"/>
      <c r="AG218" s="307"/>
      <c r="AH218" s="307"/>
    </row>
    <row r="219" spans="1:34" s="262" customFormat="1" ht="20.25" customHeight="1">
      <c r="A219" s="79"/>
      <c r="B219" s="269"/>
      <c r="C219" s="79"/>
      <c r="D219" s="278"/>
      <c r="E219" s="274"/>
      <c r="F219" s="86"/>
      <c r="G219" s="282"/>
      <c r="H219" s="285"/>
      <c r="I219" s="289"/>
      <c r="J219" s="293"/>
      <c r="K219" s="298"/>
      <c r="L219" s="303"/>
      <c r="M219" s="303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307"/>
      <c r="AE219" s="307"/>
      <c r="AF219" s="307"/>
      <c r="AG219" s="307"/>
      <c r="AH219" s="307"/>
    </row>
    <row r="220" spans="1:34" s="262" customFormat="1" ht="20.25" customHeight="1">
      <c r="A220" s="79"/>
      <c r="B220" s="269"/>
      <c r="C220" s="79"/>
      <c r="D220" s="278"/>
      <c r="E220" s="274"/>
      <c r="F220" s="86"/>
      <c r="G220" s="282"/>
      <c r="H220" s="285"/>
      <c r="I220" s="289"/>
      <c r="J220" s="293"/>
      <c r="K220" s="298"/>
      <c r="L220" s="303"/>
      <c r="M220" s="303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307"/>
      <c r="AH220" s="307"/>
    </row>
    <row r="221" spans="1:34" s="262" customFormat="1" ht="20.25" customHeight="1">
      <c r="A221" s="79"/>
      <c r="B221" s="269"/>
      <c r="C221" s="79"/>
      <c r="D221" s="278"/>
      <c r="E221" s="274"/>
      <c r="F221" s="86"/>
      <c r="G221" s="282"/>
      <c r="H221" s="285"/>
      <c r="I221" s="289"/>
      <c r="J221" s="293"/>
      <c r="K221" s="298"/>
      <c r="L221" s="303"/>
      <c r="M221" s="303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  <c r="AH221" s="307"/>
    </row>
    <row r="222" spans="1:34" s="262" customFormat="1" ht="20.25" customHeight="1">
      <c r="A222" s="79"/>
      <c r="B222" s="269"/>
      <c r="C222" s="79"/>
      <c r="D222" s="278"/>
      <c r="E222" s="274"/>
      <c r="F222" s="86"/>
      <c r="G222" s="282"/>
      <c r="H222" s="285"/>
      <c r="I222" s="289"/>
      <c r="J222" s="293"/>
      <c r="K222" s="298"/>
      <c r="L222" s="303"/>
      <c r="M222" s="303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7"/>
      <c r="AD222" s="307"/>
      <c r="AE222" s="307"/>
      <c r="AF222" s="307"/>
      <c r="AG222" s="307"/>
      <c r="AH222" s="307"/>
    </row>
    <row r="223" spans="1:34" s="262" customFormat="1" ht="20.25" customHeight="1">
      <c r="A223" s="79"/>
      <c r="B223" s="269"/>
      <c r="C223" s="79"/>
      <c r="D223" s="278"/>
      <c r="E223" s="274"/>
      <c r="F223" s="86"/>
      <c r="G223" s="282"/>
      <c r="H223" s="285"/>
      <c r="I223" s="289"/>
      <c r="J223" s="293"/>
      <c r="K223" s="298"/>
      <c r="L223" s="303"/>
      <c r="M223" s="303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7"/>
      <c r="AE223" s="307"/>
      <c r="AF223" s="307"/>
      <c r="AG223" s="307"/>
      <c r="AH223" s="307"/>
    </row>
    <row r="224" spans="1:34" s="262" customFormat="1" ht="20.25" customHeight="1">
      <c r="A224" s="79"/>
      <c r="B224" s="269"/>
      <c r="C224" s="79"/>
      <c r="D224" s="278"/>
      <c r="E224" s="274"/>
      <c r="F224" s="86"/>
      <c r="G224" s="282"/>
      <c r="H224" s="285"/>
      <c r="I224" s="289"/>
      <c r="J224" s="293"/>
      <c r="K224" s="298"/>
      <c r="L224" s="302"/>
      <c r="M224" s="303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307"/>
      <c r="AG224" s="307"/>
      <c r="AH224" s="307"/>
    </row>
    <row r="225" spans="1:34" s="262" customFormat="1" ht="20.25" customHeight="1">
      <c r="A225" s="79"/>
      <c r="B225" s="269"/>
      <c r="C225" s="79"/>
      <c r="D225" s="278"/>
      <c r="E225" s="274"/>
      <c r="F225" s="86"/>
      <c r="G225" s="282"/>
      <c r="H225" s="285"/>
      <c r="I225" s="289"/>
      <c r="J225" s="293"/>
      <c r="K225" s="298"/>
      <c r="L225" s="303"/>
      <c r="M225" s="303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307"/>
      <c r="AG225" s="307"/>
      <c r="AH225" s="307"/>
    </row>
    <row r="226" spans="1:34" s="262" customFormat="1" ht="20.25" customHeight="1">
      <c r="A226" s="79"/>
      <c r="B226" s="269"/>
      <c r="C226" s="79"/>
      <c r="D226" s="278"/>
      <c r="E226" s="274"/>
      <c r="F226" s="86"/>
      <c r="G226" s="282"/>
      <c r="H226" s="285"/>
      <c r="I226" s="289"/>
      <c r="J226" s="293"/>
      <c r="K226" s="298"/>
      <c r="L226" s="303"/>
      <c r="M226" s="303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  <c r="X226" s="307"/>
      <c r="Y226" s="307"/>
      <c r="Z226" s="307"/>
      <c r="AA226" s="307"/>
      <c r="AB226" s="307"/>
      <c r="AC226" s="307"/>
      <c r="AD226" s="307"/>
      <c r="AE226" s="307"/>
      <c r="AF226" s="307"/>
      <c r="AG226" s="307"/>
      <c r="AH226" s="307"/>
    </row>
    <row r="227" spans="1:34" s="262" customFormat="1" ht="20.25" customHeight="1">
      <c r="A227" s="79"/>
      <c r="B227" s="269"/>
      <c r="C227" s="79"/>
      <c r="D227" s="278"/>
      <c r="E227" s="274"/>
      <c r="F227" s="86"/>
      <c r="G227" s="282"/>
      <c r="H227" s="285"/>
      <c r="I227" s="289"/>
      <c r="J227" s="293"/>
      <c r="K227" s="298"/>
      <c r="L227" s="303"/>
      <c r="M227" s="303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  <c r="Y227" s="307"/>
      <c r="Z227" s="307"/>
      <c r="AA227" s="307"/>
      <c r="AB227" s="307"/>
      <c r="AC227" s="307"/>
      <c r="AD227" s="307"/>
      <c r="AE227" s="307"/>
      <c r="AF227" s="307"/>
      <c r="AG227" s="307"/>
      <c r="AH227" s="307"/>
    </row>
    <row r="228" spans="1:34" s="262" customFormat="1" ht="20.25" customHeight="1">
      <c r="A228" s="79"/>
      <c r="B228" s="269"/>
      <c r="C228" s="79"/>
      <c r="D228" s="278"/>
      <c r="E228" s="274"/>
      <c r="F228" s="86"/>
      <c r="G228" s="282"/>
      <c r="H228" s="285"/>
      <c r="I228" s="289"/>
      <c r="J228" s="293"/>
      <c r="K228" s="298"/>
      <c r="L228" s="303"/>
      <c r="M228" s="303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07"/>
      <c r="Y228" s="307"/>
      <c r="Z228" s="307"/>
      <c r="AA228" s="307"/>
      <c r="AB228" s="307"/>
      <c r="AC228" s="307"/>
      <c r="AD228" s="307"/>
      <c r="AE228" s="307"/>
      <c r="AF228" s="307"/>
      <c r="AG228" s="307"/>
      <c r="AH228" s="307"/>
    </row>
    <row r="229" spans="1:34" s="262" customFormat="1" ht="20.25" customHeight="1">
      <c r="A229" s="79"/>
      <c r="B229" s="269"/>
      <c r="C229" s="79"/>
      <c r="D229" s="278"/>
      <c r="E229" s="274"/>
      <c r="F229" s="86"/>
      <c r="G229" s="282"/>
      <c r="H229" s="285"/>
      <c r="I229" s="289"/>
      <c r="J229" s="293"/>
      <c r="K229" s="298"/>
      <c r="L229" s="303"/>
      <c r="M229" s="303"/>
      <c r="N229" s="307"/>
      <c r="O229" s="307"/>
      <c r="P229" s="307"/>
      <c r="Q229" s="307"/>
      <c r="R229" s="307"/>
      <c r="S229" s="307"/>
      <c r="T229" s="307"/>
      <c r="U229" s="307"/>
      <c r="V229" s="307"/>
      <c r="W229" s="307"/>
      <c r="X229" s="307"/>
      <c r="Y229" s="307"/>
      <c r="Z229" s="307"/>
      <c r="AA229" s="307"/>
      <c r="AB229" s="307"/>
      <c r="AC229" s="307"/>
      <c r="AD229" s="307"/>
      <c r="AE229" s="307"/>
      <c r="AF229" s="307"/>
      <c r="AG229" s="307"/>
      <c r="AH229" s="307"/>
    </row>
    <row r="230" spans="1:34" s="262" customFormat="1" ht="20.25" customHeight="1">
      <c r="A230" s="79"/>
      <c r="B230" s="269"/>
      <c r="C230" s="79"/>
      <c r="D230" s="278"/>
      <c r="E230" s="274"/>
      <c r="F230" s="86"/>
      <c r="G230" s="282"/>
      <c r="H230" s="285"/>
      <c r="I230" s="289"/>
      <c r="J230" s="293"/>
      <c r="K230" s="298"/>
      <c r="L230" s="303"/>
      <c r="M230" s="303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  <c r="AA230" s="307"/>
      <c r="AB230" s="307"/>
      <c r="AC230" s="307"/>
      <c r="AD230" s="307"/>
      <c r="AE230" s="307"/>
      <c r="AF230" s="307"/>
      <c r="AG230" s="307"/>
      <c r="AH230" s="307"/>
    </row>
    <row r="231" spans="1:34" s="262" customFormat="1" ht="20.25" customHeight="1">
      <c r="A231" s="79"/>
      <c r="B231" s="269"/>
      <c r="C231" s="79"/>
      <c r="D231" s="278"/>
      <c r="E231" s="274"/>
      <c r="F231" s="86"/>
      <c r="G231" s="282"/>
      <c r="H231" s="285"/>
      <c r="I231" s="289"/>
      <c r="J231" s="293"/>
      <c r="K231" s="298"/>
      <c r="L231" s="303"/>
      <c r="M231" s="303"/>
      <c r="N231" s="307"/>
      <c r="O231" s="307"/>
      <c r="P231" s="307"/>
      <c r="Q231" s="307"/>
      <c r="R231" s="307"/>
      <c r="S231" s="307"/>
      <c r="T231" s="307"/>
      <c r="U231" s="307"/>
      <c r="V231" s="307"/>
      <c r="W231" s="307"/>
      <c r="X231" s="307"/>
      <c r="Y231" s="307"/>
      <c r="Z231" s="307"/>
      <c r="AA231" s="307"/>
      <c r="AB231" s="307"/>
      <c r="AC231" s="307"/>
      <c r="AD231" s="307"/>
      <c r="AE231" s="307"/>
      <c r="AF231" s="307"/>
      <c r="AG231" s="307"/>
      <c r="AH231" s="307"/>
    </row>
    <row r="232" spans="1:34" s="262" customFormat="1" ht="20.25" customHeight="1">
      <c r="A232" s="79"/>
      <c r="B232" s="269"/>
      <c r="C232" s="79"/>
      <c r="D232" s="278"/>
      <c r="E232" s="274"/>
      <c r="F232" s="86"/>
      <c r="G232" s="282"/>
      <c r="H232" s="285"/>
      <c r="I232" s="289"/>
      <c r="J232" s="293"/>
      <c r="K232" s="298"/>
      <c r="L232" s="303"/>
      <c r="M232" s="303"/>
      <c r="N232" s="307"/>
      <c r="O232" s="307"/>
      <c r="P232" s="307"/>
      <c r="Q232" s="307"/>
      <c r="R232" s="307"/>
      <c r="S232" s="307"/>
      <c r="T232" s="307"/>
      <c r="U232" s="307"/>
      <c r="V232" s="307"/>
      <c r="W232" s="307"/>
      <c r="X232" s="307"/>
      <c r="Y232" s="307"/>
      <c r="Z232" s="307"/>
      <c r="AA232" s="307"/>
      <c r="AB232" s="307"/>
      <c r="AC232" s="307"/>
      <c r="AD232" s="307"/>
      <c r="AE232" s="307"/>
      <c r="AF232" s="307"/>
      <c r="AG232" s="307"/>
      <c r="AH232" s="307"/>
    </row>
    <row r="233" spans="1:34" s="262" customFormat="1" ht="20.25" customHeight="1">
      <c r="A233" s="79"/>
      <c r="B233" s="269"/>
      <c r="C233" s="79"/>
      <c r="D233" s="278"/>
      <c r="E233" s="274"/>
      <c r="F233" s="86"/>
      <c r="G233" s="282"/>
      <c r="H233" s="285"/>
      <c r="I233" s="289"/>
      <c r="J233" s="293"/>
      <c r="K233" s="298"/>
      <c r="L233" s="303"/>
      <c r="M233" s="303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  <c r="AH233" s="307"/>
    </row>
    <row r="234" spans="1:34" s="262" customFormat="1" ht="20.25" customHeight="1">
      <c r="A234" s="79"/>
      <c r="B234" s="269"/>
      <c r="C234" s="79"/>
      <c r="D234" s="278"/>
      <c r="E234" s="274"/>
      <c r="F234" s="86"/>
      <c r="G234" s="282"/>
      <c r="H234" s="285"/>
      <c r="I234" s="289"/>
      <c r="J234" s="293"/>
      <c r="K234" s="298"/>
      <c r="L234" s="303"/>
      <c r="M234" s="303"/>
      <c r="N234" s="307"/>
      <c r="O234" s="307"/>
      <c r="P234" s="307"/>
      <c r="Q234" s="307"/>
      <c r="R234" s="307"/>
      <c r="S234" s="307"/>
      <c r="T234" s="307"/>
      <c r="U234" s="307"/>
      <c r="V234" s="307"/>
      <c r="W234" s="307"/>
      <c r="X234" s="307"/>
      <c r="Y234" s="307"/>
      <c r="Z234" s="307"/>
      <c r="AA234" s="307"/>
      <c r="AB234" s="307"/>
      <c r="AC234" s="307"/>
      <c r="AD234" s="307"/>
      <c r="AE234" s="307"/>
      <c r="AF234" s="307"/>
      <c r="AG234" s="307"/>
      <c r="AH234" s="307"/>
    </row>
    <row r="235" spans="1:34" s="262" customFormat="1" ht="20.25" customHeight="1">
      <c r="A235" s="79"/>
      <c r="B235" s="269"/>
      <c r="C235" s="79"/>
      <c r="D235" s="278"/>
      <c r="E235" s="274"/>
      <c r="F235" s="86"/>
      <c r="G235" s="282"/>
      <c r="H235" s="285"/>
      <c r="I235" s="289"/>
      <c r="J235" s="293"/>
      <c r="K235" s="298"/>
      <c r="L235" s="303"/>
      <c r="M235" s="303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307"/>
      <c r="AG235" s="307"/>
      <c r="AH235" s="307"/>
    </row>
    <row r="236" spans="1:34" s="262" customFormat="1" ht="20.25" customHeight="1">
      <c r="A236" s="79"/>
      <c r="B236" s="269"/>
      <c r="C236" s="79"/>
      <c r="D236" s="278"/>
      <c r="E236" s="274"/>
      <c r="F236" s="86"/>
      <c r="G236" s="282"/>
      <c r="H236" s="285"/>
      <c r="I236" s="289"/>
      <c r="J236" s="293"/>
      <c r="K236" s="298"/>
      <c r="L236" s="303"/>
      <c r="M236" s="303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  <c r="X236" s="307"/>
      <c r="Y236" s="307"/>
      <c r="Z236" s="307"/>
      <c r="AA236" s="307"/>
      <c r="AB236" s="307"/>
      <c r="AC236" s="307"/>
      <c r="AD236" s="307"/>
      <c r="AE236" s="307"/>
      <c r="AF236" s="307"/>
      <c r="AG236" s="307"/>
      <c r="AH236" s="307"/>
    </row>
    <row r="237" spans="1:34" s="262" customFormat="1" ht="20.25" customHeight="1">
      <c r="A237" s="79"/>
      <c r="B237" s="269"/>
      <c r="C237" s="79"/>
      <c r="D237" s="278"/>
      <c r="E237" s="274"/>
      <c r="F237" s="86"/>
      <c r="G237" s="282"/>
      <c r="H237" s="285"/>
      <c r="I237" s="289"/>
      <c r="J237" s="293"/>
      <c r="K237" s="298"/>
      <c r="L237" s="303"/>
      <c r="M237" s="303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  <c r="AH237" s="307"/>
    </row>
    <row r="238" spans="1:34" s="262" customFormat="1" ht="20.25" customHeight="1">
      <c r="A238" s="79"/>
      <c r="B238" s="269"/>
      <c r="C238" s="79"/>
      <c r="D238" s="278"/>
      <c r="E238" s="274"/>
      <c r="F238" s="86"/>
      <c r="G238" s="282"/>
      <c r="H238" s="285"/>
      <c r="I238" s="289"/>
      <c r="J238" s="293"/>
      <c r="K238" s="298"/>
      <c r="L238" s="303"/>
      <c r="M238" s="303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</row>
    <row r="239" spans="1:34" s="262" customFormat="1" ht="20.25" customHeight="1">
      <c r="A239" s="79"/>
      <c r="B239" s="269"/>
      <c r="C239" s="79"/>
      <c r="D239" s="278"/>
      <c r="E239" s="274"/>
      <c r="F239" s="86"/>
      <c r="G239" s="282"/>
      <c r="H239" s="285"/>
      <c r="I239" s="289"/>
      <c r="J239" s="293"/>
      <c r="K239" s="298"/>
      <c r="L239" s="303"/>
      <c r="M239" s="303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  <c r="AH239" s="307"/>
    </row>
    <row r="240" spans="1:34" s="262" customFormat="1" ht="20.25" customHeight="1">
      <c r="A240" s="79"/>
      <c r="B240" s="269"/>
      <c r="C240" s="79"/>
      <c r="D240" s="278"/>
      <c r="E240" s="274"/>
      <c r="F240" s="86"/>
      <c r="G240" s="282"/>
      <c r="H240" s="285"/>
      <c r="I240" s="289"/>
      <c r="J240" s="293"/>
      <c r="K240" s="298"/>
      <c r="L240" s="303"/>
      <c r="M240" s="303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  <c r="AH240" s="307"/>
    </row>
    <row r="241" spans="1:34" s="262" customFormat="1" ht="20.25" customHeight="1">
      <c r="A241" s="79"/>
      <c r="B241" s="269"/>
      <c r="C241" s="79"/>
      <c r="D241" s="278"/>
      <c r="E241" s="274"/>
      <c r="F241" s="86"/>
      <c r="G241" s="282"/>
      <c r="H241" s="285"/>
      <c r="I241" s="289"/>
      <c r="J241" s="293"/>
      <c r="K241" s="298"/>
      <c r="L241" s="303"/>
      <c r="M241" s="303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  <c r="AH241" s="307"/>
    </row>
    <row r="242" spans="1:34" s="262" customFormat="1" ht="20.25" customHeight="1">
      <c r="A242" s="79"/>
      <c r="B242" s="269"/>
      <c r="C242" s="79"/>
      <c r="D242" s="278"/>
      <c r="E242" s="274"/>
      <c r="F242" s="86"/>
      <c r="G242" s="282"/>
      <c r="H242" s="285"/>
      <c r="I242" s="289"/>
      <c r="J242" s="293"/>
      <c r="K242" s="298"/>
      <c r="L242" s="303"/>
      <c r="M242" s="303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  <c r="X242" s="307"/>
      <c r="Y242" s="307"/>
      <c r="Z242" s="307"/>
      <c r="AA242" s="307"/>
      <c r="AB242" s="307"/>
      <c r="AC242" s="307"/>
      <c r="AD242" s="307"/>
      <c r="AE242" s="307"/>
      <c r="AF242" s="307"/>
      <c r="AG242" s="307"/>
      <c r="AH242" s="307"/>
    </row>
    <row r="243" spans="1:34" s="262" customFormat="1" ht="20.25" customHeight="1">
      <c r="A243" s="79"/>
      <c r="B243" s="269"/>
      <c r="C243" s="79"/>
      <c r="D243" s="278"/>
      <c r="E243" s="274"/>
      <c r="F243" s="86"/>
      <c r="G243" s="282"/>
      <c r="H243" s="285"/>
      <c r="I243" s="289"/>
      <c r="J243" s="293"/>
      <c r="K243" s="298"/>
      <c r="L243" s="303"/>
      <c r="M243" s="303"/>
      <c r="N243" s="307"/>
      <c r="O243" s="307"/>
      <c r="P243" s="307"/>
      <c r="Q243" s="307"/>
      <c r="R243" s="307"/>
      <c r="S243" s="307"/>
      <c r="T243" s="307"/>
      <c r="U243" s="307"/>
      <c r="V243" s="307"/>
      <c r="W243" s="307"/>
      <c r="X243" s="307"/>
      <c r="Y243" s="307"/>
      <c r="Z243" s="307"/>
      <c r="AA243" s="307"/>
      <c r="AB243" s="307"/>
      <c r="AC243" s="307"/>
      <c r="AD243" s="307"/>
      <c r="AE243" s="307"/>
      <c r="AF243" s="307"/>
      <c r="AG243" s="307"/>
      <c r="AH243" s="307"/>
    </row>
    <row r="244" spans="1:34" s="262" customFormat="1" ht="20.25" customHeight="1">
      <c r="A244" s="79"/>
      <c r="B244" s="269"/>
      <c r="C244" s="79"/>
      <c r="D244" s="278"/>
      <c r="E244" s="274"/>
      <c r="F244" s="86"/>
      <c r="G244" s="282"/>
      <c r="H244" s="285"/>
      <c r="I244" s="289"/>
      <c r="J244" s="293"/>
      <c r="K244" s="298"/>
      <c r="L244" s="303"/>
      <c r="M244" s="303"/>
      <c r="N244" s="307"/>
      <c r="O244" s="307"/>
      <c r="P244" s="307"/>
      <c r="Q244" s="307"/>
      <c r="R244" s="307"/>
      <c r="S244" s="307"/>
      <c r="T244" s="307"/>
      <c r="U244" s="307"/>
      <c r="V244" s="307"/>
      <c r="W244" s="307"/>
      <c r="X244" s="307"/>
      <c r="Y244" s="307"/>
      <c r="Z244" s="307"/>
      <c r="AA244" s="307"/>
      <c r="AB244" s="307"/>
      <c r="AC244" s="307"/>
      <c r="AD244" s="307"/>
      <c r="AE244" s="307"/>
      <c r="AF244" s="307"/>
      <c r="AG244" s="307"/>
      <c r="AH244" s="307"/>
    </row>
    <row r="245" spans="1:34" s="262" customFormat="1" ht="20.25" customHeight="1">
      <c r="A245" s="79"/>
      <c r="B245" s="269"/>
      <c r="C245" s="79"/>
      <c r="D245" s="278"/>
      <c r="E245" s="274"/>
      <c r="F245" s="86"/>
      <c r="G245" s="282"/>
      <c r="H245" s="285"/>
      <c r="I245" s="289"/>
      <c r="J245" s="293"/>
      <c r="K245" s="298"/>
      <c r="L245" s="303"/>
      <c r="M245" s="303"/>
      <c r="N245" s="307"/>
      <c r="O245" s="307"/>
      <c r="P245" s="307"/>
      <c r="Q245" s="307"/>
      <c r="R245" s="307"/>
      <c r="S245" s="307"/>
      <c r="T245" s="307"/>
      <c r="U245" s="307"/>
      <c r="V245" s="307"/>
      <c r="W245" s="307"/>
      <c r="X245" s="307"/>
      <c r="Y245" s="307"/>
      <c r="Z245" s="307"/>
      <c r="AA245" s="307"/>
      <c r="AB245" s="307"/>
      <c r="AC245" s="307"/>
      <c r="AD245" s="307"/>
      <c r="AE245" s="307"/>
      <c r="AF245" s="307"/>
      <c r="AG245" s="307"/>
      <c r="AH245" s="307"/>
    </row>
    <row r="246" spans="1:34" s="262" customFormat="1" ht="20.25" customHeight="1">
      <c r="A246" s="79"/>
      <c r="B246" s="269"/>
      <c r="C246" s="79"/>
      <c r="D246" s="278"/>
      <c r="E246" s="274"/>
      <c r="F246" s="86"/>
      <c r="G246" s="282"/>
      <c r="H246" s="285"/>
      <c r="I246" s="289"/>
      <c r="J246" s="293"/>
      <c r="K246" s="298"/>
      <c r="L246" s="303"/>
      <c r="M246" s="303"/>
      <c r="N246" s="307"/>
      <c r="O246" s="307"/>
      <c r="P246" s="307"/>
      <c r="Q246" s="307"/>
      <c r="R246" s="307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7"/>
      <c r="AD246" s="307"/>
      <c r="AE246" s="307"/>
      <c r="AF246" s="307"/>
      <c r="AG246" s="307"/>
      <c r="AH246" s="307"/>
    </row>
    <row r="247" spans="1:34" s="262" customFormat="1" ht="20.25" customHeight="1">
      <c r="A247" s="79"/>
      <c r="B247" s="269"/>
      <c r="C247" s="79"/>
      <c r="D247" s="278"/>
      <c r="E247" s="274"/>
      <c r="F247" s="86"/>
      <c r="G247" s="282"/>
      <c r="H247" s="285"/>
      <c r="I247" s="289"/>
      <c r="J247" s="293"/>
      <c r="K247" s="298"/>
      <c r="L247" s="303"/>
      <c r="M247" s="303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  <c r="X247" s="307"/>
      <c r="Y247" s="307"/>
      <c r="Z247" s="307"/>
      <c r="AA247" s="307"/>
      <c r="AB247" s="307"/>
      <c r="AC247" s="307"/>
      <c r="AD247" s="307"/>
      <c r="AE247" s="307"/>
      <c r="AF247" s="307"/>
      <c r="AG247" s="307"/>
      <c r="AH247" s="307"/>
    </row>
    <row r="248" spans="1:34" s="262" customFormat="1" ht="20.25" customHeight="1">
      <c r="A248" s="79"/>
      <c r="B248" s="269"/>
      <c r="C248" s="79"/>
      <c r="D248" s="278"/>
      <c r="E248" s="274"/>
      <c r="F248" s="86"/>
      <c r="G248" s="282"/>
      <c r="H248" s="285"/>
      <c r="I248" s="289"/>
      <c r="J248" s="293"/>
      <c r="K248" s="298"/>
      <c r="L248" s="303"/>
      <c r="M248" s="303"/>
      <c r="N248" s="307"/>
      <c r="O248" s="307"/>
      <c r="P248" s="307"/>
      <c r="Q248" s="307"/>
      <c r="R248" s="307"/>
      <c r="S248" s="307"/>
      <c r="T248" s="307"/>
      <c r="U248" s="307"/>
      <c r="V248" s="307"/>
      <c r="W248" s="307"/>
      <c r="X248" s="307"/>
      <c r="Y248" s="307"/>
      <c r="Z248" s="307"/>
      <c r="AA248" s="307"/>
      <c r="AB248" s="307"/>
      <c r="AC248" s="307"/>
      <c r="AD248" s="307"/>
      <c r="AE248" s="307"/>
      <c r="AF248" s="307"/>
      <c r="AG248" s="307"/>
      <c r="AH248" s="307"/>
    </row>
    <row r="249" spans="1:34" s="262" customFormat="1" ht="20.25" customHeight="1">
      <c r="A249" s="79"/>
      <c r="B249" s="269"/>
      <c r="C249" s="79"/>
      <c r="D249" s="278"/>
      <c r="E249" s="274"/>
      <c r="F249" s="86"/>
      <c r="G249" s="282"/>
      <c r="H249" s="285"/>
      <c r="I249" s="289"/>
      <c r="J249" s="293"/>
      <c r="K249" s="298"/>
      <c r="L249" s="303"/>
      <c r="M249" s="303"/>
      <c r="N249" s="307"/>
      <c r="O249" s="307"/>
      <c r="P249" s="307"/>
      <c r="Q249" s="307"/>
      <c r="R249" s="307"/>
      <c r="S249" s="307"/>
      <c r="T249" s="307"/>
      <c r="U249" s="307"/>
      <c r="V249" s="307"/>
      <c r="W249" s="307"/>
      <c r="X249" s="307"/>
      <c r="Y249" s="307"/>
      <c r="Z249" s="307"/>
      <c r="AA249" s="307"/>
      <c r="AB249" s="307"/>
      <c r="AC249" s="307"/>
      <c r="AD249" s="307"/>
      <c r="AE249" s="307"/>
      <c r="AF249" s="307"/>
      <c r="AG249" s="307"/>
      <c r="AH249" s="307"/>
    </row>
    <row r="250" spans="1:34" s="262" customFormat="1" ht="20.25" customHeight="1">
      <c r="A250" s="79"/>
      <c r="B250" s="269"/>
      <c r="C250" s="79"/>
      <c r="D250" s="278"/>
      <c r="E250" s="274"/>
      <c r="F250" s="86"/>
      <c r="G250" s="282"/>
      <c r="H250" s="285"/>
      <c r="I250" s="289"/>
      <c r="J250" s="293"/>
      <c r="K250" s="298"/>
      <c r="L250" s="303"/>
      <c r="M250" s="303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  <c r="X250" s="307"/>
      <c r="Y250" s="307"/>
      <c r="Z250" s="307"/>
      <c r="AA250" s="307"/>
      <c r="AB250" s="307"/>
      <c r="AC250" s="307"/>
      <c r="AD250" s="307"/>
      <c r="AE250" s="307"/>
      <c r="AF250" s="307"/>
      <c r="AG250" s="307"/>
      <c r="AH250" s="307"/>
    </row>
    <row r="251" spans="1:34" s="262" customFormat="1" ht="20.25" customHeight="1">
      <c r="A251" s="79"/>
      <c r="B251" s="269"/>
      <c r="C251" s="79"/>
      <c r="D251" s="278"/>
      <c r="E251" s="274"/>
      <c r="F251" s="86"/>
      <c r="G251" s="282"/>
      <c r="H251" s="285"/>
      <c r="I251" s="289"/>
      <c r="J251" s="293"/>
      <c r="K251" s="298"/>
      <c r="L251" s="303"/>
      <c r="M251" s="303"/>
      <c r="N251" s="307"/>
      <c r="O251" s="307"/>
      <c r="P251" s="307"/>
      <c r="Q251" s="307"/>
      <c r="R251" s="307"/>
      <c r="S251" s="307"/>
      <c r="T251" s="307"/>
      <c r="U251" s="307"/>
      <c r="V251" s="307"/>
      <c r="W251" s="307"/>
      <c r="X251" s="307"/>
      <c r="Y251" s="307"/>
      <c r="Z251" s="307"/>
      <c r="AA251" s="307"/>
      <c r="AB251" s="307"/>
      <c r="AC251" s="307"/>
      <c r="AD251" s="307"/>
      <c r="AE251" s="307"/>
      <c r="AF251" s="307"/>
      <c r="AG251" s="307"/>
      <c r="AH251" s="307"/>
    </row>
    <row r="252" spans="1:34" s="262" customFormat="1" ht="20.25" customHeight="1">
      <c r="A252" s="79"/>
      <c r="B252" s="269"/>
      <c r="C252" s="79"/>
      <c r="D252" s="278"/>
      <c r="E252" s="274"/>
      <c r="F252" s="86"/>
      <c r="G252" s="282"/>
      <c r="H252" s="285"/>
      <c r="I252" s="289"/>
      <c r="J252" s="293"/>
      <c r="K252" s="298"/>
      <c r="L252" s="303"/>
      <c r="M252" s="303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7"/>
      <c r="AC252" s="307"/>
      <c r="AD252" s="307"/>
      <c r="AE252" s="307"/>
      <c r="AF252" s="307"/>
      <c r="AG252" s="307"/>
      <c r="AH252" s="307"/>
    </row>
    <row r="253" spans="1:34" s="262" customFormat="1" ht="20.25" customHeight="1">
      <c r="A253" s="79"/>
      <c r="B253" s="269"/>
      <c r="C253" s="79"/>
      <c r="D253" s="278"/>
      <c r="E253" s="274"/>
      <c r="F253" s="86"/>
      <c r="G253" s="282"/>
      <c r="H253" s="285"/>
      <c r="I253" s="289"/>
      <c r="J253" s="293"/>
      <c r="K253" s="298"/>
      <c r="L253" s="303"/>
      <c r="M253" s="303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  <c r="X253" s="307"/>
      <c r="Y253" s="307"/>
      <c r="Z253" s="307"/>
      <c r="AA253" s="307"/>
      <c r="AB253" s="307"/>
      <c r="AC253" s="307"/>
      <c r="AD253" s="307"/>
      <c r="AE253" s="307"/>
      <c r="AF253" s="307"/>
      <c r="AG253" s="307"/>
      <c r="AH253" s="307"/>
    </row>
    <row r="254" spans="1:34" s="262" customFormat="1" ht="20.25" customHeight="1">
      <c r="A254" s="79"/>
      <c r="B254" s="269"/>
      <c r="C254" s="79"/>
      <c r="D254" s="278"/>
      <c r="E254" s="274"/>
      <c r="F254" s="86"/>
      <c r="G254" s="282"/>
      <c r="H254" s="285"/>
      <c r="I254" s="289"/>
      <c r="J254" s="293"/>
      <c r="K254" s="298"/>
      <c r="L254" s="303"/>
      <c r="M254" s="303"/>
      <c r="N254" s="307"/>
      <c r="O254" s="307"/>
      <c r="P254" s="307"/>
      <c r="Q254" s="307"/>
      <c r="R254" s="307"/>
      <c r="S254" s="307"/>
      <c r="T254" s="307"/>
      <c r="U254" s="307"/>
      <c r="V254" s="307"/>
      <c r="W254" s="307"/>
      <c r="X254" s="307"/>
      <c r="Y254" s="307"/>
      <c r="Z254" s="307"/>
      <c r="AA254" s="307"/>
      <c r="AB254" s="307"/>
      <c r="AC254" s="307"/>
      <c r="AD254" s="307"/>
      <c r="AE254" s="307"/>
      <c r="AF254" s="307"/>
      <c r="AG254" s="307"/>
      <c r="AH254" s="307"/>
    </row>
    <row r="255" spans="1:34" s="262" customFormat="1" ht="20.25" customHeight="1">
      <c r="A255" s="79"/>
      <c r="B255" s="269"/>
      <c r="C255" s="79"/>
      <c r="D255" s="278"/>
      <c r="E255" s="274"/>
      <c r="F255" s="86"/>
      <c r="G255" s="282"/>
      <c r="H255" s="285"/>
      <c r="I255" s="289"/>
      <c r="J255" s="293"/>
      <c r="K255" s="298"/>
      <c r="L255" s="303"/>
      <c r="M255" s="303"/>
      <c r="N255" s="307"/>
      <c r="O255" s="307"/>
      <c r="P255" s="307"/>
      <c r="Q255" s="307"/>
      <c r="R255" s="307"/>
      <c r="S255" s="307"/>
      <c r="T255" s="307"/>
      <c r="U255" s="307"/>
      <c r="V255" s="307"/>
      <c r="W255" s="307"/>
      <c r="X255" s="307"/>
      <c r="Y255" s="307"/>
      <c r="Z255" s="307"/>
      <c r="AA255" s="307"/>
      <c r="AB255" s="307"/>
      <c r="AC255" s="307"/>
      <c r="AD255" s="307"/>
      <c r="AE255" s="307"/>
      <c r="AF255" s="307"/>
      <c r="AG255" s="307"/>
      <c r="AH255" s="307"/>
    </row>
    <row r="256" spans="1:34" s="262" customFormat="1" ht="20.25" customHeight="1">
      <c r="A256" s="266"/>
      <c r="B256" s="270"/>
      <c r="C256" s="79"/>
      <c r="D256" s="278"/>
      <c r="E256" s="86"/>
      <c r="F256" s="86"/>
      <c r="G256" s="282"/>
      <c r="H256" s="285"/>
      <c r="I256" s="289"/>
      <c r="J256" s="293"/>
      <c r="K256" s="298"/>
      <c r="L256" s="303"/>
      <c r="M256" s="303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7"/>
      <c r="AE256" s="307"/>
      <c r="AF256" s="307"/>
      <c r="AG256" s="307"/>
      <c r="AH256" s="307"/>
    </row>
    <row r="257" spans="1:34" s="262" customFormat="1" ht="20.25" customHeight="1">
      <c r="A257" s="266"/>
      <c r="B257" s="270"/>
      <c r="C257" s="79"/>
      <c r="D257" s="278"/>
      <c r="E257" s="86"/>
      <c r="F257" s="86"/>
      <c r="G257" s="282"/>
      <c r="H257" s="285"/>
      <c r="I257" s="289"/>
      <c r="J257" s="293"/>
      <c r="K257" s="298"/>
      <c r="L257" s="303"/>
      <c r="M257" s="303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7"/>
      <c r="AD257" s="307"/>
      <c r="AE257" s="307"/>
      <c r="AF257" s="307"/>
      <c r="AG257" s="307"/>
      <c r="AH257" s="307"/>
    </row>
    <row r="258" spans="1:34" s="262" customFormat="1" ht="20.25" customHeight="1">
      <c r="A258" s="266"/>
      <c r="B258" s="270"/>
      <c r="C258" s="79"/>
      <c r="D258" s="278"/>
      <c r="E258" s="86"/>
      <c r="F258" s="86"/>
      <c r="G258" s="282"/>
      <c r="H258" s="285"/>
      <c r="I258" s="289"/>
      <c r="J258" s="293"/>
      <c r="K258" s="298"/>
      <c r="L258" s="303"/>
      <c r="M258" s="303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7"/>
      <c r="AB258" s="307"/>
      <c r="AC258" s="307"/>
      <c r="AD258" s="307"/>
      <c r="AE258" s="307"/>
      <c r="AF258" s="307"/>
      <c r="AG258" s="307"/>
      <c r="AH258" s="307"/>
    </row>
    <row r="259" spans="1:34" s="262" customFormat="1" ht="20.25" customHeight="1">
      <c r="A259" s="266"/>
      <c r="B259" s="270"/>
      <c r="C259" s="79"/>
      <c r="D259" s="278"/>
      <c r="E259" s="86"/>
      <c r="F259" s="86"/>
      <c r="G259" s="282"/>
      <c r="H259" s="285"/>
      <c r="I259" s="289"/>
      <c r="J259" s="293"/>
      <c r="K259" s="298"/>
      <c r="L259" s="303"/>
      <c r="M259" s="303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7"/>
      <c r="AD259" s="307"/>
      <c r="AE259" s="307"/>
      <c r="AF259" s="307"/>
      <c r="AG259" s="307"/>
      <c r="AH259" s="307"/>
    </row>
    <row r="260" spans="1:34" s="262" customFormat="1" ht="20.25" customHeight="1">
      <c r="A260" s="266"/>
      <c r="B260" s="270"/>
      <c r="C260" s="79"/>
      <c r="D260" s="278"/>
      <c r="E260" s="86"/>
      <c r="F260" s="86"/>
      <c r="G260" s="282"/>
      <c r="H260" s="285"/>
      <c r="I260" s="289"/>
      <c r="J260" s="293"/>
      <c r="K260" s="298"/>
      <c r="L260" s="303"/>
      <c r="M260" s="303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7"/>
      <c r="AE260" s="307"/>
      <c r="AF260" s="307"/>
      <c r="AG260" s="307"/>
      <c r="AH260" s="307"/>
    </row>
    <row r="261" spans="1:34" s="262" customFormat="1" ht="20.25" customHeight="1">
      <c r="A261" s="266"/>
      <c r="B261" s="270"/>
      <c r="C261" s="79"/>
      <c r="D261" s="278"/>
      <c r="E261" s="86"/>
      <c r="F261" s="86"/>
      <c r="G261" s="282"/>
      <c r="H261" s="285"/>
      <c r="I261" s="289"/>
      <c r="J261" s="293"/>
      <c r="K261" s="298"/>
      <c r="L261" s="303"/>
      <c r="M261" s="303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7"/>
      <c r="AD261" s="307"/>
      <c r="AE261" s="307"/>
      <c r="AF261" s="307"/>
      <c r="AG261" s="307"/>
      <c r="AH261" s="307"/>
    </row>
    <row r="262" spans="1:34" s="262" customFormat="1" ht="20.25" customHeight="1">
      <c r="A262" s="266"/>
      <c r="B262" s="270"/>
      <c r="C262" s="79"/>
      <c r="D262" s="278"/>
      <c r="E262" s="86"/>
      <c r="F262" s="86"/>
      <c r="G262" s="282"/>
      <c r="H262" s="285"/>
      <c r="I262" s="289"/>
      <c r="J262" s="293"/>
      <c r="K262" s="298"/>
      <c r="L262" s="303"/>
      <c r="M262" s="303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  <c r="X262" s="307"/>
      <c r="Y262" s="307"/>
      <c r="Z262" s="307"/>
      <c r="AA262" s="307"/>
      <c r="AB262" s="307"/>
      <c r="AC262" s="307"/>
      <c r="AD262" s="307"/>
      <c r="AE262" s="307"/>
      <c r="AF262" s="307"/>
      <c r="AG262" s="307"/>
      <c r="AH262" s="307"/>
    </row>
    <row r="263" spans="1:34" s="262" customFormat="1" ht="20.25" customHeight="1">
      <c r="A263" s="266"/>
      <c r="B263" s="270"/>
      <c r="C263" s="79"/>
      <c r="D263" s="278"/>
      <c r="E263" s="86"/>
      <c r="F263" s="86"/>
      <c r="G263" s="282"/>
      <c r="H263" s="285"/>
      <c r="I263" s="289"/>
      <c r="J263" s="293"/>
      <c r="K263" s="298"/>
      <c r="L263" s="303"/>
      <c r="M263" s="303"/>
      <c r="N263" s="307"/>
      <c r="O263" s="307"/>
      <c r="P263" s="307"/>
      <c r="Q263" s="307"/>
      <c r="R263" s="307"/>
      <c r="S263" s="307"/>
      <c r="T263" s="307"/>
      <c r="U263" s="307"/>
      <c r="V263" s="307"/>
      <c r="W263" s="307"/>
      <c r="X263" s="307"/>
      <c r="Y263" s="307"/>
      <c r="Z263" s="307"/>
      <c r="AA263" s="307"/>
      <c r="AB263" s="307"/>
      <c r="AC263" s="307"/>
      <c r="AD263" s="307"/>
      <c r="AE263" s="307"/>
      <c r="AF263" s="307"/>
      <c r="AG263" s="307"/>
      <c r="AH263" s="307"/>
    </row>
    <row r="264" spans="1:34" s="262" customFormat="1" ht="20.25" customHeight="1">
      <c r="A264" s="266"/>
      <c r="B264" s="270"/>
      <c r="C264" s="79"/>
      <c r="D264" s="278"/>
      <c r="E264" s="86"/>
      <c r="F264" s="86"/>
      <c r="G264" s="282"/>
      <c r="H264" s="285"/>
      <c r="I264" s="289"/>
      <c r="J264" s="293"/>
      <c r="K264" s="298"/>
      <c r="L264" s="303"/>
      <c r="M264" s="303"/>
      <c r="N264" s="307"/>
      <c r="O264" s="307"/>
      <c r="P264" s="307"/>
      <c r="Q264" s="307"/>
      <c r="R264" s="307"/>
      <c r="S264" s="307"/>
      <c r="T264" s="307"/>
      <c r="U264" s="307"/>
      <c r="V264" s="307"/>
      <c r="W264" s="307"/>
      <c r="X264" s="307"/>
      <c r="Y264" s="307"/>
      <c r="Z264" s="307"/>
      <c r="AA264" s="307"/>
      <c r="AB264" s="307"/>
      <c r="AC264" s="307"/>
      <c r="AD264" s="307"/>
      <c r="AE264" s="307"/>
      <c r="AF264" s="307"/>
      <c r="AG264" s="307"/>
      <c r="AH264" s="307"/>
    </row>
    <row r="265" spans="1:34" s="262" customFormat="1" ht="20.25" customHeight="1">
      <c r="A265" s="266"/>
      <c r="B265" s="270"/>
      <c r="C265" s="79"/>
      <c r="D265" s="278"/>
      <c r="E265" s="86"/>
      <c r="F265" s="86"/>
      <c r="G265" s="282"/>
      <c r="H265" s="285"/>
      <c r="I265" s="289"/>
      <c r="J265" s="293"/>
      <c r="K265" s="298"/>
      <c r="L265" s="303"/>
      <c r="M265" s="303"/>
      <c r="N265" s="307"/>
      <c r="O265" s="307"/>
      <c r="P265" s="307"/>
      <c r="Q265" s="307"/>
      <c r="R265" s="307"/>
      <c r="S265" s="307"/>
      <c r="T265" s="307"/>
      <c r="U265" s="307"/>
      <c r="V265" s="307"/>
      <c r="W265" s="307"/>
      <c r="X265" s="307"/>
      <c r="Y265" s="307"/>
      <c r="Z265" s="307"/>
      <c r="AA265" s="307"/>
      <c r="AB265" s="307"/>
      <c r="AC265" s="307"/>
      <c r="AD265" s="307"/>
      <c r="AE265" s="307"/>
      <c r="AF265" s="307"/>
      <c r="AG265" s="307"/>
      <c r="AH265" s="307"/>
    </row>
    <row r="266" spans="1:34" s="262" customFormat="1" ht="20.25" customHeight="1">
      <c r="A266" s="266"/>
      <c r="B266" s="270"/>
      <c r="C266" s="79"/>
      <c r="D266" s="278"/>
      <c r="E266" s="86"/>
      <c r="F266" s="86"/>
      <c r="G266" s="282"/>
      <c r="H266" s="285"/>
      <c r="I266" s="289"/>
      <c r="J266" s="293"/>
      <c r="K266" s="298"/>
      <c r="L266" s="303"/>
      <c r="M266" s="303"/>
      <c r="N266" s="307"/>
      <c r="O266" s="307"/>
      <c r="P266" s="307"/>
      <c r="Q266" s="307"/>
      <c r="R266" s="307"/>
      <c r="S266" s="307"/>
      <c r="T266" s="307"/>
      <c r="U266" s="307"/>
      <c r="V266" s="307"/>
      <c r="W266" s="307"/>
      <c r="X266" s="307"/>
      <c r="Y266" s="307"/>
      <c r="Z266" s="307"/>
      <c r="AA266" s="307"/>
      <c r="AB266" s="307"/>
      <c r="AC266" s="307"/>
      <c r="AD266" s="307"/>
      <c r="AE266" s="307"/>
      <c r="AF266" s="307"/>
      <c r="AG266" s="307"/>
      <c r="AH266" s="307"/>
    </row>
    <row r="267" spans="1:34" s="262" customFormat="1" ht="20.25" customHeight="1">
      <c r="A267" s="266"/>
      <c r="B267" s="270"/>
      <c r="C267" s="79"/>
      <c r="D267" s="278"/>
      <c r="E267" s="86"/>
      <c r="F267" s="86"/>
      <c r="G267" s="282"/>
      <c r="H267" s="285"/>
      <c r="I267" s="289"/>
      <c r="J267" s="293"/>
      <c r="K267" s="298"/>
      <c r="L267" s="303"/>
      <c r="M267" s="303"/>
      <c r="N267" s="307"/>
      <c r="O267" s="307"/>
      <c r="P267" s="307"/>
      <c r="Q267" s="307"/>
      <c r="R267" s="307"/>
      <c r="S267" s="307"/>
      <c r="T267" s="307"/>
      <c r="U267" s="307"/>
      <c r="V267" s="307"/>
      <c r="W267" s="307"/>
      <c r="X267" s="307"/>
      <c r="Y267" s="307"/>
      <c r="Z267" s="307"/>
      <c r="AA267" s="307"/>
      <c r="AB267" s="307"/>
      <c r="AC267" s="307"/>
      <c r="AD267" s="307"/>
      <c r="AE267" s="307"/>
      <c r="AF267" s="307"/>
      <c r="AG267" s="307"/>
      <c r="AH267" s="307"/>
    </row>
    <row r="268" spans="1:34" s="262" customFormat="1" ht="20.25" customHeight="1">
      <c r="A268" s="266"/>
      <c r="B268" s="270"/>
      <c r="C268" s="79"/>
      <c r="D268" s="278"/>
      <c r="E268" s="86"/>
      <c r="F268" s="86"/>
      <c r="G268" s="282"/>
      <c r="H268" s="285"/>
      <c r="I268" s="289"/>
      <c r="J268" s="293"/>
      <c r="K268" s="298"/>
      <c r="L268" s="303"/>
      <c r="M268" s="303"/>
      <c r="N268" s="307"/>
      <c r="O268" s="307"/>
      <c r="P268" s="307"/>
      <c r="Q268" s="307"/>
      <c r="R268" s="307"/>
      <c r="S268" s="307"/>
      <c r="T268" s="307"/>
      <c r="U268" s="307"/>
      <c r="V268" s="307"/>
      <c r="W268" s="307"/>
      <c r="X268" s="307"/>
      <c r="Y268" s="307"/>
      <c r="Z268" s="307"/>
      <c r="AA268" s="307"/>
      <c r="AB268" s="307"/>
      <c r="AC268" s="307"/>
      <c r="AD268" s="307"/>
      <c r="AE268" s="307"/>
      <c r="AF268" s="307"/>
      <c r="AG268" s="307"/>
      <c r="AH268" s="307"/>
    </row>
    <row r="269" spans="1:34" s="262" customFormat="1" ht="20.25" customHeight="1">
      <c r="A269" s="266"/>
      <c r="B269" s="270"/>
      <c r="C269" s="79"/>
      <c r="D269" s="278"/>
      <c r="E269" s="86"/>
      <c r="F269" s="86"/>
      <c r="G269" s="282"/>
      <c r="H269" s="285"/>
      <c r="I269" s="289"/>
      <c r="J269" s="293"/>
      <c r="K269" s="298"/>
      <c r="L269" s="303"/>
      <c r="M269" s="303"/>
      <c r="N269" s="307"/>
      <c r="O269" s="307"/>
      <c r="P269" s="307"/>
      <c r="Q269" s="307"/>
      <c r="R269" s="307"/>
      <c r="S269" s="307"/>
      <c r="T269" s="307"/>
      <c r="U269" s="307"/>
      <c r="V269" s="307"/>
      <c r="W269" s="307"/>
      <c r="X269" s="307"/>
      <c r="Y269" s="307"/>
      <c r="Z269" s="307"/>
      <c r="AA269" s="307"/>
      <c r="AB269" s="307"/>
      <c r="AC269" s="307"/>
      <c r="AD269" s="307"/>
      <c r="AE269" s="307"/>
      <c r="AF269" s="307"/>
      <c r="AG269" s="307"/>
      <c r="AH269" s="307"/>
    </row>
    <row r="270" spans="1:34" s="262" customFormat="1" ht="20.25" customHeight="1">
      <c r="A270" s="266"/>
      <c r="B270" s="270"/>
      <c r="C270" s="79"/>
      <c r="D270" s="278"/>
      <c r="E270" s="86"/>
      <c r="F270" s="86"/>
      <c r="G270" s="282"/>
      <c r="H270" s="285"/>
      <c r="I270" s="289"/>
      <c r="J270" s="293"/>
      <c r="K270" s="298"/>
      <c r="L270" s="303"/>
      <c r="M270" s="303"/>
      <c r="N270" s="307"/>
      <c r="O270" s="307"/>
      <c r="P270" s="307"/>
      <c r="Q270" s="307"/>
      <c r="R270" s="307"/>
      <c r="S270" s="307"/>
      <c r="T270" s="307"/>
      <c r="U270" s="307"/>
      <c r="V270" s="307"/>
      <c r="W270" s="307"/>
      <c r="X270" s="307"/>
      <c r="Y270" s="307"/>
      <c r="Z270" s="307"/>
      <c r="AA270" s="307"/>
      <c r="AB270" s="307"/>
      <c r="AC270" s="307"/>
      <c r="AD270" s="307"/>
      <c r="AE270" s="307"/>
      <c r="AF270" s="307"/>
      <c r="AG270" s="307"/>
      <c r="AH270" s="307"/>
    </row>
    <row r="271" spans="1:34" s="262" customFormat="1" ht="20.25" customHeight="1">
      <c r="A271" s="266"/>
      <c r="B271" s="270"/>
      <c r="C271" s="79"/>
      <c r="D271" s="278"/>
      <c r="E271" s="86"/>
      <c r="F271" s="86"/>
      <c r="G271" s="282"/>
      <c r="H271" s="285"/>
      <c r="I271" s="289"/>
      <c r="J271" s="293"/>
      <c r="K271" s="298"/>
      <c r="L271" s="303"/>
      <c r="M271" s="303"/>
      <c r="N271" s="307"/>
      <c r="O271" s="307"/>
      <c r="P271" s="307"/>
      <c r="Q271" s="307"/>
      <c r="R271" s="307"/>
      <c r="S271" s="307"/>
      <c r="T271" s="307"/>
      <c r="U271" s="307"/>
      <c r="V271" s="307"/>
      <c r="W271" s="307"/>
      <c r="X271" s="307"/>
      <c r="Y271" s="307"/>
      <c r="Z271" s="307"/>
      <c r="AA271" s="307"/>
      <c r="AB271" s="307"/>
      <c r="AC271" s="307"/>
      <c r="AD271" s="307"/>
      <c r="AE271" s="307"/>
      <c r="AF271" s="307"/>
      <c r="AG271" s="307"/>
      <c r="AH271" s="307"/>
    </row>
    <row r="272" spans="1:34" s="262" customFormat="1" ht="20.25" customHeight="1">
      <c r="A272" s="266"/>
      <c r="B272" s="270"/>
      <c r="C272" s="79"/>
      <c r="D272" s="278"/>
      <c r="E272" s="86"/>
      <c r="F272" s="86"/>
      <c r="G272" s="282"/>
      <c r="H272" s="285"/>
      <c r="I272" s="289"/>
      <c r="J272" s="293"/>
      <c r="K272" s="298"/>
      <c r="L272" s="303"/>
      <c r="M272" s="303"/>
      <c r="N272" s="307"/>
      <c r="O272" s="307"/>
      <c r="P272" s="307"/>
      <c r="Q272" s="307"/>
      <c r="R272" s="307"/>
      <c r="S272" s="307"/>
      <c r="T272" s="307"/>
      <c r="U272" s="307"/>
      <c r="V272" s="307"/>
      <c r="W272" s="307"/>
      <c r="X272" s="307"/>
      <c r="Y272" s="307"/>
      <c r="Z272" s="307"/>
      <c r="AA272" s="307"/>
      <c r="AB272" s="307"/>
      <c r="AC272" s="307"/>
      <c r="AD272" s="307"/>
      <c r="AE272" s="307"/>
      <c r="AF272" s="307"/>
      <c r="AG272" s="307"/>
      <c r="AH272" s="307"/>
    </row>
    <row r="273" spans="1:34" s="262" customFormat="1" ht="20.25" customHeight="1">
      <c r="A273" s="266"/>
      <c r="B273" s="270"/>
      <c r="C273" s="79"/>
      <c r="D273" s="278"/>
      <c r="E273" s="86"/>
      <c r="F273" s="86"/>
      <c r="G273" s="282"/>
      <c r="H273" s="285"/>
      <c r="I273" s="289"/>
      <c r="J273" s="293"/>
      <c r="K273" s="298"/>
      <c r="L273" s="303"/>
      <c r="M273" s="303"/>
      <c r="N273" s="307"/>
      <c r="O273" s="307"/>
      <c r="P273" s="307"/>
      <c r="Q273" s="307"/>
      <c r="R273" s="307"/>
      <c r="S273" s="307"/>
      <c r="T273" s="307"/>
      <c r="U273" s="307"/>
      <c r="V273" s="307"/>
      <c r="W273" s="307"/>
      <c r="X273" s="307"/>
      <c r="Y273" s="307"/>
      <c r="Z273" s="307"/>
      <c r="AA273" s="307"/>
      <c r="AB273" s="307"/>
      <c r="AC273" s="307"/>
      <c r="AD273" s="307"/>
      <c r="AE273" s="307"/>
      <c r="AF273" s="307"/>
      <c r="AG273" s="307"/>
      <c r="AH273" s="307"/>
    </row>
    <row r="274" spans="1:34" s="262" customFormat="1" ht="20.25" customHeight="1">
      <c r="A274" s="266"/>
      <c r="B274" s="270"/>
      <c r="C274" s="79"/>
      <c r="D274" s="278"/>
      <c r="E274" s="86"/>
      <c r="F274" s="86"/>
      <c r="G274" s="282"/>
      <c r="H274" s="285"/>
      <c r="I274" s="289"/>
      <c r="J274" s="293"/>
      <c r="K274" s="298"/>
      <c r="L274" s="303"/>
      <c r="M274" s="303"/>
      <c r="N274" s="307"/>
      <c r="O274" s="307"/>
      <c r="P274" s="307"/>
      <c r="Q274" s="307"/>
      <c r="R274" s="307"/>
      <c r="S274" s="307"/>
      <c r="T274" s="307"/>
      <c r="U274" s="307"/>
      <c r="V274" s="307"/>
      <c r="W274" s="307"/>
      <c r="X274" s="307"/>
      <c r="Y274" s="307"/>
      <c r="Z274" s="307"/>
      <c r="AA274" s="307"/>
      <c r="AB274" s="307"/>
      <c r="AC274" s="307"/>
      <c r="AD274" s="307"/>
      <c r="AE274" s="307"/>
      <c r="AF274" s="307"/>
      <c r="AG274" s="307"/>
      <c r="AH274" s="307"/>
    </row>
    <row r="275" spans="1:34" s="262" customFormat="1" ht="20.25" customHeight="1">
      <c r="A275" s="266"/>
      <c r="B275" s="270"/>
      <c r="C275" s="79"/>
      <c r="D275" s="278"/>
      <c r="E275" s="86"/>
      <c r="F275" s="86"/>
      <c r="G275" s="282"/>
      <c r="H275" s="285"/>
      <c r="I275" s="289"/>
      <c r="J275" s="293"/>
      <c r="K275" s="298"/>
      <c r="L275" s="303"/>
      <c r="M275" s="303"/>
      <c r="N275" s="307"/>
      <c r="O275" s="307"/>
      <c r="P275" s="307"/>
      <c r="Q275" s="307"/>
      <c r="R275" s="307"/>
      <c r="S275" s="307"/>
      <c r="T275" s="307"/>
      <c r="U275" s="307"/>
      <c r="V275" s="307"/>
      <c r="W275" s="307"/>
      <c r="X275" s="307"/>
      <c r="Y275" s="307"/>
      <c r="Z275" s="307"/>
      <c r="AA275" s="307"/>
      <c r="AB275" s="307"/>
      <c r="AC275" s="307"/>
      <c r="AD275" s="307"/>
      <c r="AE275" s="307"/>
      <c r="AF275" s="307"/>
      <c r="AG275" s="307"/>
      <c r="AH275" s="307"/>
    </row>
    <row r="276" spans="1:34" s="262" customFormat="1" ht="20.25" customHeight="1">
      <c r="A276" s="266"/>
      <c r="B276" s="270"/>
      <c r="C276" s="79"/>
      <c r="D276" s="278"/>
      <c r="E276" s="86"/>
      <c r="F276" s="86"/>
      <c r="G276" s="282"/>
      <c r="H276" s="285"/>
      <c r="I276" s="289"/>
      <c r="J276" s="293"/>
      <c r="K276" s="298"/>
      <c r="L276" s="303"/>
      <c r="M276" s="303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  <c r="Y276" s="307"/>
      <c r="Z276" s="307"/>
      <c r="AA276" s="307"/>
      <c r="AB276" s="307"/>
      <c r="AC276" s="307"/>
      <c r="AD276" s="307"/>
      <c r="AE276" s="307"/>
      <c r="AF276" s="307"/>
      <c r="AG276" s="307"/>
      <c r="AH276" s="307"/>
    </row>
    <row r="277" spans="1:34" s="262" customFormat="1" ht="20.25" customHeight="1">
      <c r="A277" s="266"/>
      <c r="B277" s="270"/>
      <c r="C277" s="79"/>
      <c r="D277" s="278"/>
      <c r="E277" s="86"/>
      <c r="F277" s="86"/>
      <c r="G277" s="282"/>
      <c r="H277" s="285"/>
      <c r="I277" s="289"/>
      <c r="J277" s="293"/>
      <c r="K277" s="298"/>
      <c r="L277" s="303"/>
      <c r="M277" s="303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  <c r="Y277" s="307"/>
      <c r="Z277" s="307"/>
      <c r="AA277" s="307"/>
      <c r="AB277" s="307"/>
      <c r="AC277" s="307"/>
      <c r="AD277" s="307"/>
      <c r="AE277" s="307"/>
      <c r="AF277" s="307"/>
      <c r="AG277" s="307"/>
      <c r="AH277" s="307"/>
    </row>
    <row r="278" spans="1:34" s="262" customFormat="1" ht="20.25" customHeight="1">
      <c r="A278" s="266"/>
      <c r="B278" s="270"/>
      <c r="C278" s="79"/>
      <c r="D278" s="278"/>
      <c r="E278" s="86"/>
      <c r="F278" s="86"/>
      <c r="G278" s="282"/>
      <c r="H278" s="285"/>
      <c r="I278" s="289"/>
      <c r="J278" s="293"/>
      <c r="K278" s="298"/>
      <c r="L278" s="303"/>
      <c r="M278" s="303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  <c r="X278" s="307"/>
      <c r="Y278" s="307"/>
      <c r="Z278" s="307"/>
      <c r="AA278" s="307"/>
      <c r="AB278" s="307"/>
      <c r="AC278" s="307"/>
      <c r="AD278" s="307"/>
      <c r="AE278" s="307"/>
      <c r="AF278" s="307"/>
      <c r="AG278" s="307"/>
      <c r="AH278" s="307"/>
    </row>
    <row r="279" spans="1:34" s="262" customFormat="1" ht="20.25" customHeight="1">
      <c r="A279" s="266"/>
      <c r="B279" s="270"/>
      <c r="C279" s="79"/>
      <c r="D279" s="278"/>
      <c r="E279" s="86"/>
      <c r="F279" s="86"/>
      <c r="G279" s="282"/>
      <c r="H279" s="285"/>
      <c r="I279" s="289"/>
      <c r="J279" s="293"/>
      <c r="K279" s="298"/>
      <c r="L279" s="303"/>
      <c r="M279" s="303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  <c r="X279" s="307"/>
      <c r="Y279" s="307"/>
      <c r="Z279" s="307"/>
      <c r="AA279" s="307"/>
      <c r="AB279" s="307"/>
      <c r="AC279" s="307"/>
      <c r="AD279" s="307"/>
      <c r="AE279" s="307"/>
      <c r="AF279" s="307"/>
      <c r="AG279" s="307"/>
      <c r="AH279" s="307"/>
    </row>
    <row r="280" spans="1:34" s="262" customFormat="1" ht="20.25" customHeight="1">
      <c r="A280" s="266"/>
      <c r="B280" s="270"/>
      <c r="C280" s="79"/>
      <c r="D280" s="278"/>
      <c r="E280" s="86"/>
      <c r="F280" s="86"/>
      <c r="G280" s="282"/>
      <c r="H280" s="285"/>
      <c r="I280" s="289"/>
      <c r="J280" s="293"/>
      <c r="K280" s="298"/>
      <c r="L280" s="303"/>
      <c r="M280" s="303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  <c r="X280" s="307"/>
      <c r="Y280" s="307"/>
      <c r="Z280" s="307"/>
      <c r="AA280" s="307"/>
      <c r="AB280" s="307"/>
      <c r="AC280" s="307"/>
      <c r="AD280" s="307"/>
      <c r="AE280" s="307"/>
      <c r="AF280" s="307"/>
      <c r="AG280" s="307"/>
      <c r="AH280" s="307"/>
    </row>
    <row r="281" spans="1:34" s="262" customFormat="1" ht="20.25" customHeight="1">
      <c r="A281" s="266"/>
      <c r="B281" s="270"/>
      <c r="C281" s="79"/>
      <c r="D281" s="278"/>
      <c r="E281" s="86"/>
      <c r="F281" s="86"/>
      <c r="G281" s="282"/>
      <c r="H281" s="285"/>
      <c r="I281" s="289"/>
      <c r="J281" s="293"/>
      <c r="K281" s="298"/>
      <c r="L281" s="303"/>
      <c r="M281" s="303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  <c r="X281" s="307"/>
      <c r="Y281" s="307"/>
      <c r="Z281" s="307"/>
      <c r="AA281" s="307"/>
      <c r="AB281" s="307"/>
      <c r="AC281" s="307"/>
      <c r="AD281" s="307"/>
      <c r="AE281" s="307"/>
      <c r="AF281" s="307"/>
      <c r="AG281" s="307"/>
      <c r="AH281" s="307"/>
    </row>
    <row r="282" spans="1:34" s="262" customFormat="1" ht="20.25" customHeight="1">
      <c r="A282" s="266"/>
      <c r="B282" s="270"/>
      <c r="C282" s="79"/>
      <c r="D282" s="278"/>
      <c r="E282" s="86"/>
      <c r="F282" s="86"/>
      <c r="G282" s="282"/>
      <c r="H282" s="285"/>
      <c r="I282" s="289"/>
      <c r="J282" s="293"/>
      <c r="K282" s="298"/>
      <c r="L282" s="303"/>
      <c r="M282" s="303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  <c r="X282" s="307"/>
      <c r="Y282" s="307"/>
      <c r="Z282" s="307"/>
      <c r="AA282" s="307"/>
      <c r="AB282" s="307"/>
      <c r="AC282" s="307"/>
      <c r="AD282" s="307"/>
      <c r="AE282" s="307"/>
      <c r="AF282" s="307"/>
      <c r="AG282" s="307"/>
      <c r="AH282" s="307"/>
    </row>
    <row r="283" spans="1:34" s="262" customFormat="1" ht="20.25" customHeight="1">
      <c r="A283" s="266"/>
      <c r="B283" s="270"/>
      <c r="C283" s="79"/>
      <c r="D283" s="278"/>
      <c r="E283" s="86"/>
      <c r="F283" s="86"/>
      <c r="G283" s="282"/>
      <c r="H283" s="285"/>
      <c r="I283" s="289"/>
      <c r="J283" s="293"/>
      <c r="K283" s="298"/>
      <c r="L283" s="303"/>
      <c r="M283" s="303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  <c r="X283" s="307"/>
      <c r="Y283" s="307"/>
      <c r="Z283" s="307"/>
      <c r="AA283" s="307"/>
      <c r="AB283" s="307"/>
      <c r="AC283" s="307"/>
      <c r="AD283" s="307"/>
      <c r="AE283" s="307"/>
      <c r="AF283" s="307"/>
      <c r="AG283" s="307"/>
      <c r="AH283" s="307"/>
    </row>
    <row r="284" spans="1:34" s="262" customFormat="1" ht="20.25" customHeight="1">
      <c r="A284" s="266"/>
      <c r="B284" s="270"/>
      <c r="C284" s="79"/>
      <c r="D284" s="278"/>
      <c r="E284" s="86"/>
      <c r="F284" s="86"/>
      <c r="G284" s="282"/>
      <c r="H284" s="285"/>
      <c r="I284" s="289"/>
      <c r="J284" s="293"/>
      <c r="K284" s="298"/>
      <c r="L284" s="303"/>
      <c r="M284" s="303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  <c r="X284" s="307"/>
      <c r="Y284" s="307"/>
      <c r="Z284" s="307"/>
      <c r="AA284" s="307"/>
      <c r="AB284" s="307"/>
      <c r="AC284" s="307"/>
      <c r="AD284" s="307"/>
      <c r="AE284" s="307"/>
      <c r="AF284" s="307"/>
      <c r="AG284" s="307"/>
      <c r="AH284" s="307"/>
    </row>
    <row r="285" spans="1:34" s="262" customFormat="1" ht="20.25" customHeight="1">
      <c r="A285" s="266"/>
      <c r="B285" s="270"/>
      <c r="C285" s="79"/>
      <c r="D285" s="278"/>
      <c r="E285" s="86"/>
      <c r="F285" s="86"/>
      <c r="G285" s="282"/>
      <c r="H285" s="285"/>
      <c r="I285" s="289"/>
      <c r="J285" s="293"/>
      <c r="K285" s="298"/>
      <c r="L285" s="303"/>
      <c r="M285" s="303"/>
      <c r="N285" s="307"/>
      <c r="O285" s="307"/>
      <c r="P285" s="307"/>
      <c r="Q285" s="307"/>
      <c r="R285" s="307"/>
      <c r="S285" s="307"/>
      <c r="T285" s="307"/>
      <c r="U285" s="307"/>
      <c r="V285" s="307"/>
      <c r="W285" s="307"/>
      <c r="X285" s="307"/>
      <c r="Y285" s="307"/>
      <c r="Z285" s="307"/>
      <c r="AA285" s="307"/>
      <c r="AB285" s="307"/>
      <c r="AC285" s="307"/>
      <c r="AD285" s="307"/>
      <c r="AE285" s="307"/>
      <c r="AF285" s="307"/>
      <c r="AG285" s="307"/>
      <c r="AH285" s="307"/>
    </row>
    <row r="286" spans="1:34" s="262" customFormat="1" ht="20.25" customHeight="1">
      <c r="A286" s="266"/>
      <c r="B286" s="270"/>
      <c r="C286" s="79"/>
      <c r="D286" s="278"/>
      <c r="E286" s="86"/>
      <c r="F286" s="86"/>
      <c r="G286" s="282"/>
      <c r="H286" s="285"/>
      <c r="I286" s="289"/>
      <c r="J286" s="293"/>
      <c r="K286" s="298"/>
      <c r="L286" s="303"/>
      <c r="M286" s="303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  <c r="X286" s="307"/>
      <c r="Y286" s="307"/>
      <c r="Z286" s="307"/>
      <c r="AA286" s="307"/>
      <c r="AB286" s="307"/>
      <c r="AC286" s="307"/>
      <c r="AD286" s="307"/>
      <c r="AE286" s="307"/>
      <c r="AF286" s="307"/>
      <c r="AG286" s="307"/>
      <c r="AH286" s="307"/>
    </row>
    <row r="287" spans="1:34" s="262" customFormat="1" ht="20.25" customHeight="1">
      <c r="A287" s="266"/>
      <c r="B287" s="270"/>
      <c r="C287" s="79"/>
      <c r="D287" s="278"/>
      <c r="E287" s="86"/>
      <c r="F287" s="86"/>
      <c r="G287" s="282"/>
      <c r="H287" s="285"/>
      <c r="I287" s="289"/>
      <c r="J287" s="293"/>
      <c r="K287" s="298"/>
      <c r="L287" s="303"/>
      <c r="M287" s="303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  <c r="X287" s="307"/>
      <c r="Y287" s="307"/>
      <c r="Z287" s="307"/>
      <c r="AA287" s="307"/>
      <c r="AB287" s="307"/>
      <c r="AC287" s="307"/>
      <c r="AD287" s="307"/>
      <c r="AE287" s="307"/>
      <c r="AF287" s="307"/>
      <c r="AG287" s="307"/>
      <c r="AH287" s="307"/>
    </row>
    <row r="288" spans="1:34" s="262" customFormat="1" ht="20.25" customHeight="1">
      <c r="A288" s="266"/>
      <c r="B288" s="270"/>
      <c r="C288" s="79"/>
      <c r="D288" s="278"/>
      <c r="E288" s="86"/>
      <c r="F288" s="86"/>
      <c r="G288" s="282"/>
      <c r="H288" s="285"/>
      <c r="I288" s="289"/>
      <c r="J288" s="293"/>
      <c r="K288" s="298"/>
      <c r="L288" s="303"/>
      <c r="M288" s="303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7"/>
      <c r="Z288" s="307"/>
      <c r="AA288" s="307"/>
      <c r="AB288" s="307"/>
      <c r="AC288" s="307"/>
      <c r="AD288" s="307"/>
      <c r="AE288" s="307"/>
      <c r="AF288" s="307"/>
      <c r="AG288" s="307"/>
      <c r="AH288" s="307"/>
    </row>
    <row r="289" spans="1:34" s="262" customFormat="1" ht="20.25" customHeight="1">
      <c r="A289" s="266"/>
      <c r="B289" s="270"/>
      <c r="C289" s="79"/>
      <c r="D289" s="278"/>
      <c r="E289" s="86"/>
      <c r="F289" s="86"/>
      <c r="G289" s="282"/>
      <c r="H289" s="285"/>
      <c r="I289" s="289"/>
      <c r="J289" s="293"/>
      <c r="K289" s="298"/>
      <c r="L289" s="303"/>
      <c r="M289" s="303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  <c r="X289" s="307"/>
      <c r="Y289" s="307"/>
      <c r="Z289" s="307"/>
      <c r="AA289" s="307"/>
      <c r="AB289" s="307"/>
      <c r="AC289" s="307"/>
      <c r="AD289" s="307"/>
      <c r="AE289" s="307"/>
      <c r="AF289" s="307"/>
      <c r="AG289" s="307"/>
      <c r="AH289" s="307"/>
    </row>
    <row r="290" spans="1:34" s="262" customFormat="1" ht="20.25" customHeight="1">
      <c r="A290" s="266"/>
      <c r="B290" s="270"/>
      <c r="C290" s="79"/>
      <c r="D290" s="278"/>
      <c r="E290" s="86"/>
      <c r="F290" s="86"/>
      <c r="G290" s="282"/>
      <c r="H290" s="285"/>
      <c r="I290" s="289"/>
      <c r="J290" s="293"/>
      <c r="K290" s="298"/>
      <c r="L290" s="303"/>
      <c r="M290" s="303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  <c r="X290" s="307"/>
      <c r="Y290" s="307"/>
      <c r="Z290" s="307"/>
      <c r="AA290" s="307"/>
      <c r="AB290" s="307"/>
      <c r="AC290" s="307"/>
      <c r="AD290" s="307"/>
      <c r="AE290" s="307"/>
      <c r="AF290" s="307"/>
      <c r="AG290" s="307"/>
      <c r="AH290" s="307"/>
    </row>
    <row r="291" spans="1:34" s="262" customFormat="1" ht="20.25" customHeight="1">
      <c r="A291" s="266"/>
      <c r="B291" s="270"/>
      <c r="C291" s="79"/>
      <c r="D291" s="278"/>
      <c r="E291" s="86"/>
      <c r="F291" s="86"/>
      <c r="G291" s="282"/>
      <c r="H291" s="285"/>
      <c r="I291" s="289"/>
      <c r="J291" s="293"/>
      <c r="K291" s="298"/>
      <c r="L291" s="303"/>
      <c r="M291" s="303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  <c r="X291" s="307"/>
      <c r="Y291" s="307"/>
      <c r="Z291" s="307"/>
      <c r="AA291" s="307"/>
      <c r="AB291" s="307"/>
      <c r="AC291" s="307"/>
      <c r="AD291" s="307"/>
      <c r="AE291" s="307"/>
      <c r="AF291" s="307"/>
      <c r="AG291" s="307"/>
      <c r="AH291" s="307"/>
    </row>
    <row r="292" spans="1:34" s="262" customFormat="1" ht="20.25" customHeight="1">
      <c r="A292" s="266"/>
      <c r="B292" s="270"/>
      <c r="C292" s="79"/>
      <c r="D292" s="278"/>
      <c r="E292" s="86"/>
      <c r="F292" s="86"/>
      <c r="G292" s="282"/>
      <c r="H292" s="285"/>
      <c r="I292" s="289"/>
      <c r="J292" s="293"/>
      <c r="K292" s="298"/>
      <c r="L292" s="303"/>
      <c r="M292" s="303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7"/>
      <c r="AH292" s="307"/>
    </row>
    <row r="293" spans="1:34" s="262" customFormat="1" ht="20.25" customHeight="1">
      <c r="A293" s="266"/>
      <c r="B293" s="270"/>
      <c r="C293" s="79"/>
      <c r="D293" s="278"/>
      <c r="E293" s="86"/>
      <c r="F293" s="86"/>
      <c r="G293" s="282"/>
      <c r="H293" s="285"/>
      <c r="I293" s="289"/>
      <c r="J293" s="293"/>
      <c r="K293" s="298"/>
      <c r="L293" s="303"/>
      <c r="M293" s="303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7"/>
      <c r="AH293" s="307"/>
    </row>
    <row r="294" spans="1:34" s="262" customFormat="1" ht="20.25" customHeight="1">
      <c r="A294" s="266"/>
      <c r="B294" s="270"/>
      <c r="C294" s="79"/>
      <c r="D294" s="278"/>
      <c r="E294" s="86"/>
      <c r="F294" s="86"/>
      <c r="G294" s="282"/>
      <c r="H294" s="285"/>
      <c r="I294" s="289"/>
      <c r="J294" s="293"/>
      <c r="K294" s="298"/>
      <c r="L294" s="303"/>
      <c r="M294" s="303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7"/>
      <c r="AH294" s="307"/>
    </row>
    <row r="295" spans="1:34" s="262" customFormat="1" ht="20.25" customHeight="1">
      <c r="A295" s="266"/>
      <c r="B295" s="270"/>
      <c r="C295" s="79"/>
      <c r="D295" s="278"/>
      <c r="E295" s="86"/>
      <c r="F295" s="86"/>
      <c r="G295" s="282"/>
      <c r="H295" s="285"/>
      <c r="I295" s="289"/>
      <c r="J295" s="293"/>
      <c r="K295" s="298"/>
      <c r="L295" s="303"/>
      <c r="M295" s="303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  <c r="X295" s="307"/>
      <c r="Y295" s="307"/>
      <c r="Z295" s="307"/>
      <c r="AA295" s="307"/>
      <c r="AB295" s="307"/>
      <c r="AC295" s="307"/>
      <c r="AD295" s="307"/>
      <c r="AE295" s="307"/>
      <c r="AF295" s="307"/>
      <c r="AG295" s="307"/>
      <c r="AH295" s="307"/>
    </row>
    <row r="296" spans="1:34" s="262" customFormat="1" ht="20.25" customHeight="1">
      <c r="A296" s="266"/>
      <c r="B296" s="270"/>
      <c r="C296" s="79"/>
      <c r="D296" s="278"/>
      <c r="E296" s="86"/>
      <c r="F296" s="86"/>
      <c r="G296" s="282"/>
      <c r="H296" s="285"/>
      <c r="I296" s="289"/>
      <c r="J296" s="293"/>
      <c r="K296" s="298"/>
      <c r="L296" s="303"/>
      <c r="M296" s="303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7"/>
      <c r="AH296" s="307"/>
    </row>
    <row r="297" spans="1:34" s="262" customFormat="1" ht="20.25" customHeight="1">
      <c r="A297" s="266"/>
      <c r="B297" s="270"/>
      <c r="C297" s="79"/>
      <c r="D297" s="278"/>
      <c r="E297" s="86"/>
      <c r="F297" s="86"/>
      <c r="G297" s="282"/>
      <c r="H297" s="285"/>
      <c r="I297" s="289"/>
      <c r="J297" s="293"/>
      <c r="K297" s="298"/>
      <c r="L297" s="303"/>
      <c r="M297" s="303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  <c r="X297" s="307"/>
      <c r="Y297" s="307"/>
      <c r="Z297" s="307"/>
      <c r="AA297" s="307"/>
      <c r="AB297" s="307"/>
      <c r="AC297" s="307"/>
      <c r="AD297" s="307"/>
      <c r="AE297" s="307"/>
      <c r="AF297" s="307"/>
      <c r="AG297" s="307"/>
      <c r="AH297" s="307"/>
    </row>
    <row r="298" spans="1:34" s="262" customFormat="1" ht="20.25" customHeight="1">
      <c r="A298" s="266"/>
      <c r="B298" s="270"/>
      <c r="C298" s="79"/>
      <c r="D298" s="278"/>
      <c r="E298" s="86"/>
      <c r="F298" s="86"/>
      <c r="G298" s="282"/>
      <c r="H298" s="285"/>
      <c r="I298" s="289"/>
      <c r="J298" s="293"/>
      <c r="K298" s="298"/>
      <c r="L298" s="303"/>
      <c r="M298" s="303"/>
      <c r="N298" s="307"/>
      <c r="O298" s="307"/>
      <c r="P298" s="307"/>
      <c r="Q298" s="307"/>
      <c r="R298" s="307"/>
      <c r="S298" s="307"/>
      <c r="T298" s="307"/>
      <c r="U298" s="307"/>
      <c r="V298" s="307"/>
      <c r="W298" s="307"/>
      <c r="X298" s="307"/>
      <c r="Y298" s="307"/>
      <c r="Z298" s="307"/>
      <c r="AA298" s="307"/>
      <c r="AB298" s="307"/>
      <c r="AC298" s="307"/>
      <c r="AD298" s="307"/>
      <c r="AE298" s="307"/>
      <c r="AF298" s="307"/>
      <c r="AG298" s="307"/>
      <c r="AH298" s="307"/>
    </row>
    <row r="299" spans="1:34" s="262" customFormat="1" ht="20.25" customHeight="1">
      <c r="A299" s="266"/>
      <c r="B299" s="270"/>
      <c r="C299" s="79"/>
      <c r="D299" s="278"/>
      <c r="E299" s="86"/>
      <c r="F299" s="86"/>
      <c r="G299" s="282"/>
      <c r="H299" s="285"/>
      <c r="I299" s="289"/>
      <c r="J299" s="293"/>
      <c r="K299" s="298"/>
      <c r="L299" s="303"/>
      <c r="M299" s="303"/>
      <c r="N299" s="307"/>
      <c r="O299" s="307"/>
      <c r="P299" s="307"/>
      <c r="Q299" s="307"/>
      <c r="R299" s="307"/>
      <c r="S299" s="307"/>
      <c r="T299" s="307"/>
      <c r="U299" s="307"/>
      <c r="V299" s="307"/>
      <c r="W299" s="307"/>
      <c r="X299" s="307"/>
      <c r="Y299" s="307"/>
      <c r="Z299" s="307"/>
      <c r="AA299" s="307"/>
      <c r="AB299" s="307"/>
      <c r="AC299" s="307"/>
      <c r="AD299" s="307"/>
      <c r="AE299" s="307"/>
      <c r="AF299" s="307"/>
      <c r="AG299" s="307"/>
      <c r="AH299" s="307"/>
    </row>
    <row r="300" spans="1:34" s="262" customFormat="1" ht="20.25" customHeight="1">
      <c r="A300" s="266"/>
      <c r="B300" s="270"/>
      <c r="C300" s="79"/>
      <c r="D300" s="278"/>
      <c r="E300" s="86"/>
      <c r="F300" s="86"/>
      <c r="G300" s="282"/>
      <c r="H300" s="285"/>
      <c r="I300" s="289"/>
      <c r="J300" s="293"/>
      <c r="K300" s="298"/>
      <c r="L300" s="303"/>
      <c r="M300" s="303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307"/>
      <c r="AB300" s="307"/>
      <c r="AC300" s="307"/>
      <c r="AD300" s="307"/>
      <c r="AE300" s="307"/>
      <c r="AF300" s="307"/>
      <c r="AG300" s="307"/>
      <c r="AH300" s="307"/>
    </row>
    <row r="301" spans="1:34" s="262" customFormat="1" ht="20.25" customHeight="1">
      <c r="A301" s="266"/>
      <c r="B301" s="270"/>
      <c r="C301" s="79"/>
      <c r="D301" s="278"/>
      <c r="E301" s="86"/>
      <c r="F301" s="86"/>
      <c r="G301" s="282"/>
      <c r="H301" s="285"/>
      <c r="I301" s="289"/>
      <c r="J301" s="293"/>
      <c r="K301" s="298"/>
      <c r="L301" s="303"/>
      <c r="M301" s="303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307"/>
      <c r="AB301" s="307"/>
      <c r="AC301" s="307"/>
      <c r="AD301" s="307"/>
      <c r="AE301" s="307"/>
      <c r="AF301" s="307"/>
      <c r="AG301" s="307"/>
      <c r="AH301" s="307"/>
    </row>
    <row r="302" spans="1:34" s="262" customFormat="1" ht="20.25" customHeight="1">
      <c r="A302" s="266"/>
      <c r="B302" s="270"/>
      <c r="C302" s="79"/>
      <c r="D302" s="278"/>
      <c r="E302" s="86"/>
      <c r="F302" s="86"/>
      <c r="G302" s="282"/>
      <c r="H302" s="285"/>
      <c r="I302" s="289"/>
      <c r="J302" s="293"/>
      <c r="K302" s="298"/>
      <c r="L302" s="303"/>
      <c r="M302" s="303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307"/>
      <c r="AB302" s="307"/>
      <c r="AC302" s="307"/>
      <c r="AD302" s="307"/>
      <c r="AE302" s="307"/>
      <c r="AF302" s="307"/>
      <c r="AG302" s="307"/>
      <c r="AH302" s="307"/>
    </row>
    <row r="303" spans="1:34" s="262" customFormat="1" ht="20.25" customHeight="1">
      <c r="A303" s="266"/>
      <c r="B303" s="270"/>
      <c r="C303" s="79"/>
      <c r="D303" s="278"/>
      <c r="E303" s="86"/>
      <c r="F303" s="86"/>
      <c r="G303" s="282"/>
      <c r="H303" s="285"/>
      <c r="I303" s="289"/>
      <c r="J303" s="293"/>
      <c r="K303" s="298"/>
      <c r="L303" s="303"/>
      <c r="M303" s="303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  <c r="AH303" s="307"/>
    </row>
    <row r="304" spans="1:34" s="262" customFormat="1" ht="20.25" customHeight="1">
      <c r="A304" s="266"/>
      <c r="B304" s="270"/>
      <c r="C304" s="79"/>
      <c r="D304" s="278"/>
      <c r="E304" s="86"/>
      <c r="F304" s="86"/>
      <c r="G304" s="282"/>
      <c r="H304" s="285"/>
      <c r="I304" s="289"/>
      <c r="J304" s="293"/>
      <c r="K304" s="298"/>
      <c r="L304" s="303"/>
      <c r="M304" s="303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  <c r="AH304" s="307"/>
    </row>
    <row r="305" spans="1:34" s="262" customFormat="1" ht="20.25" customHeight="1">
      <c r="A305" s="266"/>
      <c r="B305" s="270"/>
      <c r="C305" s="79"/>
      <c r="D305" s="278"/>
      <c r="E305" s="86"/>
      <c r="F305" s="86"/>
      <c r="G305" s="282"/>
      <c r="H305" s="285"/>
      <c r="I305" s="289"/>
      <c r="J305" s="293"/>
      <c r="K305" s="298"/>
      <c r="L305" s="303"/>
      <c r="M305" s="303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  <c r="AH305" s="307"/>
    </row>
    <row r="306" spans="1:34" s="262" customFormat="1" ht="20.25" customHeight="1">
      <c r="A306" s="266"/>
      <c r="B306" s="270"/>
      <c r="C306" s="79"/>
      <c r="D306" s="278"/>
      <c r="E306" s="86"/>
      <c r="F306" s="86"/>
      <c r="G306" s="282"/>
      <c r="H306" s="285"/>
      <c r="I306" s="289"/>
      <c r="J306" s="293"/>
      <c r="K306" s="298"/>
      <c r="L306" s="303"/>
      <c r="M306" s="303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  <c r="AH306" s="307"/>
    </row>
    <row r="307" spans="1:34" s="262" customFormat="1" ht="20.25" customHeight="1">
      <c r="A307" s="266"/>
      <c r="B307" s="270"/>
      <c r="C307" s="79"/>
      <c r="D307" s="278"/>
      <c r="E307" s="86"/>
      <c r="F307" s="86"/>
      <c r="G307" s="282"/>
      <c r="H307" s="285"/>
      <c r="I307" s="289"/>
      <c r="J307" s="293"/>
      <c r="K307" s="298"/>
      <c r="L307" s="303"/>
      <c r="M307" s="303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  <c r="AH307" s="307"/>
    </row>
    <row r="308" spans="1:34" s="262" customFormat="1" ht="20.25" customHeight="1">
      <c r="A308" s="266"/>
      <c r="B308" s="270"/>
      <c r="C308" s="79"/>
      <c r="D308" s="278"/>
      <c r="E308" s="86"/>
      <c r="F308" s="86"/>
      <c r="G308" s="282"/>
      <c r="H308" s="285"/>
      <c r="I308" s="289"/>
      <c r="J308" s="293"/>
      <c r="K308" s="298"/>
      <c r="L308" s="303"/>
      <c r="M308" s="303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  <c r="AH308" s="307"/>
    </row>
    <row r="309" spans="1:34" s="262" customFormat="1" ht="20.25" customHeight="1">
      <c r="A309" s="266"/>
      <c r="B309" s="270"/>
      <c r="C309" s="79"/>
      <c r="D309" s="278"/>
      <c r="E309" s="86"/>
      <c r="F309" s="86"/>
      <c r="G309" s="282"/>
      <c r="H309" s="285"/>
      <c r="I309" s="289"/>
      <c r="J309" s="293"/>
      <c r="K309" s="298"/>
      <c r="L309" s="303"/>
      <c r="M309" s="303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  <c r="X309" s="307"/>
      <c r="Y309" s="307"/>
      <c r="Z309" s="307"/>
      <c r="AA309" s="307"/>
      <c r="AB309" s="307"/>
      <c r="AC309" s="307"/>
      <c r="AD309" s="307"/>
      <c r="AE309" s="307"/>
      <c r="AF309" s="307"/>
      <c r="AG309" s="307"/>
      <c r="AH309" s="307"/>
    </row>
    <row r="310" spans="1:34" s="262" customFormat="1" ht="20.25" customHeight="1">
      <c r="A310" s="266"/>
      <c r="B310" s="270"/>
      <c r="C310" s="79"/>
      <c r="D310" s="278"/>
      <c r="E310" s="86"/>
      <c r="F310" s="86"/>
      <c r="G310" s="282"/>
      <c r="H310" s="285"/>
      <c r="I310" s="289"/>
      <c r="J310" s="293"/>
      <c r="K310" s="298"/>
      <c r="L310" s="303"/>
      <c r="M310" s="303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  <c r="X310" s="307"/>
      <c r="Y310" s="307"/>
      <c r="Z310" s="307"/>
      <c r="AA310" s="307"/>
      <c r="AB310" s="307"/>
      <c r="AC310" s="307"/>
      <c r="AD310" s="307"/>
      <c r="AE310" s="307"/>
      <c r="AF310" s="307"/>
      <c r="AG310" s="307"/>
      <c r="AH310" s="307"/>
    </row>
    <row r="311" spans="1:34" s="262" customFormat="1" ht="20.25" customHeight="1">
      <c r="A311" s="266"/>
      <c r="B311" s="270"/>
      <c r="C311" s="79"/>
      <c r="D311" s="278"/>
      <c r="E311" s="86"/>
      <c r="F311" s="86"/>
      <c r="G311" s="282"/>
      <c r="H311" s="285"/>
      <c r="I311" s="289"/>
      <c r="J311" s="293"/>
      <c r="K311" s="298"/>
      <c r="L311" s="303"/>
      <c r="M311" s="303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  <c r="X311" s="307"/>
      <c r="Y311" s="307"/>
      <c r="Z311" s="307"/>
      <c r="AA311" s="307"/>
      <c r="AB311" s="307"/>
      <c r="AC311" s="307"/>
      <c r="AD311" s="307"/>
      <c r="AE311" s="307"/>
      <c r="AF311" s="307"/>
      <c r="AG311" s="307"/>
      <c r="AH311" s="307"/>
    </row>
    <row r="312" spans="1:34" s="262" customFormat="1" ht="20.25" customHeight="1">
      <c r="A312" s="266"/>
      <c r="B312" s="270"/>
      <c r="C312" s="79"/>
      <c r="D312" s="278"/>
      <c r="E312" s="86"/>
      <c r="F312" s="86"/>
      <c r="G312" s="282"/>
      <c r="H312" s="285"/>
      <c r="I312" s="289"/>
      <c r="J312" s="293"/>
      <c r="K312" s="298"/>
      <c r="L312" s="303"/>
      <c r="M312" s="303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  <c r="X312" s="307"/>
      <c r="Y312" s="307"/>
      <c r="Z312" s="307"/>
      <c r="AA312" s="307"/>
      <c r="AB312" s="307"/>
      <c r="AC312" s="307"/>
      <c r="AD312" s="307"/>
      <c r="AE312" s="307"/>
      <c r="AF312" s="307"/>
      <c r="AG312" s="307"/>
      <c r="AH312" s="307"/>
    </row>
    <row r="313" spans="1:34" s="262" customFormat="1" ht="20.25" customHeight="1">
      <c r="A313" s="266"/>
      <c r="B313" s="270"/>
      <c r="C313" s="79"/>
      <c r="D313" s="278"/>
      <c r="E313" s="86"/>
      <c r="F313" s="86"/>
      <c r="G313" s="282"/>
      <c r="H313" s="285"/>
      <c r="I313" s="289"/>
      <c r="J313" s="293"/>
      <c r="K313" s="298"/>
      <c r="L313" s="303"/>
      <c r="M313" s="303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  <c r="X313" s="307"/>
      <c r="Y313" s="307"/>
      <c r="Z313" s="307"/>
      <c r="AA313" s="307"/>
      <c r="AB313" s="307"/>
      <c r="AC313" s="307"/>
      <c r="AD313" s="307"/>
      <c r="AE313" s="307"/>
      <c r="AF313" s="307"/>
      <c r="AG313" s="307"/>
      <c r="AH313" s="307"/>
    </row>
    <row r="314" spans="1:34" s="262" customFormat="1" ht="20.25" customHeight="1">
      <c r="A314" s="266"/>
      <c r="B314" s="270"/>
      <c r="C314" s="79"/>
      <c r="D314" s="278"/>
      <c r="E314" s="86"/>
      <c r="F314" s="86"/>
      <c r="G314" s="282"/>
      <c r="H314" s="285"/>
      <c r="I314" s="289"/>
      <c r="J314" s="293"/>
      <c r="K314" s="298"/>
      <c r="L314" s="303"/>
      <c r="M314" s="303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  <c r="X314" s="307"/>
      <c r="Y314" s="307"/>
      <c r="Z314" s="307"/>
      <c r="AA314" s="307"/>
      <c r="AB314" s="307"/>
      <c r="AC314" s="307"/>
      <c r="AD314" s="307"/>
      <c r="AE314" s="307"/>
      <c r="AF314" s="307"/>
      <c r="AG314" s="307"/>
      <c r="AH314" s="307"/>
    </row>
    <row r="315" spans="1:34" s="262" customFormat="1" ht="20.25" customHeight="1">
      <c r="A315" s="266"/>
      <c r="B315" s="270"/>
      <c r="C315" s="79"/>
      <c r="D315" s="278"/>
      <c r="E315" s="86"/>
      <c r="F315" s="86"/>
      <c r="G315" s="282"/>
      <c r="H315" s="285"/>
      <c r="I315" s="289"/>
      <c r="J315" s="293"/>
      <c r="K315" s="298"/>
      <c r="L315" s="303"/>
      <c r="M315" s="303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  <c r="X315" s="307"/>
      <c r="Y315" s="307"/>
      <c r="Z315" s="307"/>
      <c r="AA315" s="307"/>
      <c r="AB315" s="307"/>
      <c r="AC315" s="307"/>
      <c r="AD315" s="307"/>
      <c r="AE315" s="307"/>
      <c r="AF315" s="307"/>
      <c r="AG315" s="307"/>
      <c r="AH315" s="307"/>
    </row>
    <row r="316" spans="1:34" s="262" customFormat="1" ht="20.25" customHeight="1">
      <c r="A316" s="266"/>
      <c r="B316" s="270"/>
      <c r="C316" s="79"/>
      <c r="D316" s="278"/>
      <c r="E316" s="86"/>
      <c r="F316" s="86"/>
      <c r="G316" s="282"/>
      <c r="H316" s="285"/>
      <c r="I316" s="289"/>
      <c r="J316" s="293"/>
      <c r="K316" s="298"/>
      <c r="L316" s="303"/>
      <c r="M316" s="303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07"/>
      <c r="AH316" s="307"/>
    </row>
    <row r="317" spans="1:34" s="262" customFormat="1" ht="20.25" customHeight="1">
      <c r="A317" s="266"/>
      <c r="B317" s="270"/>
      <c r="C317" s="79"/>
      <c r="D317" s="278"/>
      <c r="E317" s="86"/>
      <c r="F317" s="86"/>
      <c r="G317" s="282"/>
      <c r="H317" s="285"/>
      <c r="I317" s="289"/>
      <c r="J317" s="293"/>
      <c r="K317" s="298"/>
      <c r="L317" s="303"/>
      <c r="M317" s="303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  <c r="X317" s="307"/>
      <c r="Y317" s="307"/>
      <c r="Z317" s="307"/>
      <c r="AA317" s="307"/>
      <c r="AB317" s="307"/>
      <c r="AC317" s="307"/>
      <c r="AD317" s="307"/>
      <c r="AE317" s="307"/>
      <c r="AF317" s="307"/>
      <c r="AG317" s="307"/>
      <c r="AH317" s="307"/>
    </row>
    <row r="318" spans="1:34" s="262" customFormat="1" ht="20.25" customHeight="1">
      <c r="A318" s="266"/>
      <c r="B318" s="270"/>
      <c r="C318" s="79"/>
      <c r="D318" s="278"/>
      <c r="E318" s="86"/>
      <c r="F318" s="86"/>
      <c r="G318" s="282"/>
      <c r="H318" s="285"/>
      <c r="I318" s="289"/>
      <c r="J318" s="293"/>
      <c r="K318" s="298"/>
      <c r="L318" s="303"/>
      <c r="M318" s="303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  <c r="X318" s="307"/>
      <c r="Y318" s="307"/>
      <c r="Z318" s="307"/>
      <c r="AA318" s="307"/>
      <c r="AB318" s="307"/>
      <c r="AC318" s="307"/>
      <c r="AD318" s="307"/>
      <c r="AE318" s="307"/>
      <c r="AF318" s="307"/>
      <c r="AG318" s="307"/>
      <c r="AH318" s="307"/>
    </row>
    <row r="319" spans="1:34" s="262" customFormat="1" ht="20.25" customHeight="1">
      <c r="A319" s="266"/>
      <c r="B319" s="270"/>
      <c r="C319" s="79"/>
      <c r="D319" s="278"/>
      <c r="E319" s="86"/>
      <c r="F319" s="86"/>
      <c r="G319" s="282"/>
      <c r="H319" s="285"/>
      <c r="I319" s="289"/>
      <c r="J319" s="293"/>
      <c r="K319" s="298"/>
      <c r="L319" s="303"/>
      <c r="M319" s="303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  <c r="X319" s="307"/>
      <c r="Y319" s="307"/>
      <c r="Z319" s="307"/>
      <c r="AA319" s="307"/>
      <c r="AB319" s="307"/>
      <c r="AC319" s="307"/>
      <c r="AD319" s="307"/>
      <c r="AE319" s="307"/>
      <c r="AF319" s="307"/>
      <c r="AG319" s="307"/>
      <c r="AH319" s="307"/>
    </row>
    <row r="320" spans="1:34" s="262" customFormat="1" ht="20.25" customHeight="1">
      <c r="A320" s="266"/>
      <c r="B320" s="270"/>
      <c r="C320" s="79"/>
      <c r="D320" s="278"/>
      <c r="E320" s="86"/>
      <c r="F320" s="86"/>
      <c r="G320" s="282"/>
      <c r="H320" s="285"/>
      <c r="I320" s="289"/>
      <c r="J320" s="293"/>
      <c r="K320" s="298"/>
      <c r="L320" s="303"/>
      <c r="M320" s="303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  <c r="X320" s="307"/>
      <c r="Y320" s="307"/>
      <c r="Z320" s="307"/>
      <c r="AA320" s="307"/>
      <c r="AB320" s="307"/>
      <c r="AC320" s="307"/>
      <c r="AD320" s="307"/>
      <c r="AE320" s="307"/>
      <c r="AF320" s="307"/>
      <c r="AG320" s="307"/>
      <c r="AH320" s="307"/>
    </row>
    <row r="321" spans="1:34" s="262" customFormat="1" ht="20.25" customHeight="1">
      <c r="A321" s="266"/>
      <c r="B321" s="270"/>
      <c r="C321" s="79"/>
      <c r="D321" s="278"/>
      <c r="E321" s="86"/>
      <c r="F321" s="86"/>
      <c r="G321" s="282"/>
      <c r="H321" s="285"/>
      <c r="I321" s="289"/>
      <c r="J321" s="293"/>
      <c r="K321" s="298"/>
      <c r="L321" s="303"/>
      <c r="M321" s="303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  <c r="X321" s="307"/>
      <c r="Y321" s="307"/>
      <c r="Z321" s="307"/>
      <c r="AA321" s="307"/>
      <c r="AB321" s="307"/>
      <c r="AC321" s="307"/>
      <c r="AD321" s="307"/>
      <c r="AE321" s="307"/>
      <c r="AF321" s="307"/>
      <c r="AG321" s="307"/>
      <c r="AH321" s="307"/>
    </row>
    <row r="322" spans="1:34" s="262" customFormat="1" ht="20.25" customHeight="1">
      <c r="A322" s="266"/>
      <c r="B322" s="270"/>
      <c r="C322" s="79"/>
      <c r="D322" s="278"/>
      <c r="E322" s="86"/>
      <c r="F322" s="86"/>
      <c r="G322" s="282"/>
      <c r="H322" s="285"/>
      <c r="I322" s="289"/>
      <c r="J322" s="293"/>
      <c r="K322" s="298"/>
      <c r="L322" s="303"/>
      <c r="M322" s="303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  <c r="X322" s="307"/>
      <c r="Y322" s="307"/>
      <c r="Z322" s="307"/>
      <c r="AA322" s="307"/>
      <c r="AB322" s="307"/>
      <c r="AC322" s="307"/>
      <c r="AD322" s="307"/>
      <c r="AE322" s="307"/>
      <c r="AF322" s="307"/>
      <c r="AG322" s="307"/>
      <c r="AH322" s="307"/>
    </row>
    <row r="323" spans="1:34" s="262" customFormat="1" ht="20.25" customHeight="1">
      <c r="A323" s="266"/>
      <c r="B323" s="270"/>
      <c r="C323" s="79"/>
      <c r="D323" s="278"/>
      <c r="E323" s="86"/>
      <c r="F323" s="86"/>
      <c r="G323" s="282"/>
      <c r="H323" s="285"/>
      <c r="I323" s="289"/>
      <c r="J323" s="293"/>
      <c r="K323" s="298"/>
      <c r="L323" s="303"/>
      <c r="M323" s="303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  <c r="X323" s="307"/>
      <c r="Y323" s="307"/>
      <c r="Z323" s="307"/>
      <c r="AA323" s="307"/>
      <c r="AB323" s="307"/>
      <c r="AC323" s="307"/>
      <c r="AD323" s="307"/>
      <c r="AE323" s="307"/>
      <c r="AF323" s="307"/>
      <c r="AG323" s="307"/>
      <c r="AH323" s="307"/>
    </row>
    <row r="324" spans="1:34" s="262" customFormat="1" ht="20.25" customHeight="1">
      <c r="A324" s="266"/>
      <c r="B324" s="270"/>
      <c r="C324" s="79"/>
      <c r="D324" s="278"/>
      <c r="E324" s="86"/>
      <c r="F324" s="86"/>
      <c r="G324" s="282"/>
      <c r="H324" s="285"/>
      <c r="I324" s="289"/>
      <c r="J324" s="293"/>
      <c r="K324" s="298"/>
      <c r="L324" s="303"/>
      <c r="M324" s="303"/>
      <c r="N324" s="307"/>
      <c r="O324" s="307"/>
      <c r="P324" s="307"/>
      <c r="Q324" s="307"/>
      <c r="R324" s="307"/>
      <c r="S324" s="307"/>
      <c r="T324" s="307"/>
      <c r="U324" s="307"/>
      <c r="V324" s="307"/>
      <c r="W324" s="307"/>
      <c r="X324" s="307"/>
      <c r="Y324" s="307"/>
      <c r="Z324" s="307"/>
      <c r="AA324" s="307"/>
      <c r="AB324" s="307"/>
      <c r="AC324" s="307"/>
      <c r="AD324" s="307"/>
      <c r="AE324" s="307"/>
      <c r="AF324" s="307"/>
      <c r="AG324" s="307"/>
      <c r="AH324" s="307"/>
    </row>
    <row r="325" spans="1:34" s="262" customFormat="1" ht="20.25" customHeight="1">
      <c r="A325" s="266"/>
      <c r="B325" s="270"/>
      <c r="C325" s="79"/>
      <c r="D325" s="278"/>
      <c r="E325" s="86"/>
      <c r="F325" s="86"/>
      <c r="G325" s="282"/>
      <c r="H325" s="285"/>
      <c r="I325" s="289"/>
      <c r="J325" s="293"/>
      <c r="K325" s="298"/>
      <c r="L325" s="303"/>
      <c r="M325" s="303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  <c r="X325" s="307"/>
      <c r="Y325" s="307"/>
      <c r="Z325" s="307"/>
      <c r="AA325" s="307"/>
      <c r="AB325" s="307"/>
      <c r="AC325" s="307"/>
      <c r="AD325" s="307"/>
      <c r="AE325" s="307"/>
      <c r="AF325" s="307"/>
      <c r="AG325" s="307"/>
      <c r="AH325" s="307"/>
    </row>
    <row r="326" spans="1:34" s="262" customFormat="1" ht="20.25" customHeight="1">
      <c r="A326" s="266"/>
      <c r="B326" s="270"/>
      <c r="C326" s="79"/>
      <c r="D326" s="278"/>
      <c r="E326" s="86"/>
      <c r="F326" s="86"/>
      <c r="G326" s="282"/>
      <c r="H326" s="285"/>
      <c r="I326" s="289"/>
      <c r="J326" s="293"/>
      <c r="K326" s="298"/>
      <c r="L326" s="303"/>
      <c r="M326" s="303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  <c r="X326" s="307"/>
      <c r="Y326" s="307"/>
      <c r="Z326" s="307"/>
      <c r="AA326" s="307"/>
      <c r="AB326" s="307"/>
      <c r="AC326" s="307"/>
      <c r="AD326" s="307"/>
      <c r="AE326" s="307"/>
      <c r="AF326" s="307"/>
      <c r="AG326" s="307"/>
      <c r="AH326" s="307"/>
    </row>
    <row r="327" spans="1:34" s="262" customFormat="1" ht="20.25" customHeight="1">
      <c r="A327" s="266"/>
      <c r="B327" s="270"/>
      <c r="C327" s="79"/>
      <c r="D327" s="278"/>
      <c r="E327" s="86"/>
      <c r="F327" s="86"/>
      <c r="G327" s="282"/>
      <c r="H327" s="285"/>
      <c r="I327" s="289"/>
      <c r="J327" s="293"/>
      <c r="K327" s="298"/>
      <c r="L327" s="303"/>
      <c r="M327" s="303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  <c r="Y327" s="307"/>
      <c r="Z327" s="307"/>
      <c r="AA327" s="307"/>
      <c r="AB327" s="307"/>
      <c r="AC327" s="307"/>
      <c r="AD327" s="307"/>
      <c r="AE327" s="307"/>
      <c r="AF327" s="307"/>
      <c r="AG327" s="307"/>
      <c r="AH327" s="307"/>
    </row>
    <row r="328" spans="1:34" s="262" customFormat="1" ht="20.25" customHeight="1">
      <c r="A328" s="266"/>
      <c r="B328" s="270"/>
      <c r="C328" s="79"/>
      <c r="D328" s="278"/>
      <c r="E328" s="86"/>
      <c r="F328" s="86"/>
      <c r="G328" s="282"/>
      <c r="H328" s="285"/>
      <c r="I328" s="289"/>
      <c r="J328" s="293"/>
      <c r="K328" s="298"/>
      <c r="L328" s="303"/>
      <c r="M328" s="303"/>
      <c r="N328" s="307"/>
      <c r="O328" s="307"/>
      <c r="P328" s="307"/>
      <c r="Q328" s="307"/>
      <c r="R328" s="307"/>
      <c r="S328" s="307"/>
      <c r="T328" s="307"/>
      <c r="U328" s="307"/>
      <c r="V328" s="307"/>
      <c r="W328" s="307"/>
      <c r="X328" s="307"/>
      <c r="Y328" s="307"/>
      <c r="Z328" s="307"/>
      <c r="AA328" s="307"/>
      <c r="AB328" s="307"/>
      <c r="AC328" s="307"/>
      <c r="AD328" s="307"/>
      <c r="AE328" s="307"/>
      <c r="AF328" s="307"/>
      <c r="AG328" s="307"/>
      <c r="AH328" s="307"/>
    </row>
    <row r="329" spans="1:34" s="262" customFormat="1" ht="20.25" customHeight="1">
      <c r="A329" s="266"/>
      <c r="B329" s="270"/>
      <c r="C329" s="79"/>
      <c r="D329" s="278"/>
      <c r="E329" s="86"/>
      <c r="F329" s="86"/>
      <c r="G329" s="282"/>
      <c r="H329" s="285"/>
      <c r="I329" s="289"/>
      <c r="J329" s="293"/>
      <c r="K329" s="298"/>
      <c r="L329" s="303"/>
      <c r="M329" s="303"/>
      <c r="N329" s="307"/>
      <c r="O329" s="307"/>
      <c r="P329" s="307"/>
      <c r="Q329" s="307"/>
      <c r="R329" s="307"/>
      <c r="S329" s="307"/>
      <c r="T329" s="307"/>
      <c r="U329" s="307"/>
      <c r="V329" s="307"/>
      <c r="W329" s="307"/>
      <c r="X329" s="307"/>
      <c r="Y329" s="307"/>
      <c r="Z329" s="307"/>
      <c r="AA329" s="307"/>
      <c r="AB329" s="307"/>
      <c r="AC329" s="307"/>
      <c r="AD329" s="307"/>
      <c r="AE329" s="307"/>
      <c r="AF329" s="307"/>
      <c r="AG329" s="307"/>
      <c r="AH329" s="307"/>
    </row>
    <row r="330" spans="1:34" s="262" customFormat="1" ht="20.25" customHeight="1">
      <c r="A330" s="266"/>
      <c r="B330" s="270"/>
      <c r="C330" s="79"/>
      <c r="D330" s="278"/>
      <c r="E330" s="86"/>
      <c r="F330" s="86"/>
      <c r="G330" s="282"/>
      <c r="H330" s="285"/>
      <c r="I330" s="289"/>
      <c r="J330" s="293"/>
      <c r="K330" s="298"/>
      <c r="L330" s="303"/>
      <c r="M330" s="303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  <c r="X330" s="307"/>
      <c r="Y330" s="307"/>
      <c r="Z330" s="307"/>
      <c r="AA330" s="307"/>
      <c r="AB330" s="307"/>
      <c r="AC330" s="307"/>
      <c r="AD330" s="307"/>
      <c r="AE330" s="307"/>
      <c r="AF330" s="307"/>
      <c r="AG330" s="307"/>
      <c r="AH330" s="307"/>
    </row>
    <row r="331" spans="1:34" s="262" customFormat="1" ht="20.25" customHeight="1">
      <c r="A331" s="266"/>
      <c r="B331" s="270"/>
      <c r="C331" s="79"/>
      <c r="D331" s="278"/>
      <c r="E331" s="86"/>
      <c r="F331" s="86"/>
      <c r="G331" s="282"/>
      <c r="H331" s="285"/>
      <c r="I331" s="289"/>
      <c r="J331" s="293"/>
      <c r="K331" s="298"/>
      <c r="L331" s="303"/>
      <c r="M331" s="303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  <c r="Y331" s="307"/>
      <c r="Z331" s="307"/>
      <c r="AA331" s="307"/>
      <c r="AB331" s="307"/>
      <c r="AC331" s="307"/>
      <c r="AD331" s="307"/>
      <c r="AE331" s="307"/>
      <c r="AF331" s="307"/>
      <c r="AG331" s="307"/>
      <c r="AH331" s="307"/>
    </row>
    <row r="332" spans="1:34" s="262" customFormat="1" ht="20.25" customHeight="1">
      <c r="A332" s="266"/>
      <c r="B332" s="270"/>
      <c r="C332" s="79"/>
      <c r="D332" s="278"/>
      <c r="E332" s="86"/>
      <c r="F332" s="86"/>
      <c r="G332" s="282"/>
      <c r="H332" s="285"/>
      <c r="I332" s="289"/>
      <c r="J332" s="293"/>
      <c r="K332" s="298"/>
      <c r="L332" s="303"/>
      <c r="M332" s="303"/>
      <c r="N332" s="307"/>
      <c r="O332" s="307"/>
      <c r="P332" s="307"/>
      <c r="Q332" s="307"/>
      <c r="R332" s="307"/>
      <c r="S332" s="307"/>
      <c r="T332" s="307"/>
      <c r="U332" s="307"/>
      <c r="V332" s="307"/>
      <c r="W332" s="307"/>
      <c r="X332" s="307"/>
      <c r="Y332" s="307"/>
      <c r="Z332" s="307"/>
      <c r="AA332" s="307"/>
      <c r="AB332" s="307"/>
      <c r="AC332" s="307"/>
      <c r="AD332" s="307"/>
      <c r="AE332" s="307"/>
      <c r="AF332" s="307"/>
      <c r="AG332" s="307"/>
      <c r="AH332" s="307"/>
    </row>
    <row r="333" spans="1:34" s="262" customFormat="1" ht="20.25" customHeight="1">
      <c r="A333" s="266"/>
      <c r="B333" s="270"/>
      <c r="C333" s="79"/>
      <c r="D333" s="278"/>
      <c r="E333" s="86"/>
      <c r="F333" s="86"/>
      <c r="G333" s="282"/>
      <c r="H333" s="285"/>
      <c r="I333" s="289"/>
      <c r="J333" s="293"/>
      <c r="K333" s="298"/>
      <c r="L333" s="303"/>
      <c r="M333" s="303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  <c r="X333" s="307"/>
      <c r="Y333" s="307"/>
      <c r="Z333" s="307"/>
      <c r="AA333" s="307"/>
      <c r="AB333" s="307"/>
      <c r="AC333" s="307"/>
      <c r="AD333" s="307"/>
      <c r="AE333" s="307"/>
      <c r="AF333" s="307"/>
      <c r="AG333" s="307"/>
      <c r="AH333" s="307"/>
    </row>
    <row r="334" spans="1:34" s="262" customFormat="1" ht="20.25" customHeight="1">
      <c r="A334" s="266"/>
      <c r="B334" s="270"/>
      <c r="C334" s="79"/>
      <c r="D334" s="278"/>
      <c r="E334" s="86"/>
      <c r="F334" s="86"/>
      <c r="G334" s="282"/>
      <c r="H334" s="285"/>
      <c r="I334" s="289"/>
      <c r="J334" s="293"/>
      <c r="K334" s="298"/>
      <c r="L334" s="303"/>
      <c r="M334" s="303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7"/>
      <c r="Z334" s="307"/>
      <c r="AA334" s="307"/>
      <c r="AB334" s="307"/>
      <c r="AC334" s="307"/>
      <c r="AD334" s="307"/>
      <c r="AE334" s="307"/>
      <c r="AF334" s="307"/>
      <c r="AG334" s="307"/>
      <c r="AH334" s="307"/>
    </row>
    <row r="335" spans="1:34" s="262" customFormat="1" ht="20.25" customHeight="1">
      <c r="A335" s="266"/>
      <c r="B335" s="270"/>
      <c r="C335" s="79"/>
      <c r="D335" s="278"/>
      <c r="E335" s="86"/>
      <c r="F335" s="86"/>
      <c r="G335" s="282"/>
      <c r="H335" s="285"/>
      <c r="I335" s="289"/>
      <c r="J335" s="293"/>
      <c r="K335" s="298"/>
      <c r="L335" s="303"/>
      <c r="M335" s="303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  <c r="X335" s="307"/>
      <c r="Y335" s="307"/>
      <c r="Z335" s="307"/>
      <c r="AA335" s="307"/>
      <c r="AB335" s="307"/>
      <c r="AC335" s="307"/>
      <c r="AD335" s="307"/>
      <c r="AE335" s="307"/>
      <c r="AF335" s="307"/>
      <c r="AG335" s="307"/>
      <c r="AH335" s="307"/>
    </row>
    <row r="336" spans="1:34" s="262" customFormat="1" ht="20.25" customHeight="1">
      <c r="A336" s="266"/>
      <c r="B336" s="270"/>
      <c r="C336" s="79"/>
      <c r="D336" s="278"/>
      <c r="E336" s="86"/>
      <c r="F336" s="86"/>
      <c r="G336" s="282"/>
      <c r="H336" s="285"/>
      <c r="I336" s="289"/>
      <c r="J336" s="293"/>
      <c r="K336" s="298"/>
      <c r="L336" s="303"/>
      <c r="M336" s="303"/>
      <c r="N336" s="307"/>
      <c r="O336" s="307"/>
      <c r="P336" s="307"/>
      <c r="Q336" s="307"/>
      <c r="R336" s="307"/>
      <c r="S336" s="307"/>
      <c r="T336" s="307"/>
      <c r="U336" s="307"/>
      <c r="V336" s="307"/>
      <c r="W336" s="307"/>
      <c r="X336" s="307"/>
      <c r="Y336" s="307"/>
      <c r="Z336" s="307"/>
      <c r="AA336" s="307"/>
      <c r="AB336" s="307"/>
      <c r="AC336" s="307"/>
      <c r="AD336" s="307"/>
      <c r="AE336" s="307"/>
      <c r="AF336" s="307"/>
      <c r="AG336" s="307"/>
      <c r="AH336" s="307"/>
    </row>
    <row r="337" spans="1:34" s="262" customFormat="1" ht="20.25" customHeight="1">
      <c r="A337" s="266"/>
      <c r="B337" s="270"/>
      <c r="C337" s="79"/>
      <c r="D337" s="278"/>
      <c r="E337" s="86"/>
      <c r="F337" s="86"/>
      <c r="G337" s="282"/>
      <c r="H337" s="285"/>
      <c r="I337" s="289"/>
      <c r="J337" s="293"/>
      <c r="K337" s="298"/>
      <c r="L337" s="303"/>
      <c r="M337" s="303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7"/>
      <c r="AB337" s="307"/>
      <c r="AC337" s="307"/>
      <c r="AD337" s="307"/>
      <c r="AE337" s="307"/>
      <c r="AF337" s="307"/>
      <c r="AG337" s="307"/>
      <c r="AH337" s="307"/>
    </row>
    <row r="338" spans="1:34" s="262" customFormat="1" ht="20.25" customHeight="1">
      <c r="A338" s="266"/>
      <c r="B338" s="270"/>
      <c r="C338" s="79"/>
      <c r="D338" s="278"/>
      <c r="E338" s="86"/>
      <c r="F338" s="86"/>
      <c r="G338" s="282"/>
      <c r="H338" s="285"/>
      <c r="I338" s="289"/>
      <c r="J338" s="293"/>
      <c r="K338" s="298"/>
      <c r="L338" s="303"/>
      <c r="M338" s="303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  <c r="X338" s="307"/>
      <c r="Y338" s="307"/>
      <c r="Z338" s="307"/>
      <c r="AA338" s="307"/>
      <c r="AB338" s="307"/>
      <c r="AC338" s="307"/>
      <c r="AD338" s="307"/>
      <c r="AE338" s="307"/>
      <c r="AF338" s="307"/>
      <c r="AG338" s="307"/>
      <c r="AH338" s="307"/>
    </row>
    <row r="339" spans="1:34" s="262" customFormat="1" ht="20.25" customHeight="1">
      <c r="A339" s="266"/>
      <c r="B339" s="270"/>
      <c r="C339" s="79"/>
      <c r="D339" s="278"/>
      <c r="E339" s="86"/>
      <c r="F339" s="86"/>
      <c r="G339" s="282"/>
      <c r="H339" s="285"/>
      <c r="I339" s="289"/>
      <c r="J339" s="293"/>
      <c r="K339" s="298"/>
      <c r="L339" s="303"/>
      <c r="M339" s="303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  <c r="Y339" s="307"/>
      <c r="Z339" s="307"/>
      <c r="AA339" s="307"/>
      <c r="AB339" s="307"/>
      <c r="AC339" s="307"/>
      <c r="AD339" s="307"/>
      <c r="AE339" s="307"/>
      <c r="AF339" s="307"/>
      <c r="AG339" s="307"/>
      <c r="AH339" s="307"/>
    </row>
    <row r="340" spans="1:34" s="262" customFormat="1" ht="20.25" customHeight="1">
      <c r="A340" s="266"/>
      <c r="B340" s="270"/>
      <c r="C340" s="79"/>
      <c r="D340" s="278"/>
      <c r="E340" s="86"/>
      <c r="F340" s="86"/>
      <c r="G340" s="282"/>
      <c r="H340" s="285"/>
      <c r="I340" s="289"/>
      <c r="J340" s="293"/>
      <c r="K340" s="298"/>
      <c r="L340" s="303"/>
      <c r="M340" s="303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  <c r="X340" s="307"/>
      <c r="Y340" s="307"/>
      <c r="Z340" s="307"/>
      <c r="AA340" s="307"/>
      <c r="AB340" s="307"/>
      <c r="AC340" s="307"/>
      <c r="AD340" s="307"/>
      <c r="AE340" s="307"/>
      <c r="AF340" s="307"/>
      <c r="AG340" s="307"/>
      <c r="AH340" s="307"/>
    </row>
    <row r="341" spans="1:34" s="262" customFormat="1" ht="20.25" customHeight="1">
      <c r="A341" s="266"/>
      <c r="B341" s="270"/>
      <c r="C341" s="79"/>
      <c r="D341" s="278"/>
      <c r="E341" s="86"/>
      <c r="F341" s="86"/>
      <c r="G341" s="282"/>
      <c r="H341" s="285"/>
      <c r="I341" s="289"/>
      <c r="J341" s="293"/>
      <c r="K341" s="298"/>
      <c r="L341" s="303"/>
      <c r="M341" s="303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  <c r="X341" s="307"/>
      <c r="Y341" s="307"/>
      <c r="Z341" s="307"/>
      <c r="AA341" s="307"/>
      <c r="AB341" s="307"/>
      <c r="AC341" s="307"/>
      <c r="AD341" s="307"/>
      <c r="AE341" s="307"/>
      <c r="AF341" s="307"/>
      <c r="AG341" s="307"/>
      <c r="AH341" s="307"/>
    </row>
    <row r="342" spans="1:34" s="262" customFormat="1" ht="20.25" customHeight="1">
      <c r="A342" s="266"/>
      <c r="B342" s="270"/>
      <c r="C342" s="79"/>
      <c r="D342" s="278"/>
      <c r="E342" s="86"/>
      <c r="F342" s="86"/>
      <c r="G342" s="282"/>
      <c r="H342" s="285"/>
      <c r="I342" s="289"/>
      <c r="J342" s="293"/>
      <c r="K342" s="298"/>
      <c r="L342" s="303"/>
      <c r="M342" s="303"/>
      <c r="N342" s="307"/>
      <c r="O342" s="307"/>
      <c r="P342" s="307"/>
      <c r="Q342" s="307"/>
      <c r="R342" s="307"/>
      <c r="S342" s="307"/>
      <c r="T342" s="307"/>
      <c r="U342" s="307"/>
      <c r="V342" s="307"/>
      <c r="W342" s="307"/>
      <c r="X342" s="307"/>
      <c r="Y342" s="307"/>
      <c r="Z342" s="307"/>
      <c r="AA342" s="307"/>
      <c r="AB342" s="307"/>
      <c r="AC342" s="307"/>
      <c r="AD342" s="307"/>
      <c r="AE342" s="307"/>
      <c r="AF342" s="307"/>
      <c r="AG342" s="307"/>
      <c r="AH342" s="307"/>
    </row>
    <row r="343" spans="1:34" s="262" customFormat="1" ht="20.25" customHeight="1">
      <c r="A343" s="266"/>
      <c r="B343" s="270"/>
      <c r="C343" s="79"/>
      <c r="D343" s="278"/>
      <c r="E343" s="86"/>
      <c r="F343" s="86"/>
      <c r="G343" s="282"/>
      <c r="H343" s="285"/>
      <c r="I343" s="289"/>
      <c r="J343" s="293"/>
      <c r="K343" s="298"/>
      <c r="L343" s="303"/>
      <c r="M343" s="303"/>
      <c r="N343" s="307"/>
      <c r="O343" s="307"/>
      <c r="P343" s="307"/>
      <c r="Q343" s="307"/>
      <c r="R343" s="307"/>
      <c r="S343" s="307"/>
      <c r="T343" s="307"/>
      <c r="U343" s="307"/>
      <c r="V343" s="307"/>
      <c r="W343" s="307"/>
      <c r="X343" s="307"/>
      <c r="Y343" s="307"/>
      <c r="Z343" s="307"/>
      <c r="AA343" s="307"/>
      <c r="AB343" s="307"/>
      <c r="AC343" s="307"/>
      <c r="AD343" s="307"/>
      <c r="AE343" s="307"/>
      <c r="AF343" s="307"/>
      <c r="AG343" s="307"/>
      <c r="AH343" s="307"/>
    </row>
    <row r="344" spans="1:34" s="262" customFormat="1" ht="20.25" customHeight="1">
      <c r="A344" s="266"/>
      <c r="B344" s="270"/>
      <c r="C344" s="79"/>
      <c r="D344" s="278"/>
      <c r="E344" s="86"/>
      <c r="F344" s="86"/>
      <c r="G344" s="282"/>
      <c r="H344" s="285"/>
      <c r="I344" s="289"/>
      <c r="J344" s="293"/>
      <c r="K344" s="298"/>
      <c r="L344" s="303"/>
      <c r="M344" s="303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  <c r="X344" s="307"/>
      <c r="Y344" s="307"/>
      <c r="Z344" s="307"/>
      <c r="AA344" s="307"/>
      <c r="AB344" s="307"/>
      <c r="AC344" s="307"/>
      <c r="AD344" s="307"/>
      <c r="AE344" s="307"/>
      <c r="AF344" s="307"/>
      <c r="AG344" s="307"/>
      <c r="AH344" s="307"/>
    </row>
    <row r="345" spans="1:34" s="262" customFormat="1" ht="20.25" customHeight="1">
      <c r="A345" s="266"/>
      <c r="B345" s="270"/>
      <c r="C345" s="79"/>
      <c r="D345" s="278"/>
      <c r="E345" s="86"/>
      <c r="F345" s="86"/>
      <c r="G345" s="282"/>
      <c r="H345" s="285"/>
      <c r="I345" s="289"/>
      <c r="J345" s="293"/>
      <c r="K345" s="298"/>
      <c r="L345" s="303"/>
      <c r="M345" s="303"/>
      <c r="N345" s="307"/>
      <c r="O345" s="307"/>
      <c r="P345" s="307"/>
      <c r="Q345" s="307"/>
      <c r="R345" s="307"/>
      <c r="S345" s="307"/>
      <c r="T345" s="307"/>
      <c r="U345" s="307"/>
      <c r="V345" s="307"/>
      <c r="W345" s="307"/>
      <c r="X345" s="307"/>
      <c r="Y345" s="307"/>
      <c r="Z345" s="307"/>
      <c r="AA345" s="307"/>
      <c r="AB345" s="307"/>
      <c r="AC345" s="307"/>
      <c r="AD345" s="307"/>
      <c r="AE345" s="307"/>
      <c r="AF345" s="307"/>
      <c r="AG345" s="307"/>
      <c r="AH345" s="307"/>
    </row>
    <row r="346" spans="1:34" s="262" customFormat="1" ht="20.25" customHeight="1">
      <c r="A346" s="266"/>
      <c r="B346" s="270"/>
      <c r="C346" s="79"/>
      <c r="D346" s="278"/>
      <c r="E346" s="86"/>
      <c r="F346" s="86"/>
      <c r="G346" s="282"/>
      <c r="H346" s="285"/>
      <c r="I346" s="289"/>
      <c r="J346" s="293"/>
      <c r="K346" s="298"/>
      <c r="L346" s="303"/>
      <c r="M346" s="303"/>
      <c r="N346" s="307"/>
      <c r="O346" s="307"/>
      <c r="P346" s="307"/>
      <c r="Q346" s="307"/>
      <c r="R346" s="307"/>
      <c r="S346" s="307"/>
      <c r="T346" s="307"/>
      <c r="U346" s="307"/>
      <c r="V346" s="307"/>
      <c r="W346" s="307"/>
      <c r="X346" s="307"/>
      <c r="Y346" s="307"/>
      <c r="Z346" s="307"/>
      <c r="AA346" s="307"/>
      <c r="AB346" s="307"/>
      <c r="AC346" s="307"/>
      <c r="AD346" s="307"/>
      <c r="AE346" s="307"/>
      <c r="AF346" s="307"/>
      <c r="AG346" s="307"/>
      <c r="AH346" s="307"/>
    </row>
    <row r="347" spans="1:34" s="262" customFormat="1" ht="20.25" customHeight="1">
      <c r="A347" s="266"/>
      <c r="B347" s="270"/>
      <c r="C347" s="79"/>
      <c r="D347" s="278"/>
      <c r="E347" s="86"/>
      <c r="F347" s="86"/>
      <c r="G347" s="282"/>
      <c r="H347" s="285"/>
      <c r="I347" s="289"/>
      <c r="J347" s="293"/>
      <c r="K347" s="298"/>
      <c r="L347" s="303"/>
      <c r="M347" s="303"/>
      <c r="N347" s="307"/>
      <c r="O347" s="307"/>
      <c r="P347" s="307"/>
      <c r="Q347" s="307"/>
      <c r="R347" s="307"/>
      <c r="S347" s="307"/>
      <c r="T347" s="307"/>
      <c r="U347" s="307"/>
      <c r="V347" s="307"/>
      <c r="W347" s="307"/>
      <c r="X347" s="307"/>
      <c r="Y347" s="307"/>
      <c r="Z347" s="307"/>
      <c r="AA347" s="307"/>
      <c r="AB347" s="307"/>
      <c r="AC347" s="307"/>
      <c r="AD347" s="307"/>
      <c r="AE347" s="307"/>
      <c r="AF347" s="307"/>
      <c r="AG347" s="307"/>
      <c r="AH347" s="307"/>
    </row>
    <row r="348" spans="1:34" s="262" customFormat="1" ht="20.25" customHeight="1">
      <c r="A348" s="266"/>
      <c r="B348" s="270"/>
      <c r="C348" s="79"/>
      <c r="D348" s="278"/>
      <c r="E348" s="86"/>
      <c r="F348" s="86"/>
      <c r="G348" s="282"/>
      <c r="H348" s="285"/>
      <c r="I348" s="289"/>
      <c r="J348" s="293"/>
      <c r="K348" s="298"/>
      <c r="L348" s="303"/>
      <c r="M348" s="303"/>
      <c r="N348" s="307"/>
      <c r="O348" s="307"/>
      <c r="P348" s="307"/>
      <c r="Q348" s="307"/>
      <c r="R348" s="307"/>
      <c r="S348" s="307"/>
      <c r="T348" s="307"/>
      <c r="U348" s="307"/>
      <c r="V348" s="307"/>
      <c r="W348" s="307"/>
      <c r="X348" s="307"/>
      <c r="Y348" s="307"/>
      <c r="Z348" s="307"/>
      <c r="AA348" s="307"/>
      <c r="AB348" s="307"/>
      <c r="AC348" s="307"/>
      <c r="AD348" s="307"/>
      <c r="AE348" s="307"/>
      <c r="AF348" s="307"/>
      <c r="AG348" s="307"/>
      <c r="AH348" s="307"/>
    </row>
    <row r="349" spans="1:34" s="262" customFormat="1" ht="20.25" customHeight="1">
      <c r="A349" s="266"/>
      <c r="B349" s="270"/>
      <c r="C349" s="79"/>
      <c r="D349" s="278"/>
      <c r="E349" s="86"/>
      <c r="F349" s="86"/>
      <c r="G349" s="282"/>
      <c r="H349" s="285"/>
      <c r="I349" s="289"/>
      <c r="J349" s="293"/>
      <c r="K349" s="298"/>
      <c r="L349" s="303"/>
      <c r="M349" s="303"/>
      <c r="N349" s="307"/>
      <c r="O349" s="307"/>
      <c r="P349" s="307"/>
      <c r="Q349" s="307"/>
      <c r="R349" s="307"/>
      <c r="S349" s="307"/>
      <c r="T349" s="307"/>
      <c r="U349" s="307"/>
      <c r="V349" s="307"/>
      <c r="W349" s="307"/>
      <c r="X349" s="307"/>
      <c r="Y349" s="307"/>
      <c r="Z349" s="307"/>
      <c r="AA349" s="307"/>
      <c r="AB349" s="307"/>
      <c r="AC349" s="307"/>
      <c r="AD349" s="307"/>
      <c r="AE349" s="307"/>
      <c r="AF349" s="307"/>
      <c r="AG349" s="307"/>
      <c r="AH349" s="307"/>
    </row>
    <row r="350" spans="1:34" s="262" customFormat="1" ht="20.25" customHeight="1">
      <c r="A350" s="266"/>
      <c r="B350" s="270"/>
      <c r="C350" s="79"/>
      <c r="D350" s="278"/>
      <c r="E350" s="86"/>
      <c r="F350" s="86"/>
      <c r="G350" s="282"/>
      <c r="H350" s="285"/>
      <c r="I350" s="289"/>
      <c r="J350" s="293"/>
      <c r="K350" s="298"/>
      <c r="L350" s="303"/>
      <c r="M350" s="303"/>
      <c r="N350" s="307"/>
      <c r="O350" s="307"/>
      <c r="P350" s="307"/>
      <c r="Q350" s="307"/>
      <c r="R350" s="307"/>
      <c r="S350" s="307"/>
      <c r="T350" s="307"/>
      <c r="U350" s="307"/>
      <c r="V350" s="307"/>
      <c r="W350" s="307"/>
      <c r="X350" s="307"/>
      <c r="Y350" s="307"/>
      <c r="Z350" s="307"/>
      <c r="AA350" s="307"/>
      <c r="AB350" s="307"/>
      <c r="AC350" s="307"/>
      <c r="AD350" s="307"/>
      <c r="AE350" s="307"/>
      <c r="AF350" s="307"/>
      <c r="AG350" s="307"/>
      <c r="AH350" s="307"/>
    </row>
    <row r="351" spans="1:34" s="262" customFormat="1" ht="20.25" customHeight="1">
      <c r="A351" s="266"/>
      <c r="B351" s="270"/>
      <c r="C351" s="79"/>
      <c r="D351" s="278"/>
      <c r="E351" s="86"/>
      <c r="F351" s="86"/>
      <c r="G351" s="282"/>
      <c r="H351" s="285"/>
      <c r="I351" s="289"/>
      <c r="J351" s="293"/>
      <c r="K351" s="298"/>
      <c r="L351" s="303"/>
      <c r="M351" s="303"/>
      <c r="N351" s="307"/>
      <c r="O351" s="307"/>
      <c r="P351" s="307"/>
      <c r="Q351" s="307"/>
      <c r="R351" s="307"/>
      <c r="S351" s="307"/>
      <c r="T351" s="307"/>
      <c r="U351" s="307"/>
      <c r="V351" s="307"/>
      <c r="W351" s="307"/>
      <c r="X351" s="307"/>
      <c r="Y351" s="307"/>
      <c r="Z351" s="307"/>
      <c r="AA351" s="307"/>
      <c r="AB351" s="307"/>
      <c r="AC351" s="307"/>
      <c r="AD351" s="307"/>
      <c r="AE351" s="307"/>
      <c r="AF351" s="307"/>
      <c r="AG351" s="307"/>
      <c r="AH351" s="307"/>
    </row>
    <row r="352" spans="1:34" s="262" customFormat="1" ht="20.25" customHeight="1">
      <c r="A352" s="266"/>
      <c r="B352" s="270"/>
      <c r="C352" s="79"/>
      <c r="D352" s="278"/>
      <c r="E352" s="86"/>
      <c r="F352" s="86"/>
      <c r="G352" s="282"/>
      <c r="H352" s="285"/>
      <c r="I352" s="289"/>
      <c r="J352" s="293"/>
      <c r="K352" s="298"/>
      <c r="L352" s="303"/>
      <c r="M352" s="303"/>
      <c r="N352" s="307"/>
      <c r="O352" s="307"/>
      <c r="P352" s="307"/>
      <c r="Q352" s="307"/>
      <c r="R352" s="307"/>
      <c r="S352" s="307"/>
      <c r="T352" s="307"/>
      <c r="U352" s="307"/>
      <c r="V352" s="307"/>
      <c r="W352" s="307"/>
      <c r="X352" s="307"/>
      <c r="Y352" s="307"/>
      <c r="Z352" s="307"/>
      <c r="AA352" s="307"/>
      <c r="AB352" s="307"/>
      <c r="AC352" s="307"/>
      <c r="AD352" s="307"/>
      <c r="AE352" s="307"/>
      <c r="AF352" s="307"/>
      <c r="AG352" s="307"/>
      <c r="AH352" s="307"/>
    </row>
    <row r="353" spans="1:34" s="262" customFormat="1" ht="20.25" customHeight="1">
      <c r="A353" s="266"/>
      <c r="B353" s="270"/>
      <c r="C353" s="79"/>
      <c r="D353" s="278"/>
      <c r="E353" s="86"/>
      <c r="F353" s="86"/>
      <c r="G353" s="282"/>
      <c r="H353" s="285"/>
      <c r="I353" s="289"/>
      <c r="J353" s="293"/>
      <c r="K353" s="298"/>
      <c r="L353" s="303"/>
      <c r="M353" s="303"/>
      <c r="N353" s="307"/>
      <c r="O353" s="307"/>
      <c r="P353" s="307"/>
      <c r="Q353" s="307"/>
      <c r="R353" s="307"/>
      <c r="S353" s="307"/>
      <c r="T353" s="307"/>
      <c r="U353" s="307"/>
      <c r="V353" s="307"/>
      <c r="W353" s="307"/>
      <c r="X353" s="307"/>
      <c r="Y353" s="307"/>
      <c r="Z353" s="307"/>
      <c r="AA353" s="307"/>
      <c r="AB353" s="307"/>
      <c r="AC353" s="307"/>
      <c r="AD353" s="307"/>
      <c r="AE353" s="307"/>
      <c r="AF353" s="307"/>
      <c r="AG353" s="307"/>
      <c r="AH353" s="307"/>
    </row>
    <row r="354" spans="1:34" s="262" customFormat="1" ht="20.25" customHeight="1">
      <c r="A354" s="266"/>
      <c r="B354" s="270"/>
      <c r="C354" s="79"/>
      <c r="D354" s="278"/>
      <c r="E354" s="86"/>
      <c r="F354" s="86"/>
      <c r="G354" s="282"/>
      <c r="H354" s="285"/>
      <c r="I354" s="289"/>
      <c r="J354" s="293"/>
      <c r="K354" s="298"/>
      <c r="L354" s="303"/>
      <c r="M354" s="303"/>
      <c r="N354" s="307"/>
      <c r="O354" s="307"/>
      <c r="P354" s="307"/>
      <c r="Q354" s="307"/>
      <c r="R354" s="307"/>
      <c r="S354" s="307"/>
      <c r="T354" s="307"/>
      <c r="U354" s="307"/>
      <c r="V354" s="307"/>
      <c r="W354" s="307"/>
      <c r="X354" s="307"/>
      <c r="Y354" s="307"/>
      <c r="Z354" s="307"/>
      <c r="AA354" s="307"/>
      <c r="AB354" s="307"/>
      <c r="AC354" s="307"/>
      <c r="AD354" s="307"/>
      <c r="AE354" s="307"/>
      <c r="AF354" s="307"/>
      <c r="AG354" s="307"/>
      <c r="AH354" s="307"/>
    </row>
    <row r="355" spans="1:34" s="262" customFormat="1" ht="20.25" customHeight="1">
      <c r="A355" s="266"/>
      <c r="B355" s="270"/>
      <c r="C355" s="79"/>
      <c r="D355" s="278"/>
      <c r="E355" s="86"/>
      <c r="F355" s="86"/>
      <c r="G355" s="282"/>
      <c r="H355" s="285"/>
      <c r="I355" s="289"/>
      <c r="J355" s="293"/>
      <c r="K355" s="298"/>
      <c r="L355" s="303"/>
      <c r="M355" s="303"/>
      <c r="N355" s="307"/>
      <c r="O355" s="307"/>
      <c r="P355" s="307"/>
      <c r="Q355" s="307"/>
      <c r="R355" s="307"/>
      <c r="S355" s="307"/>
      <c r="T355" s="307"/>
      <c r="U355" s="307"/>
      <c r="V355" s="307"/>
      <c r="W355" s="307"/>
      <c r="X355" s="307"/>
      <c r="Y355" s="307"/>
      <c r="Z355" s="307"/>
      <c r="AA355" s="307"/>
      <c r="AB355" s="307"/>
      <c r="AC355" s="307"/>
      <c r="AD355" s="307"/>
      <c r="AE355" s="307"/>
      <c r="AF355" s="307"/>
      <c r="AG355" s="307"/>
      <c r="AH355" s="307"/>
    </row>
    <row r="356" spans="1:34" s="262" customFormat="1" ht="20.25" customHeight="1">
      <c r="A356" s="266"/>
      <c r="B356" s="270"/>
      <c r="C356" s="79"/>
      <c r="D356" s="278"/>
      <c r="E356" s="86"/>
      <c r="F356" s="86"/>
      <c r="G356" s="282"/>
      <c r="H356" s="285"/>
      <c r="I356" s="289"/>
      <c r="J356" s="293"/>
      <c r="K356" s="298"/>
      <c r="L356" s="303"/>
      <c r="M356" s="303"/>
      <c r="N356" s="307"/>
      <c r="O356" s="307"/>
      <c r="P356" s="307"/>
      <c r="Q356" s="307"/>
      <c r="R356" s="307"/>
      <c r="S356" s="307"/>
      <c r="T356" s="307"/>
      <c r="U356" s="307"/>
      <c r="V356" s="307"/>
      <c r="W356" s="307"/>
      <c r="X356" s="307"/>
      <c r="Y356" s="307"/>
      <c r="Z356" s="307"/>
      <c r="AA356" s="307"/>
      <c r="AB356" s="307"/>
      <c r="AC356" s="307"/>
      <c r="AD356" s="307"/>
      <c r="AE356" s="307"/>
      <c r="AF356" s="307"/>
      <c r="AG356" s="307"/>
      <c r="AH356" s="307"/>
    </row>
    <row r="357" spans="1:34" s="262" customFormat="1" ht="20.25" customHeight="1">
      <c r="A357" s="266"/>
      <c r="B357" s="270"/>
      <c r="C357" s="79"/>
      <c r="D357" s="278"/>
      <c r="E357" s="86"/>
      <c r="F357" s="86"/>
      <c r="G357" s="282"/>
      <c r="H357" s="285"/>
      <c r="I357" s="289"/>
      <c r="J357" s="293"/>
      <c r="K357" s="298"/>
      <c r="L357" s="303"/>
      <c r="M357" s="303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  <c r="X357" s="307"/>
      <c r="Y357" s="307"/>
      <c r="Z357" s="307"/>
      <c r="AA357" s="307"/>
      <c r="AB357" s="307"/>
      <c r="AC357" s="307"/>
      <c r="AD357" s="307"/>
      <c r="AE357" s="307"/>
      <c r="AF357" s="307"/>
      <c r="AG357" s="307"/>
      <c r="AH357" s="307"/>
    </row>
    <row r="358" spans="1:34" s="262" customFormat="1" ht="20.25" customHeight="1">
      <c r="A358" s="266"/>
      <c r="B358" s="270"/>
      <c r="C358" s="79"/>
      <c r="D358" s="278"/>
      <c r="E358" s="86"/>
      <c r="F358" s="86"/>
      <c r="G358" s="282"/>
      <c r="H358" s="285"/>
      <c r="I358" s="289"/>
      <c r="J358" s="293"/>
      <c r="K358" s="298"/>
      <c r="L358" s="303"/>
      <c r="M358" s="303"/>
      <c r="N358" s="307"/>
      <c r="O358" s="307"/>
      <c r="P358" s="307"/>
      <c r="Q358" s="307"/>
      <c r="R358" s="307"/>
      <c r="S358" s="307"/>
      <c r="T358" s="307"/>
      <c r="U358" s="307"/>
      <c r="V358" s="307"/>
      <c r="W358" s="307"/>
      <c r="X358" s="307"/>
      <c r="Y358" s="307"/>
      <c r="Z358" s="307"/>
      <c r="AA358" s="307"/>
      <c r="AB358" s="307"/>
      <c r="AC358" s="307"/>
      <c r="AD358" s="307"/>
      <c r="AE358" s="307"/>
      <c r="AF358" s="307"/>
      <c r="AG358" s="307"/>
      <c r="AH358" s="307"/>
    </row>
    <row r="359" spans="1:34" s="262" customFormat="1" ht="20.25" customHeight="1">
      <c r="A359" s="266"/>
      <c r="B359" s="270"/>
      <c r="C359" s="79"/>
      <c r="D359" s="278"/>
      <c r="E359" s="86"/>
      <c r="F359" s="86"/>
      <c r="G359" s="282"/>
      <c r="H359" s="285"/>
      <c r="I359" s="289"/>
      <c r="J359" s="293"/>
      <c r="K359" s="298"/>
      <c r="L359" s="303"/>
      <c r="M359" s="303"/>
      <c r="N359" s="307"/>
      <c r="O359" s="307"/>
      <c r="P359" s="307"/>
      <c r="Q359" s="307"/>
      <c r="R359" s="307"/>
      <c r="S359" s="307"/>
      <c r="T359" s="307"/>
      <c r="U359" s="307"/>
      <c r="V359" s="307"/>
      <c r="W359" s="307"/>
      <c r="X359" s="307"/>
      <c r="Y359" s="307"/>
      <c r="Z359" s="307"/>
      <c r="AA359" s="307"/>
      <c r="AB359" s="307"/>
      <c r="AC359" s="307"/>
      <c r="AD359" s="307"/>
      <c r="AE359" s="307"/>
      <c r="AF359" s="307"/>
      <c r="AG359" s="307"/>
      <c r="AH359" s="307"/>
    </row>
    <row r="360" spans="1:34" s="262" customFormat="1" ht="20.25" customHeight="1">
      <c r="A360" s="266"/>
      <c r="B360" s="270"/>
      <c r="C360" s="79"/>
      <c r="D360" s="278"/>
      <c r="E360" s="86"/>
      <c r="F360" s="86"/>
      <c r="G360" s="282"/>
      <c r="H360" s="285"/>
      <c r="I360" s="289"/>
      <c r="J360" s="293"/>
      <c r="K360" s="298"/>
      <c r="L360" s="303"/>
      <c r="M360" s="303"/>
      <c r="N360" s="307"/>
      <c r="O360" s="307"/>
      <c r="P360" s="307"/>
      <c r="Q360" s="307"/>
      <c r="R360" s="307"/>
      <c r="S360" s="307"/>
      <c r="T360" s="307"/>
      <c r="U360" s="307"/>
      <c r="V360" s="307"/>
      <c r="W360" s="307"/>
      <c r="X360" s="307"/>
      <c r="Y360" s="307"/>
      <c r="Z360" s="307"/>
      <c r="AA360" s="307"/>
      <c r="AB360" s="307"/>
      <c r="AC360" s="307"/>
      <c r="AD360" s="307"/>
      <c r="AE360" s="307"/>
      <c r="AF360" s="307"/>
      <c r="AG360" s="307"/>
      <c r="AH360" s="307"/>
    </row>
    <row r="361" spans="1:34" s="262" customFormat="1" ht="20.25" customHeight="1">
      <c r="A361" s="266"/>
      <c r="B361" s="270"/>
      <c r="C361" s="79"/>
      <c r="D361" s="278"/>
      <c r="E361" s="86"/>
      <c r="F361" s="86"/>
      <c r="G361" s="282"/>
      <c r="H361" s="285"/>
      <c r="I361" s="289"/>
      <c r="J361" s="293"/>
      <c r="K361" s="298"/>
      <c r="L361" s="303"/>
      <c r="M361" s="303"/>
      <c r="N361" s="307"/>
      <c r="O361" s="307"/>
      <c r="P361" s="307"/>
      <c r="Q361" s="307"/>
      <c r="R361" s="307"/>
      <c r="S361" s="307"/>
      <c r="T361" s="307"/>
      <c r="U361" s="307"/>
      <c r="V361" s="307"/>
      <c r="W361" s="307"/>
      <c r="X361" s="307"/>
      <c r="Y361" s="307"/>
      <c r="Z361" s="307"/>
      <c r="AA361" s="307"/>
      <c r="AB361" s="307"/>
      <c r="AC361" s="307"/>
      <c r="AD361" s="307"/>
      <c r="AE361" s="307"/>
      <c r="AF361" s="307"/>
      <c r="AG361" s="307"/>
      <c r="AH361" s="307"/>
    </row>
    <row r="362" spans="1:34" s="262" customFormat="1" ht="20.25" customHeight="1">
      <c r="A362" s="266"/>
      <c r="B362" s="270"/>
      <c r="C362" s="79"/>
      <c r="D362" s="278"/>
      <c r="E362" s="86"/>
      <c r="F362" s="86"/>
      <c r="G362" s="282"/>
      <c r="H362" s="285"/>
      <c r="I362" s="289"/>
      <c r="J362" s="293"/>
      <c r="K362" s="298"/>
      <c r="L362" s="303"/>
      <c r="M362" s="303"/>
      <c r="N362" s="307"/>
      <c r="O362" s="307"/>
      <c r="P362" s="307"/>
      <c r="Q362" s="307"/>
      <c r="R362" s="307"/>
      <c r="S362" s="307"/>
      <c r="T362" s="307"/>
      <c r="U362" s="307"/>
      <c r="V362" s="307"/>
      <c r="W362" s="307"/>
      <c r="X362" s="307"/>
      <c r="Y362" s="307"/>
      <c r="Z362" s="307"/>
      <c r="AA362" s="307"/>
      <c r="AB362" s="307"/>
      <c r="AC362" s="307"/>
      <c r="AD362" s="307"/>
      <c r="AE362" s="307"/>
      <c r="AF362" s="307"/>
      <c r="AG362" s="307"/>
      <c r="AH362" s="307"/>
    </row>
    <row r="363" spans="1:34" s="262" customFormat="1" ht="20.25" customHeight="1">
      <c r="A363" s="266"/>
      <c r="B363" s="270"/>
      <c r="C363" s="79"/>
      <c r="D363" s="278"/>
      <c r="E363" s="86"/>
      <c r="F363" s="86"/>
      <c r="G363" s="282"/>
      <c r="H363" s="285"/>
      <c r="I363" s="289"/>
      <c r="J363" s="293"/>
      <c r="K363" s="298"/>
      <c r="L363" s="303"/>
      <c r="M363" s="303"/>
      <c r="N363" s="307"/>
      <c r="O363" s="307"/>
      <c r="P363" s="307"/>
      <c r="Q363" s="307"/>
      <c r="R363" s="307"/>
      <c r="S363" s="307"/>
      <c r="T363" s="307"/>
      <c r="U363" s="307"/>
      <c r="V363" s="307"/>
      <c r="W363" s="307"/>
      <c r="X363" s="307"/>
      <c r="Y363" s="307"/>
      <c r="Z363" s="307"/>
      <c r="AA363" s="307"/>
      <c r="AB363" s="307"/>
      <c r="AC363" s="307"/>
      <c r="AD363" s="307"/>
      <c r="AE363" s="307"/>
      <c r="AF363" s="307"/>
      <c r="AG363" s="307"/>
      <c r="AH363" s="307"/>
    </row>
    <row r="364" spans="1:34" s="262" customFormat="1" ht="20.25" customHeight="1">
      <c r="A364" s="266"/>
      <c r="B364" s="270"/>
      <c r="C364" s="79"/>
      <c r="D364" s="278"/>
      <c r="E364" s="86"/>
      <c r="F364" s="86"/>
      <c r="G364" s="282"/>
      <c r="H364" s="285"/>
      <c r="I364" s="289"/>
      <c r="J364" s="293"/>
      <c r="K364" s="298"/>
      <c r="L364" s="303"/>
      <c r="M364" s="303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  <c r="X364" s="307"/>
      <c r="Y364" s="307"/>
      <c r="Z364" s="307"/>
      <c r="AA364" s="307"/>
      <c r="AB364" s="307"/>
      <c r="AC364" s="307"/>
      <c r="AD364" s="307"/>
      <c r="AE364" s="307"/>
      <c r="AF364" s="307"/>
      <c r="AG364" s="307"/>
      <c r="AH364" s="307"/>
    </row>
    <row r="365" spans="1:34" s="262" customFormat="1" ht="20.25" customHeight="1">
      <c r="A365" s="266"/>
      <c r="B365" s="270"/>
      <c r="C365" s="79"/>
      <c r="D365" s="278"/>
      <c r="E365" s="86"/>
      <c r="F365" s="86"/>
      <c r="G365" s="282"/>
      <c r="H365" s="285"/>
      <c r="I365" s="289"/>
      <c r="J365" s="293"/>
      <c r="K365" s="298"/>
      <c r="L365" s="303"/>
      <c r="M365" s="303"/>
      <c r="N365" s="307"/>
      <c r="O365" s="307"/>
      <c r="P365" s="307"/>
      <c r="Q365" s="307"/>
      <c r="R365" s="307"/>
      <c r="S365" s="307"/>
      <c r="T365" s="307"/>
      <c r="U365" s="307"/>
      <c r="V365" s="307"/>
      <c r="W365" s="307"/>
      <c r="X365" s="307"/>
      <c r="Y365" s="307"/>
      <c r="Z365" s="307"/>
      <c r="AA365" s="307"/>
      <c r="AB365" s="307"/>
      <c r="AC365" s="307"/>
      <c r="AD365" s="307"/>
      <c r="AE365" s="307"/>
      <c r="AF365" s="307"/>
      <c r="AG365" s="307"/>
      <c r="AH365" s="307"/>
    </row>
    <row r="366" spans="1:34" s="262" customFormat="1" ht="20.25" customHeight="1">
      <c r="A366" s="266"/>
      <c r="B366" s="270"/>
      <c r="C366" s="79"/>
      <c r="D366" s="278"/>
      <c r="E366" s="86"/>
      <c r="F366" s="86"/>
      <c r="G366" s="282"/>
      <c r="H366" s="285"/>
      <c r="I366" s="289"/>
      <c r="J366" s="293"/>
      <c r="K366" s="298"/>
      <c r="L366" s="303"/>
      <c r="M366" s="303"/>
      <c r="N366" s="307"/>
      <c r="O366" s="307"/>
      <c r="P366" s="307"/>
      <c r="Q366" s="307"/>
      <c r="R366" s="307"/>
      <c r="S366" s="307"/>
      <c r="T366" s="307"/>
      <c r="U366" s="307"/>
      <c r="V366" s="307"/>
      <c r="W366" s="307"/>
      <c r="X366" s="307"/>
      <c r="Y366" s="307"/>
      <c r="Z366" s="307"/>
      <c r="AA366" s="307"/>
      <c r="AB366" s="307"/>
      <c r="AC366" s="307"/>
      <c r="AD366" s="307"/>
      <c r="AE366" s="307"/>
      <c r="AF366" s="307"/>
      <c r="AG366" s="307"/>
      <c r="AH366" s="307"/>
    </row>
    <row r="367" spans="1:34" s="262" customFormat="1" ht="20.25" customHeight="1">
      <c r="A367" s="266"/>
      <c r="B367" s="270"/>
      <c r="C367" s="79"/>
      <c r="D367" s="278"/>
      <c r="E367" s="86"/>
      <c r="F367" s="86"/>
      <c r="G367" s="282"/>
      <c r="H367" s="285"/>
      <c r="I367" s="289"/>
      <c r="J367" s="293"/>
      <c r="K367" s="298"/>
      <c r="L367" s="303"/>
      <c r="M367" s="303"/>
      <c r="N367" s="307"/>
      <c r="O367" s="307"/>
      <c r="P367" s="307"/>
      <c r="Q367" s="307"/>
      <c r="R367" s="307"/>
      <c r="S367" s="307"/>
      <c r="T367" s="307"/>
      <c r="U367" s="307"/>
      <c r="V367" s="307"/>
      <c r="W367" s="307"/>
      <c r="X367" s="307"/>
      <c r="Y367" s="307"/>
      <c r="Z367" s="307"/>
      <c r="AA367" s="307"/>
      <c r="AB367" s="307"/>
      <c r="AC367" s="307"/>
      <c r="AD367" s="307"/>
      <c r="AE367" s="307"/>
      <c r="AF367" s="307"/>
      <c r="AG367" s="307"/>
      <c r="AH367" s="307"/>
    </row>
    <row r="368" spans="1:34" s="262" customFormat="1" ht="20.25" customHeight="1">
      <c r="A368" s="266"/>
      <c r="B368" s="270"/>
      <c r="C368" s="79"/>
      <c r="D368" s="278"/>
      <c r="E368" s="86"/>
      <c r="F368" s="86"/>
      <c r="G368" s="282"/>
      <c r="H368" s="285"/>
      <c r="I368" s="289"/>
      <c r="J368" s="293"/>
      <c r="K368" s="298"/>
      <c r="L368" s="303"/>
      <c r="M368" s="303"/>
      <c r="N368" s="307"/>
      <c r="O368" s="307"/>
      <c r="P368" s="307"/>
      <c r="Q368" s="307"/>
      <c r="R368" s="307"/>
      <c r="S368" s="307"/>
      <c r="T368" s="307"/>
      <c r="U368" s="307"/>
      <c r="V368" s="307"/>
      <c r="W368" s="307"/>
      <c r="X368" s="307"/>
      <c r="Y368" s="307"/>
      <c r="Z368" s="307"/>
      <c r="AA368" s="307"/>
      <c r="AB368" s="307"/>
      <c r="AC368" s="307"/>
      <c r="AD368" s="307"/>
      <c r="AE368" s="307"/>
      <c r="AF368" s="307"/>
      <c r="AG368" s="307"/>
      <c r="AH368" s="307"/>
    </row>
    <row r="369" spans="1:34" s="262" customFormat="1" ht="20.25" customHeight="1">
      <c r="A369" s="266"/>
      <c r="B369" s="270"/>
      <c r="C369" s="79"/>
      <c r="D369" s="278"/>
      <c r="E369" s="86"/>
      <c r="F369" s="86"/>
      <c r="G369" s="282"/>
      <c r="H369" s="285"/>
      <c r="I369" s="289"/>
      <c r="J369" s="293"/>
      <c r="K369" s="298"/>
      <c r="L369" s="303"/>
      <c r="M369" s="303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  <c r="Y369" s="307"/>
      <c r="Z369" s="307"/>
      <c r="AA369" s="307"/>
      <c r="AB369" s="307"/>
      <c r="AC369" s="307"/>
      <c r="AD369" s="307"/>
      <c r="AE369" s="307"/>
      <c r="AF369" s="307"/>
      <c r="AG369" s="307"/>
      <c r="AH369" s="307"/>
    </row>
    <row r="370" spans="1:34" s="262" customFormat="1" ht="20.25" customHeight="1">
      <c r="A370" s="266"/>
      <c r="B370" s="270"/>
      <c r="C370" s="79"/>
      <c r="D370" s="278"/>
      <c r="E370" s="86"/>
      <c r="F370" s="86"/>
      <c r="G370" s="282"/>
      <c r="H370" s="285"/>
      <c r="I370" s="289"/>
      <c r="J370" s="293"/>
      <c r="K370" s="298"/>
      <c r="L370" s="303"/>
      <c r="M370" s="303"/>
      <c r="N370" s="307"/>
      <c r="O370" s="307"/>
      <c r="P370" s="307"/>
      <c r="Q370" s="307"/>
      <c r="R370" s="307"/>
      <c r="S370" s="307"/>
      <c r="T370" s="307"/>
      <c r="U370" s="307"/>
      <c r="V370" s="307"/>
      <c r="W370" s="307"/>
      <c r="X370" s="307"/>
      <c r="Y370" s="307"/>
      <c r="Z370" s="307"/>
      <c r="AA370" s="307"/>
      <c r="AB370" s="307"/>
      <c r="AC370" s="307"/>
      <c r="AD370" s="307"/>
      <c r="AE370" s="307"/>
      <c r="AF370" s="307"/>
      <c r="AG370" s="307"/>
      <c r="AH370" s="307"/>
    </row>
    <row r="371" spans="1:34" s="262" customFormat="1" ht="20.25" customHeight="1">
      <c r="A371" s="266"/>
      <c r="B371" s="270"/>
      <c r="C371" s="79"/>
      <c r="D371" s="278"/>
      <c r="E371" s="86"/>
      <c r="F371" s="86"/>
      <c r="G371" s="282"/>
      <c r="H371" s="285"/>
      <c r="I371" s="289"/>
      <c r="J371" s="293"/>
      <c r="K371" s="298"/>
      <c r="L371" s="303"/>
      <c r="M371" s="303"/>
      <c r="N371" s="307"/>
      <c r="O371" s="307"/>
      <c r="P371" s="307"/>
      <c r="Q371" s="307"/>
      <c r="R371" s="307"/>
      <c r="S371" s="307"/>
      <c r="T371" s="307"/>
      <c r="U371" s="307"/>
      <c r="V371" s="307"/>
      <c r="W371" s="307"/>
      <c r="X371" s="307"/>
      <c r="Y371" s="307"/>
      <c r="Z371" s="307"/>
      <c r="AA371" s="307"/>
      <c r="AB371" s="307"/>
      <c r="AC371" s="307"/>
      <c r="AD371" s="307"/>
      <c r="AE371" s="307"/>
      <c r="AF371" s="307"/>
      <c r="AG371" s="307"/>
      <c r="AH371" s="307"/>
    </row>
    <row r="372" spans="1:34" s="262" customFormat="1" ht="20.25" customHeight="1">
      <c r="A372" s="266"/>
      <c r="B372" s="270"/>
      <c r="C372" s="79"/>
      <c r="D372" s="278"/>
      <c r="E372" s="86"/>
      <c r="F372" s="86"/>
      <c r="G372" s="282"/>
      <c r="H372" s="285"/>
      <c r="I372" s="289"/>
      <c r="J372" s="293"/>
      <c r="K372" s="298"/>
      <c r="L372" s="303"/>
      <c r="M372" s="303"/>
      <c r="N372" s="307"/>
      <c r="O372" s="307"/>
      <c r="P372" s="307"/>
      <c r="Q372" s="307"/>
      <c r="R372" s="307"/>
      <c r="S372" s="307"/>
      <c r="T372" s="307"/>
      <c r="U372" s="307"/>
      <c r="V372" s="307"/>
      <c r="W372" s="307"/>
      <c r="X372" s="307"/>
      <c r="Y372" s="307"/>
      <c r="Z372" s="307"/>
      <c r="AA372" s="307"/>
      <c r="AB372" s="307"/>
      <c r="AC372" s="307"/>
      <c r="AD372" s="307"/>
      <c r="AE372" s="307"/>
      <c r="AF372" s="307"/>
      <c r="AG372" s="307"/>
      <c r="AH372" s="307"/>
    </row>
    <row r="373" spans="1:34" s="262" customFormat="1" ht="20.25" customHeight="1">
      <c r="A373" s="266"/>
      <c r="B373" s="270"/>
      <c r="C373" s="79"/>
      <c r="D373" s="278"/>
      <c r="E373" s="86"/>
      <c r="F373" s="86"/>
      <c r="G373" s="282"/>
      <c r="H373" s="285"/>
      <c r="I373" s="289"/>
      <c r="J373" s="293"/>
      <c r="K373" s="298"/>
      <c r="L373" s="303"/>
      <c r="M373" s="303"/>
      <c r="N373" s="307"/>
      <c r="O373" s="307"/>
      <c r="P373" s="307"/>
      <c r="Q373" s="307"/>
      <c r="R373" s="307"/>
      <c r="S373" s="307"/>
      <c r="T373" s="307"/>
      <c r="U373" s="307"/>
      <c r="V373" s="307"/>
      <c r="W373" s="307"/>
      <c r="X373" s="307"/>
      <c r="Y373" s="307"/>
      <c r="Z373" s="307"/>
      <c r="AA373" s="307"/>
      <c r="AB373" s="307"/>
      <c r="AC373" s="307"/>
      <c r="AD373" s="307"/>
      <c r="AE373" s="307"/>
      <c r="AF373" s="307"/>
      <c r="AG373" s="307"/>
      <c r="AH373" s="307"/>
    </row>
    <row r="374" spans="1:34" s="262" customFormat="1" ht="20.25" customHeight="1">
      <c r="A374" s="266"/>
      <c r="B374" s="270"/>
      <c r="C374" s="79"/>
      <c r="D374" s="278"/>
      <c r="E374" s="86"/>
      <c r="F374" s="86"/>
      <c r="G374" s="282"/>
      <c r="H374" s="285"/>
      <c r="I374" s="289"/>
      <c r="J374" s="293"/>
      <c r="K374" s="298"/>
      <c r="L374" s="303"/>
      <c r="M374" s="303"/>
      <c r="N374" s="307"/>
      <c r="O374" s="307"/>
      <c r="P374" s="307"/>
      <c r="Q374" s="307"/>
      <c r="R374" s="307"/>
      <c r="S374" s="307"/>
      <c r="T374" s="307"/>
      <c r="U374" s="307"/>
      <c r="V374" s="307"/>
      <c r="W374" s="307"/>
      <c r="X374" s="307"/>
      <c r="Y374" s="307"/>
      <c r="Z374" s="307"/>
      <c r="AA374" s="307"/>
      <c r="AB374" s="307"/>
      <c r="AC374" s="307"/>
      <c r="AD374" s="307"/>
      <c r="AE374" s="307"/>
      <c r="AF374" s="307"/>
      <c r="AG374" s="307"/>
      <c r="AH374" s="307"/>
    </row>
    <row r="375" spans="1:34" s="262" customFormat="1" ht="20.25" customHeight="1">
      <c r="A375" s="266"/>
      <c r="B375" s="270"/>
      <c r="C375" s="79"/>
      <c r="D375" s="278"/>
      <c r="E375" s="86"/>
      <c r="F375" s="86"/>
      <c r="G375" s="282"/>
      <c r="H375" s="285"/>
      <c r="I375" s="289"/>
      <c r="J375" s="293"/>
      <c r="K375" s="298"/>
      <c r="L375" s="303"/>
      <c r="M375" s="303"/>
      <c r="N375" s="307"/>
      <c r="O375" s="307"/>
      <c r="P375" s="307"/>
      <c r="Q375" s="307"/>
      <c r="R375" s="307"/>
      <c r="S375" s="307"/>
      <c r="T375" s="307"/>
      <c r="U375" s="307"/>
      <c r="V375" s="307"/>
      <c r="W375" s="307"/>
      <c r="X375" s="307"/>
      <c r="Y375" s="307"/>
      <c r="Z375" s="307"/>
      <c r="AA375" s="307"/>
      <c r="AB375" s="307"/>
      <c r="AC375" s="307"/>
      <c r="AD375" s="307"/>
      <c r="AE375" s="307"/>
      <c r="AF375" s="307"/>
      <c r="AG375" s="307"/>
      <c r="AH375" s="307"/>
    </row>
    <row r="376" spans="1:34" s="262" customFormat="1" ht="20.25" customHeight="1">
      <c r="A376" s="266"/>
      <c r="B376" s="270"/>
      <c r="C376" s="79"/>
      <c r="D376" s="278"/>
      <c r="E376" s="86"/>
      <c r="F376" s="86"/>
      <c r="G376" s="282"/>
      <c r="H376" s="285"/>
      <c r="I376" s="289"/>
      <c r="J376" s="293"/>
      <c r="K376" s="298"/>
      <c r="L376" s="303"/>
      <c r="M376" s="303"/>
      <c r="N376" s="307"/>
      <c r="O376" s="307"/>
      <c r="P376" s="307"/>
      <c r="Q376" s="307"/>
      <c r="R376" s="307"/>
      <c r="S376" s="307"/>
      <c r="T376" s="307"/>
      <c r="U376" s="307"/>
      <c r="V376" s="307"/>
      <c r="W376" s="307"/>
      <c r="X376" s="307"/>
      <c r="Y376" s="307"/>
      <c r="Z376" s="307"/>
      <c r="AA376" s="307"/>
      <c r="AB376" s="307"/>
      <c r="AC376" s="307"/>
      <c r="AD376" s="307"/>
      <c r="AE376" s="307"/>
      <c r="AF376" s="307"/>
      <c r="AG376" s="307"/>
      <c r="AH376" s="307"/>
    </row>
    <row r="377" spans="1:34" s="262" customFormat="1" ht="20.25" customHeight="1">
      <c r="A377" s="266"/>
      <c r="B377" s="270"/>
      <c r="C377" s="79"/>
      <c r="D377" s="278"/>
      <c r="E377" s="86"/>
      <c r="F377" s="86"/>
      <c r="G377" s="282"/>
      <c r="H377" s="285"/>
      <c r="I377" s="289"/>
      <c r="J377" s="293"/>
      <c r="K377" s="298"/>
      <c r="L377" s="303"/>
      <c r="M377" s="303"/>
      <c r="N377" s="307"/>
      <c r="O377" s="307"/>
      <c r="P377" s="307"/>
      <c r="Q377" s="307"/>
      <c r="R377" s="307"/>
      <c r="S377" s="307"/>
      <c r="T377" s="307"/>
      <c r="U377" s="307"/>
      <c r="V377" s="307"/>
      <c r="W377" s="307"/>
      <c r="X377" s="307"/>
      <c r="Y377" s="307"/>
      <c r="Z377" s="307"/>
      <c r="AA377" s="307"/>
      <c r="AB377" s="307"/>
      <c r="AC377" s="307"/>
      <c r="AD377" s="307"/>
      <c r="AE377" s="307"/>
      <c r="AF377" s="307"/>
      <c r="AG377" s="307"/>
      <c r="AH377" s="307"/>
    </row>
    <row r="378" spans="1:34" s="262" customFormat="1" ht="20.25" customHeight="1">
      <c r="A378" s="266"/>
      <c r="B378" s="270"/>
      <c r="C378" s="79"/>
      <c r="D378" s="278"/>
      <c r="E378" s="86"/>
      <c r="F378" s="86"/>
      <c r="G378" s="282"/>
      <c r="H378" s="285"/>
      <c r="I378" s="289"/>
      <c r="J378" s="293"/>
      <c r="K378" s="298"/>
      <c r="L378" s="303"/>
      <c r="M378" s="303"/>
      <c r="N378" s="307"/>
      <c r="O378" s="307"/>
      <c r="P378" s="307"/>
      <c r="Q378" s="307"/>
      <c r="R378" s="307"/>
      <c r="S378" s="307"/>
      <c r="T378" s="307"/>
      <c r="U378" s="307"/>
      <c r="V378" s="307"/>
      <c r="W378" s="307"/>
      <c r="X378" s="307"/>
      <c r="Y378" s="307"/>
      <c r="Z378" s="307"/>
      <c r="AA378" s="307"/>
      <c r="AB378" s="307"/>
      <c r="AC378" s="307"/>
      <c r="AD378" s="307"/>
      <c r="AE378" s="307"/>
      <c r="AF378" s="307"/>
      <c r="AG378" s="307"/>
      <c r="AH378" s="307"/>
    </row>
    <row r="379" spans="1:34" s="262" customFormat="1" ht="20.25" customHeight="1">
      <c r="A379" s="266"/>
      <c r="B379" s="270"/>
      <c r="C379" s="79"/>
      <c r="D379" s="278"/>
      <c r="E379" s="86"/>
      <c r="F379" s="86"/>
      <c r="G379" s="282"/>
      <c r="H379" s="285"/>
      <c r="I379" s="289"/>
      <c r="J379" s="293"/>
      <c r="K379" s="298"/>
      <c r="L379" s="303"/>
      <c r="M379" s="303"/>
      <c r="N379" s="307"/>
      <c r="O379" s="307"/>
      <c r="P379" s="307"/>
      <c r="Q379" s="307"/>
      <c r="R379" s="307"/>
      <c r="S379" s="307"/>
      <c r="T379" s="307"/>
      <c r="U379" s="307"/>
      <c r="V379" s="307"/>
      <c r="W379" s="307"/>
      <c r="X379" s="307"/>
      <c r="Y379" s="307"/>
      <c r="Z379" s="307"/>
      <c r="AA379" s="307"/>
      <c r="AB379" s="307"/>
      <c r="AC379" s="307"/>
      <c r="AD379" s="307"/>
      <c r="AE379" s="307"/>
      <c r="AF379" s="307"/>
      <c r="AG379" s="307"/>
      <c r="AH379" s="307"/>
    </row>
    <row r="380" spans="1:34" s="262" customFormat="1" ht="20.25" customHeight="1">
      <c r="A380" s="266"/>
      <c r="B380" s="270"/>
      <c r="C380" s="79"/>
      <c r="D380" s="278"/>
      <c r="E380" s="86"/>
      <c r="F380" s="86"/>
      <c r="G380" s="282"/>
      <c r="H380" s="285"/>
      <c r="I380" s="289"/>
      <c r="J380" s="293"/>
      <c r="K380" s="298"/>
      <c r="L380" s="303"/>
      <c r="M380" s="303"/>
      <c r="N380" s="307"/>
      <c r="O380" s="307"/>
      <c r="P380" s="307"/>
      <c r="Q380" s="307"/>
      <c r="R380" s="307"/>
      <c r="S380" s="307"/>
      <c r="T380" s="307"/>
      <c r="U380" s="307"/>
      <c r="V380" s="307"/>
      <c r="W380" s="307"/>
      <c r="X380" s="307"/>
      <c r="Y380" s="307"/>
      <c r="Z380" s="307"/>
      <c r="AA380" s="307"/>
      <c r="AB380" s="307"/>
      <c r="AC380" s="307"/>
      <c r="AD380" s="307"/>
      <c r="AE380" s="307"/>
      <c r="AF380" s="307"/>
      <c r="AG380" s="307"/>
      <c r="AH380" s="307"/>
    </row>
    <row r="381" spans="1:34" s="262" customFormat="1" ht="20.25" customHeight="1">
      <c r="A381" s="266"/>
      <c r="B381" s="270"/>
      <c r="C381" s="79"/>
      <c r="D381" s="278"/>
      <c r="E381" s="86"/>
      <c r="F381" s="86"/>
      <c r="G381" s="282"/>
      <c r="H381" s="285"/>
      <c r="I381" s="289"/>
      <c r="J381" s="293"/>
      <c r="K381" s="298"/>
      <c r="L381" s="303"/>
      <c r="M381" s="303"/>
      <c r="N381" s="307"/>
      <c r="O381" s="307"/>
      <c r="P381" s="307"/>
      <c r="Q381" s="307"/>
      <c r="R381" s="307"/>
      <c r="S381" s="307"/>
      <c r="T381" s="307"/>
      <c r="U381" s="307"/>
      <c r="V381" s="307"/>
      <c r="W381" s="307"/>
      <c r="X381" s="307"/>
      <c r="Y381" s="307"/>
      <c r="Z381" s="307"/>
      <c r="AA381" s="307"/>
      <c r="AB381" s="307"/>
      <c r="AC381" s="307"/>
      <c r="AD381" s="307"/>
      <c r="AE381" s="307"/>
      <c r="AF381" s="307"/>
      <c r="AG381" s="307"/>
      <c r="AH381" s="307"/>
    </row>
    <row r="382" spans="1:34" s="262" customFormat="1" ht="20.25" customHeight="1">
      <c r="A382" s="266"/>
      <c r="B382" s="270"/>
      <c r="C382" s="79"/>
      <c r="D382" s="278"/>
      <c r="E382" s="86"/>
      <c r="F382" s="86"/>
      <c r="G382" s="282"/>
      <c r="H382" s="285"/>
      <c r="I382" s="289"/>
      <c r="J382" s="293"/>
      <c r="K382" s="298"/>
      <c r="L382" s="303"/>
      <c r="M382" s="303"/>
      <c r="N382" s="307"/>
      <c r="O382" s="307"/>
      <c r="P382" s="307"/>
      <c r="Q382" s="307"/>
      <c r="R382" s="307"/>
      <c r="S382" s="307"/>
      <c r="T382" s="307"/>
      <c r="U382" s="307"/>
      <c r="V382" s="307"/>
      <c r="W382" s="307"/>
      <c r="X382" s="307"/>
      <c r="Y382" s="307"/>
      <c r="Z382" s="307"/>
      <c r="AA382" s="307"/>
      <c r="AB382" s="307"/>
      <c r="AC382" s="307"/>
      <c r="AD382" s="307"/>
      <c r="AE382" s="307"/>
      <c r="AF382" s="307"/>
      <c r="AG382" s="307"/>
      <c r="AH382" s="307"/>
    </row>
    <row r="383" spans="1:34" s="262" customFormat="1" ht="20.25" customHeight="1">
      <c r="A383" s="266"/>
      <c r="B383" s="270"/>
      <c r="C383" s="79"/>
      <c r="D383" s="278"/>
      <c r="E383" s="86"/>
      <c r="F383" s="86"/>
      <c r="G383" s="282"/>
      <c r="H383" s="285"/>
      <c r="I383" s="289"/>
      <c r="J383" s="293"/>
      <c r="K383" s="298"/>
      <c r="L383" s="303"/>
      <c r="M383" s="303"/>
      <c r="N383" s="307"/>
      <c r="O383" s="307"/>
      <c r="P383" s="307"/>
      <c r="Q383" s="307"/>
      <c r="R383" s="307"/>
      <c r="S383" s="307"/>
      <c r="T383" s="307"/>
      <c r="U383" s="307"/>
      <c r="V383" s="307"/>
      <c r="W383" s="307"/>
      <c r="X383" s="307"/>
      <c r="Y383" s="307"/>
      <c r="Z383" s="307"/>
      <c r="AA383" s="307"/>
      <c r="AB383" s="307"/>
      <c r="AC383" s="307"/>
      <c r="AD383" s="307"/>
      <c r="AE383" s="307"/>
      <c r="AF383" s="307"/>
      <c r="AG383" s="307"/>
      <c r="AH383" s="307"/>
    </row>
    <row r="384" spans="1:34" s="262" customFormat="1" ht="20.25" customHeight="1">
      <c r="A384" s="266"/>
      <c r="B384" s="270"/>
      <c r="C384" s="79"/>
      <c r="D384" s="278"/>
      <c r="E384" s="86"/>
      <c r="F384" s="86"/>
      <c r="G384" s="282"/>
      <c r="H384" s="285"/>
      <c r="I384" s="289"/>
      <c r="J384" s="293"/>
      <c r="K384" s="298"/>
      <c r="L384" s="303"/>
      <c r="M384" s="303"/>
      <c r="N384" s="307"/>
      <c r="O384" s="307"/>
      <c r="P384" s="307"/>
      <c r="Q384" s="307"/>
      <c r="R384" s="307"/>
      <c r="S384" s="307"/>
      <c r="T384" s="307"/>
      <c r="U384" s="307"/>
      <c r="V384" s="307"/>
      <c r="W384" s="307"/>
      <c r="X384" s="307"/>
      <c r="Y384" s="307"/>
      <c r="Z384" s="307"/>
      <c r="AA384" s="307"/>
      <c r="AB384" s="307"/>
      <c r="AC384" s="307"/>
      <c r="AD384" s="307"/>
      <c r="AE384" s="307"/>
      <c r="AF384" s="307"/>
      <c r="AG384" s="307"/>
      <c r="AH384" s="307"/>
    </row>
    <row r="385" spans="1:34" s="262" customFormat="1" ht="20.25" customHeight="1">
      <c r="A385" s="266"/>
      <c r="B385" s="270"/>
      <c r="C385" s="79"/>
      <c r="D385" s="278"/>
      <c r="E385" s="86"/>
      <c r="F385" s="86"/>
      <c r="G385" s="282"/>
      <c r="H385" s="285"/>
      <c r="I385" s="289"/>
      <c r="J385" s="293"/>
      <c r="K385" s="298"/>
      <c r="L385" s="303"/>
      <c r="M385" s="303"/>
      <c r="N385" s="307"/>
      <c r="O385" s="307"/>
      <c r="P385" s="307"/>
      <c r="Q385" s="307"/>
      <c r="R385" s="307"/>
      <c r="S385" s="307"/>
      <c r="T385" s="307"/>
      <c r="U385" s="307"/>
      <c r="V385" s="307"/>
      <c r="W385" s="307"/>
      <c r="X385" s="307"/>
      <c r="Y385" s="307"/>
      <c r="Z385" s="307"/>
      <c r="AA385" s="307"/>
      <c r="AB385" s="307"/>
      <c r="AC385" s="307"/>
      <c r="AD385" s="307"/>
      <c r="AE385" s="307"/>
      <c r="AF385" s="307"/>
      <c r="AG385" s="307"/>
      <c r="AH385" s="307"/>
    </row>
    <row r="386" spans="1:34" s="262" customFormat="1" ht="20.25" customHeight="1">
      <c r="A386" s="266"/>
      <c r="B386" s="270"/>
      <c r="C386" s="79"/>
      <c r="D386" s="278"/>
      <c r="E386" s="86"/>
      <c r="F386" s="86"/>
      <c r="G386" s="282"/>
      <c r="H386" s="285"/>
      <c r="I386" s="289"/>
      <c r="J386" s="293"/>
      <c r="K386" s="298"/>
      <c r="L386" s="303"/>
      <c r="M386" s="303"/>
      <c r="N386" s="307"/>
      <c r="O386" s="307"/>
      <c r="P386" s="307"/>
      <c r="Q386" s="307"/>
      <c r="R386" s="307"/>
      <c r="S386" s="307"/>
      <c r="T386" s="307"/>
      <c r="U386" s="307"/>
      <c r="V386" s="307"/>
      <c r="W386" s="307"/>
      <c r="X386" s="307"/>
      <c r="Y386" s="307"/>
      <c r="Z386" s="307"/>
      <c r="AA386" s="307"/>
      <c r="AB386" s="307"/>
      <c r="AC386" s="307"/>
      <c r="AD386" s="307"/>
      <c r="AE386" s="307"/>
      <c r="AF386" s="307"/>
      <c r="AG386" s="307"/>
      <c r="AH386" s="307"/>
    </row>
    <row r="387" spans="1:34" s="262" customFormat="1" ht="20.25" customHeight="1">
      <c r="A387" s="266"/>
      <c r="B387" s="270"/>
      <c r="C387" s="79"/>
      <c r="D387" s="278"/>
      <c r="E387" s="86"/>
      <c r="F387" s="86"/>
      <c r="G387" s="282"/>
      <c r="H387" s="285"/>
      <c r="I387" s="289"/>
      <c r="J387" s="293"/>
      <c r="K387" s="298"/>
      <c r="L387" s="303"/>
      <c r="M387" s="303"/>
      <c r="N387" s="307"/>
      <c r="O387" s="307"/>
      <c r="P387" s="307"/>
      <c r="Q387" s="307"/>
      <c r="R387" s="307"/>
      <c r="S387" s="307"/>
      <c r="T387" s="307"/>
      <c r="U387" s="307"/>
      <c r="V387" s="307"/>
      <c r="W387" s="307"/>
      <c r="X387" s="307"/>
      <c r="Y387" s="307"/>
      <c r="Z387" s="307"/>
      <c r="AA387" s="307"/>
      <c r="AB387" s="307"/>
      <c r="AC387" s="307"/>
      <c r="AD387" s="307"/>
      <c r="AE387" s="307"/>
      <c r="AF387" s="307"/>
      <c r="AG387" s="307"/>
      <c r="AH387" s="307"/>
    </row>
    <row r="388" spans="1:34" s="262" customFormat="1" ht="20.25" customHeight="1">
      <c r="A388" s="266"/>
      <c r="B388" s="270"/>
      <c r="C388" s="79"/>
      <c r="D388" s="278"/>
      <c r="E388" s="86"/>
      <c r="F388" s="86"/>
      <c r="G388" s="282"/>
      <c r="H388" s="285"/>
      <c r="I388" s="289"/>
      <c r="J388" s="293"/>
      <c r="K388" s="298"/>
      <c r="L388" s="303"/>
      <c r="M388" s="303"/>
      <c r="N388" s="307"/>
      <c r="O388" s="307"/>
      <c r="P388" s="307"/>
      <c r="Q388" s="307"/>
      <c r="R388" s="307"/>
      <c r="S388" s="307"/>
      <c r="T388" s="307"/>
      <c r="U388" s="307"/>
      <c r="V388" s="307"/>
      <c r="W388" s="307"/>
      <c r="X388" s="307"/>
      <c r="Y388" s="307"/>
      <c r="Z388" s="307"/>
      <c r="AA388" s="307"/>
      <c r="AB388" s="307"/>
      <c r="AC388" s="307"/>
      <c r="AD388" s="307"/>
      <c r="AE388" s="307"/>
      <c r="AF388" s="307"/>
      <c r="AG388" s="307"/>
      <c r="AH388" s="307"/>
    </row>
    <row r="389" spans="1:34" s="262" customFormat="1" ht="20.25" customHeight="1">
      <c r="A389" s="266"/>
      <c r="B389" s="270"/>
      <c r="C389" s="79"/>
      <c r="D389" s="278"/>
      <c r="E389" s="86"/>
      <c r="F389" s="86"/>
      <c r="G389" s="282"/>
      <c r="H389" s="285"/>
      <c r="I389" s="289"/>
      <c r="J389" s="293"/>
      <c r="K389" s="298"/>
      <c r="L389" s="303"/>
      <c r="M389" s="303"/>
      <c r="N389" s="307"/>
      <c r="O389" s="307"/>
      <c r="P389" s="307"/>
      <c r="Q389" s="307"/>
      <c r="R389" s="307"/>
      <c r="S389" s="307"/>
      <c r="T389" s="307"/>
      <c r="U389" s="307"/>
      <c r="V389" s="307"/>
      <c r="W389" s="307"/>
      <c r="X389" s="307"/>
      <c r="Y389" s="307"/>
      <c r="Z389" s="307"/>
      <c r="AA389" s="307"/>
      <c r="AB389" s="307"/>
      <c r="AC389" s="307"/>
      <c r="AD389" s="307"/>
      <c r="AE389" s="307"/>
      <c r="AF389" s="307"/>
      <c r="AG389" s="307"/>
      <c r="AH389" s="307"/>
    </row>
    <row r="390" spans="1:34" s="262" customFormat="1" ht="20.25" customHeight="1">
      <c r="A390" s="266"/>
      <c r="B390" s="270"/>
      <c r="C390" s="79"/>
      <c r="D390" s="278"/>
      <c r="E390" s="86"/>
      <c r="F390" s="86"/>
      <c r="G390" s="282"/>
      <c r="H390" s="285"/>
      <c r="I390" s="289"/>
      <c r="J390" s="293"/>
      <c r="K390" s="298"/>
      <c r="L390" s="303"/>
      <c r="M390" s="303"/>
      <c r="N390" s="307"/>
      <c r="O390" s="307"/>
      <c r="P390" s="307"/>
      <c r="Q390" s="307"/>
      <c r="R390" s="307"/>
      <c r="S390" s="307"/>
      <c r="T390" s="307"/>
      <c r="U390" s="307"/>
      <c r="V390" s="307"/>
      <c r="W390" s="307"/>
      <c r="X390" s="307"/>
      <c r="Y390" s="307"/>
      <c r="Z390" s="307"/>
      <c r="AA390" s="307"/>
      <c r="AB390" s="307"/>
      <c r="AC390" s="307"/>
      <c r="AD390" s="307"/>
      <c r="AE390" s="307"/>
      <c r="AF390" s="307"/>
      <c r="AG390" s="307"/>
      <c r="AH390" s="307"/>
    </row>
    <row r="391" spans="1:34" s="262" customFormat="1" ht="20.25" customHeight="1">
      <c r="A391" s="266"/>
      <c r="B391" s="270"/>
      <c r="C391" s="79"/>
      <c r="D391" s="278"/>
      <c r="E391" s="86"/>
      <c r="F391" s="86"/>
      <c r="G391" s="282"/>
      <c r="H391" s="285"/>
      <c r="I391" s="289"/>
      <c r="J391" s="293"/>
      <c r="K391" s="298"/>
      <c r="L391" s="303"/>
      <c r="M391" s="303"/>
      <c r="N391" s="307"/>
      <c r="O391" s="307"/>
      <c r="P391" s="307"/>
      <c r="Q391" s="307"/>
      <c r="R391" s="307"/>
      <c r="S391" s="307"/>
      <c r="T391" s="307"/>
      <c r="U391" s="307"/>
      <c r="V391" s="307"/>
      <c r="W391" s="307"/>
      <c r="X391" s="307"/>
      <c r="Y391" s="307"/>
      <c r="Z391" s="307"/>
      <c r="AA391" s="307"/>
      <c r="AB391" s="307"/>
      <c r="AC391" s="307"/>
      <c r="AD391" s="307"/>
      <c r="AE391" s="307"/>
      <c r="AF391" s="307"/>
      <c r="AG391" s="307"/>
      <c r="AH391" s="307"/>
    </row>
    <row r="392" spans="1:34" s="262" customFormat="1" ht="20.25" customHeight="1">
      <c r="A392" s="266"/>
      <c r="B392" s="270"/>
      <c r="C392" s="79"/>
      <c r="D392" s="278"/>
      <c r="E392" s="86"/>
      <c r="F392" s="86"/>
      <c r="G392" s="282"/>
      <c r="H392" s="285"/>
      <c r="I392" s="289"/>
      <c r="J392" s="293"/>
      <c r="K392" s="298"/>
      <c r="L392" s="303"/>
      <c r="M392" s="303"/>
      <c r="N392" s="307"/>
      <c r="O392" s="307"/>
      <c r="P392" s="307"/>
      <c r="Q392" s="307"/>
      <c r="R392" s="307"/>
      <c r="S392" s="307"/>
      <c r="T392" s="307"/>
      <c r="U392" s="307"/>
      <c r="V392" s="307"/>
      <c r="W392" s="307"/>
      <c r="X392" s="307"/>
      <c r="Y392" s="307"/>
      <c r="Z392" s="307"/>
      <c r="AA392" s="307"/>
      <c r="AB392" s="307"/>
      <c r="AC392" s="307"/>
      <c r="AD392" s="307"/>
      <c r="AE392" s="307"/>
      <c r="AF392" s="307"/>
      <c r="AG392" s="307"/>
      <c r="AH392" s="307"/>
    </row>
    <row r="393" spans="1:34" s="262" customFormat="1" ht="20.25" customHeight="1">
      <c r="A393" s="266"/>
      <c r="B393" s="270"/>
      <c r="C393" s="79"/>
      <c r="D393" s="278"/>
      <c r="E393" s="86"/>
      <c r="F393" s="86"/>
      <c r="G393" s="282"/>
      <c r="H393" s="285"/>
      <c r="I393" s="289"/>
      <c r="J393" s="293"/>
      <c r="K393" s="298"/>
      <c r="L393" s="303"/>
      <c r="M393" s="303"/>
      <c r="N393" s="307"/>
      <c r="O393" s="307"/>
      <c r="P393" s="307"/>
      <c r="Q393" s="307"/>
      <c r="R393" s="307"/>
      <c r="S393" s="307"/>
      <c r="T393" s="307"/>
      <c r="U393" s="307"/>
      <c r="V393" s="307"/>
      <c r="W393" s="307"/>
      <c r="X393" s="307"/>
      <c r="Y393" s="307"/>
      <c r="Z393" s="307"/>
      <c r="AA393" s="307"/>
      <c r="AB393" s="307"/>
      <c r="AC393" s="307"/>
      <c r="AD393" s="307"/>
      <c r="AE393" s="307"/>
      <c r="AF393" s="307"/>
      <c r="AG393" s="307"/>
      <c r="AH393" s="307"/>
    </row>
    <row r="394" spans="1:34" s="262" customFormat="1" ht="20.25" customHeight="1">
      <c r="A394" s="266"/>
      <c r="B394" s="270"/>
      <c r="C394" s="79"/>
      <c r="D394" s="278"/>
      <c r="E394" s="86"/>
      <c r="F394" s="86"/>
      <c r="G394" s="282"/>
      <c r="H394" s="285"/>
      <c r="I394" s="289"/>
      <c r="J394" s="293"/>
      <c r="K394" s="298"/>
      <c r="L394" s="303"/>
      <c r="M394" s="303"/>
      <c r="N394" s="307"/>
      <c r="O394" s="307"/>
      <c r="P394" s="307"/>
      <c r="Q394" s="307"/>
      <c r="R394" s="307"/>
      <c r="S394" s="307"/>
      <c r="T394" s="307"/>
      <c r="U394" s="307"/>
      <c r="V394" s="307"/>
      <c r="W394" s="307"/>
      <c r="X394" s="307"/>
      <c r="Y394" s="307"/>
      <c r="Z394" s="307"/>
      <c r="AA394" s="307"/>
      <c r="AB394" s="307"/>
      <c r="AC394" s="307"/>
      <c r="AD394" s="307"/>
      <c r="AE394" s="307"/>
      <c r="AF394" s="307"/>
      <c r="AG394" s="307"/>
      <c r="AH394" s="307"/>
    </row>
    <row r="395" spans="1:34" s="262" customFormat="1" ht="20.25" customHeight="1">
      <c r="A395" s="266"/>
      <c r="B395" s="270"/>
      <c r="C395" s="79"/>
      <c r="D395" s="278"/>
      <c r="E395" s="86"/>
      <c r="F395" s="86"/>
      <c r="G395" s="282"/>
      <c r="H395" s="285"/>
      <c r="I395" s="289"/>
      <c r="J395" s="293"/>
      <c r="K395" s="298"/>
      <c r="L395" s="303"/>
      <c r="M395" s="303"/>
      <c r="N395" s="307"/>
      <c r="O395" s="307"/>
      <c r="P395" s="307"/>
      <c r="Q395" s="307"/>
      <c r="R395" s="307"/>
      <c r="S395" s="307"/>
      <c r="T395" s="307"/>
      <c r="U395" s="307"/>
      <c r="V395" s="307"/>
      <c r="W395" s="307"/>
      <c r="X395" s="307"/>
      <c r="Y395" s="307"/>
      <c r="Z395" s="307"/>
      <c r="AA395" s="307"/>
      <c r="AB395" s="307"/>
      <c r="AC395" s="307"/>
      <c r="AD395" s="307"/>
      <c r="AE395" s="307"/>
      <c r="AF395" s="307"/>
      <c r="AG395" s="307"/>
      <c r="AH395" s="307"/>
    </row>
    <row r="396" spans="1:34" s="262" customFormat="1" ht="20.25" customHeight="1">
      <c r="A396" s="266"/>
      <c r="B396" s="270"/>
      <c r="C396" s="79"/>
      <c r="D396" s="278"/>
      <c r="E396" s="86"/>
      <c r="F396" s="86"/>
      <c r="G396" s="282"/>
      <c r="H396" s="285"/>
      <c r="I396" s="289"/>
      <c r="J396" s="293"/>
      <c r="K396" s="298"/>
      <c r="L396" s="303"/>
      <c r="M396" s="303"/>
      <c r="N396" s="307"/>
      <c r="O396" s="307"/>
      <c r="P396" s="307"/>
      <c r="Q396" s="307"/>
      <c r="R396" s="307"/>
      <c r="S396" s="307"/>
      <c r="T396" s="307"/>
      <c r="U396" s="307"/>
      <c r="V396" s="307"/>
      <c r="W396" s="307"/>
      <c r="X396" s="307"/>
      <c r="Y396" s="307"/>
      <c r="Z396" s="307"/>
      <c r="AA396" s="307"/>
      <c r="AB396" s="307"/>
      <c r="AC396" s="307"/>
      <c r="AD396" s="307"/>
      <c r="AE396" s="307"/>
      <c r="AF396" s="307"/>
      <c r="AG396" s="307"/>
      <c r="AH396" s="307"/>
    </row>
    <row r="397" spans="1:34" s="262" customFormat="1" ht="20.25" customHeight="1">
      <c r="A397" s="266"/>
      <c r="B397" s="270"/>
      <c r="C397" s="79"/>
      <c r="D397" s="278"/>
      <c r="E397" s="86"/>
      <c r="F397" s="86"/>
      <c r="G397" s="282"/>
      <c r="H397" s="285"/>
      <c r="I397" s="289"/>
      <c r="J397" s="293"/>
      <c r="K397" s="298"/>
      <c r="L397" s="303"/>
      <c r="M397" s="303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  <c r="X397" s="307"/>
      <c r="Y397" s="307"/>
      <c r="Z397" s="307"/>
      <c r="AA397" s="307"/>
      <c r="AB397" s="307"/>
      <c r="AC397" s="307"/>
      <c r="AD397" s="307"/>
      <c r="AE397" s="307"/>
      <c r="AF397" s="307"/>
      <c r="AG397" s="307"/>
      <c r="AH397" s="307"/>
    </row>
    <row r="398" spans="1:34" s="262" customFormat="1" ht="20.25" customHeight="1">
      <c r="A398" s="266"/>
      <c r="B398" s="270"/>
      <c r="C398" s="79"/>
      <c r="D398" s="278"/>
      <c r="E398" s="86"/>
      <c r="F398" s="86"/>
      <c r="G398" s="282"/>
      <c r="H398" s="285"/>
      <c r="I398" s="289"/>
      <c r="J398" s="293"/>
      <c r="K398" s="298"/>
      <c r="L398" s="303"/>
      <c r="M398" s="303"/>
      <c r="N398" s="307"/>
      <c r="O398" s="307"/>
      <c r="P398" s="307"/>
      <c r="Q398" s="307"/>
      <c r="R398" s="307"/>
      <c r="S398" s="307"/>
      <c r="T398" s="307"/>
      <c r="U398" s="307"/>
      <c r="V398" s="307"/>
      <c r="W398" s="307"/>
      <c r="X398" s="307"/>
      <c r="Y398" s="307"/>
      <c r="Z398" s="307"/>
      <c r="AA398" s="307"/>
      <c r="AB398" s="307"/>
      <c r="AC398" s="307"/>
      <c r="AD398" s="307"/>
      <c r="AE398" s="307"/>
      <c r="AF398" s="307"/>
      <c r="AG398" s="307"/>
      <c r="AH398" s="307"/>
    </row>
    <row r="399" spans="1:34" s="262" customFormat="1" ht="20.25" customHeight="1">
      <c r="A399" s="266"/>
      <c r="B399" s="270"/>
      <c r="C399" s="79"/>
      <c r="D399" s="278"/>
      <c r="E399" s="86"/>
      <c r="F399" s="86"/>
      <c r="G399" s="282"/>
      <c r="H399" s="285"/>
      <c r="I399" s="289"/>
      <c r="J399" s="293"/>
      <c r="K399" s="298"/>
      <c r="L399" s="303"/>
      <c r="M399" s="303"/>
      <c r="N399" s="307"/>
      <c r="O399" s="307"/>
      <c r="P399" s="307"/>
      <c r="Q399" s="307"/>
      <c r="R399" s="307"/>
      <c r="S399" s="307"/>
      <c r="T399" s="307"/>
      <c r="U399" s="307"/>
      <c r="V399" s="307"/>
      <c r="W399" s="307"/>
      <c r="X399" s="307"/>
      <c r="Y399" s="307"/>
      <c r="Z399" s="307"/>
      <c r="AA399" s="307"/>
      <c r="AB399" s="307"/>
      <c r="AC399" s="307"/>
      <c r="AD399" s="307"/>
      <c r="AE399" s="307"/>
      <c r="AF399" s="307"/>
      <c r="AG399" s="307"/>
      <c r="AH399" s="307"/>
    </row>
    <row r="400" spans="1:34" s="262" customFormat="1" ht="20.25" customHeight="1">
      <c r="A400" s="266"/>
      <c r="B400" s="270"/>
      <c r="C400" s="79"/>
      <c r="D400" s="278"/>
      <c r="E400" s="86"/>
      <c r="F400" s="86"/>
      <c r="G400" s="282"/>
      <c r="H400" s="285"/>
      <c r="I400" s="289"/>
      <c r="J400" s="293"/>
      <c r="K400" s="298"/>
      <c r="L400" s="303"/>
      <c r="M400" s="303"/>
      <c r="N400" s="307"/>
      <c r="O400" s="307"/>
      <c r="P400" s="307"/>
      <c r="Q400" s="307"/>
      <c r="R400" s="307"/>
      <c r="S400" s="307"/>
      <c r="T400" s="307"/>
      <c r="U400" s="307"/>
      <c r="V400" s="307"/>
      <c r="W400" s="307"/>
      <c r="X400" s="307"/>
      <c r="Y400" s="307"/>
      <c r="Z400" s="307"/>
      <c r="AA400" s="307"/>
      <c r="AB400" s="307"/>
      <c r="AC400" s="307"/>
      <c r="AD400" s="307"/>
      <c r="AE400" s="307"/>
      <c r="AF400" s="307"/>
      <c r="AG400" s="307"/>
      <c r="AH400" s="307"/>
    </row>
    <row r="401" spans="1:34" s="262" customFormat="1" ht="20.25" customHeight="1">
      <c r="A401" s="266"/>
      <c r="B401" s="270"/>
      <c r="C401" s="79"/>
      <c r="D401" s="278"/>
      <c r="E401" s="86"/>
      <c r="F401" s="86"/>
      <c r="G401" s="282"/>
      <c r="H401" s="285"/>
      <c r="I401" s="289"/>
      <c r="J401" s="293"/>
      <c r="K401" s="298"/>
      <c r="L401" s="303"/>
      <c r="M401" s="303"/>
      <c r="N401" s="307"/>
      <c r="O401" s="307"/>
      <c r="P401" s="307"/>
      <c r="Q401" s="307"/>
      <c r="R401" s="307"/>
      <c r="S401" s="307"/>
      <c r="T401" s="307"/>
      <c r="U401" s="307"/>
      <c r="V401" s="307"/>
      <c r="W401" s="307"/>
      <c r="X401" s="307"/>
      <c r="Y401" s="307"/>
      <c r="Z401" s="307"/>
      <c r="AA401" s="307"/>
      <c r="AB401" s="307"/>
      <c r="AC401" s="307"/>
      <c r="AD401" s="307"/>
      <c r="AE401" s="307"/>
      <c r="AF401" s="307"/>
      <c r="AG401" s="307"/>
      <c r="AH401" s="307"/>
    </row>
    <row r="402" spans="1:34" s="262" customFormat="1" ht="20.25" customHeight="1">
      <c r="A402" s="266"/>
      <c r="B402" s="270"/>
      <c r="C402" s="79"/>
      <c r="D402" s="278"/>
      <c r="E402" s="86"/>
      <c r="F402" s="86"/>
      <c r="G402" s="282"/>
      <c r="H402" s="285"/>
      <c r="I402" s="289"/>
      <c r="J402" s="293"/>
      <c r="K402" s="298"/>
      <c r="L402" s="303"/>
      <c r="M402" s="303"/>
      <c r="N402" s="307"/>
      <c r="O402" s="307"/>
      <c r="P402" s="307"/>
      <c r="Q402" s="307"/>
      <c r="R402" s="307"/>
      <c r="S402" s="307"/>
      <c r="T402" s="307"/>
      <c r="U402" s="307"/>
      <c r="V402" s="307"/>
      <c r="W402" s="307"/>
      <c r="X402" s="307"/>
      <c r="Y402" s="307"/>
      <c r="Z402" s="307"/>
      <c r="AA402" s="307"/>
      <c r="AB402" s="307"/>
      <c r="AC402" s="307"/>
      <c r="AD402" s="307"/>
      <c r="AE402" s="307"/>
      <c r="AF402" s="307"/>
      <c r="AG402" s="307"/>
      <c r="AH402" s="307"/>
    </row>
    <row r="403" spans="1:34" s="262" customFormat="1" ht="20.25" customHeight="1">
      <c r="A403" s="266"/>
      <c r="B403" s="270"/>
      <c r="C403" s="79"/>
      <c r="D403" s="278"/>
      <c r="E403" s="86"/>
      <c r="F403" s="86"/>
      <c r="G403" s="282"/>
      <c r="H403" s="285"/>
      <c r="I403" s="289"/>
      <c r="J403" s="293"/>
      <c r="K403" s="298"/>
      <c r="L403" s="303"/>
      <c r="M403" s="303"/>
      <c r="N403" s="307"/>
      <c r="O403" s="307"/>
      <c r="P403" s="307"/>
      <c r="Q403" s="307"/>
      <c r="R403" s="307"/>
      <c r="S403" s="307"/>
      <c r="T403" s="307"/>
      <c r="U403" s="307"/>
      <c r="V403" s="307"/>
      <c r="W403" s="307"/>
      <c r="X403" s="307"/>
      <c r="Y403" s="307"/>
      <c r="Z403" s="307"/>
      <c r="AA403" s="307"/>
      <c r="AB403" s="307"/>
      <c r="AC403" s="307"/>
      <c r="AD403" s="307"/>
      <c r="AE403" s="307"/>
      <c r="AF403" s="307"/>
      <c r="AG403" s="307"/>
      <c r="AH403" s="307"/>
    </row>
    <row r="404" spans="1:34" s="262" customFormat="1" ht="20.25" customHeight="1">
      <c r="A404" s="266"/>
      <c r="B404" s="270"/>
      <c r="C404" s="79"/>
      <c r="D404" s="278"/>
      <c r="E404" s="86"/>
      <c r="F404" s="86"/>
      <c r="G404" s="282"/>
      <c r="H404" s="285"/>
      <c r="I404" s="289"/>
      <c r="J404" s="293"/>
      <c r="K404" s="298"/>
      <c r="L404" s="303"/>
      <c r="M404" s="303"/>
      <c r="N404" s="307"/>
      <c r="O404" s="307"/>
      <c r="P404" s="307"/>
      <c r="Q404" s="307"/>
      <c r="R404" s="307"/>
      <c r="S404" s="307"/>
      <c r="T404" s="307"/>
      <c r="U404" s="307"/>
      <c r="V404" s="307"/>
      <c r="W404" s="307"/>
      <c r="X404" s="307"/>
      <c r="Y404" s="307"/>
      <c r="Z404" s="307"/>
      <c r="AA404" s="307"/>
      <c r="AB404" s="307"/>
      <c r="AC404" s="307"/>
      <c r="AD404" s="307"/>
      <c r="AE404" s="307"/>
      <c r="AF404" s="307"/>
      <c r="AG404" s="307"/>
      <c r="AH404" s="307"/>
    </row>
    <row r="405" spans="1:34" s="262" customFormat="1" ht="20.25" customHeight="1">
      <c r="A405" s="266"/>
      <c r="B405" s="270"/>
      <c r="C405" s="79"/>
      <c r="D405" s="278"/>
      <c r="E405" s="86"/>
      <c r="F405" s="86"/>
      <c r="G405" s="282"/>
      <c r="H405" s="285"/>
      <c r="I405" s="289"/>
      <c r="J405" s="293"/>
      <c r="K405" s="298"/>
      <c r="L405" s="303"/>
      <c r="M405" s="303"/>
      <c r="N405" s="307"/>
      <c r="O405" s="307"/>
      <c r="P405" s="307"/>
      <c r="Q405" s="307"/>
      <c r="R405" s="307"/>
      <c r="S405" s="307"/>
      <c r="T405" s="307"/>
      <c r="U405" s="307"/>
      <c r="V405" s="307"/>
      <c r="W405" s="307"/>
      <c r="X405" s="307"/>
      <c r="Y405" s="307"/>
      <c r="Z405" s="307"/>
      <c r="AA405" s="307"/>
      <c r="AB405" s="307"/>
      <c r="AC405" s="307"/>
      <c r="AD405" s="307"/>
      <c r="AE405" s="307"/>
      <c r="AF405" s="307"/>
      <c r="AG405" s="307"/>
      <c r="AH405" s="307"/>
    </row>
    <row r="406" spans="1:34" s="262" customFormat="1" ht="20.25" customHeight="1">
      <c r="A406" s="266"/>
      <c r="B406" s="270"/>
      <c r="C406" s="79"/>
      <c r="D406" s="278"/>
      <c r="E406" s="86"/>
      <c r="F406" s="86"/>
      <c r="G406" s="282"/>
      <c r="H406" s="285"/>
      <c r="I406" s="289"/>
      <c r="J406" s="293"/>
      <c r="K406" s="298"/>
      <c r="L406" s="303"/>
      <c r="M406" s="303"/>
      <c r="N406" s="307"/>
      <c r="O406" s="307"/>
      <c r="P406" s="307"/>
      <c r="Q406" s="307"/>
      <c r="R406" s="307"/>
      <c r="S406" s="307"/>
      <c r="T406" s="307"/>
      <c r="U406" s="307"/>
      <c r="V406" s="307"/>
      <c r="W406" s="307"/>
      <c r="X406" s="307"/>
      <c r="Y406" s="307"/>
      <c r="Z406" s="307"/>
      <c r="AA406" s="307"/>
      <c r="AB406" s="307"/>
      <c r="AC406" s="307"/>
      <c r="AD406" s="307"/>
      <c r="AE406" s="307"/>
      <c r="AF406" s="307"/>
      <c r="AG406" s="307"/>
      <c r="AH406" s="307"/>
    </row>
    <row r="407" spans="1:34" s="262" customFormat="1" ht="20.25" customHeight="1">
      <c r="A407" s="266"/>
      <c r="B407" s="270"/>
      <c r="C407" s="79"/>
      <c r="D407" s="278"/>
      <c r="E407" s="86"/>
      <c r="F407" s="86"/>
      <c r="G407" s="282"/>
      <c r="H407" s="285"/>
      <c r="I407" s="289"/>
      <c r="J407" s="293"/>
      <c r="K407" s="298"/>
      <c r="L407" s="303"/>
      <c r="M407" s="303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  <c r="X407" s="307"/>
      <c r="Y407" s="307"/>
      <c r="Z407" s="307"/>
      <c r="AA407" s="307"/>
      <c r="AB407" s="307"/>
      <c r="AC407" s="307"/>
      <c r="AD407" s="307"/>
      <c r="AE407" s="307"/>
      <c r="AF407" s="307"/>
      <c r="AG407" s="307"/>
      <c r="AH407" s="307"/>
    </row>
    <row r="408" spans="1:34" s="262" customFormat="1" ht="20.25" customHeight="1">
      <c r="A408" s="266"/>
      <c r="B408" s="270"/>
      <c r="C408" s="79"/>
      <c r="D408" s="278"/>
      <c r="E408" s="86"/>
      <c r="F408" s="86"/>
      <c r="G408" s="282"/>
      <c r="H408" s="285"/>
      <c r="I408" s="289"/>
      <c r="J408" s="293"/>
      <c r="K408" s="298"/>
      <c r="L408" s="303"/>
      <c r="M408" s="303"/>
      <c r="N408" s="307"/>
      <c r="O408" s="307"/>
      <c r="P408" s="307"/>
      <c r="Q408" s="307"/>
      <c r="R408" s="307"/>
      <c r="S408" s="307"/>
      <c r="T408" s="307"/>
      <c r="U408" s="307"/>
      <c r="V408" s="307"/>
      <c r="W408" s="307"/>
      <c r="X408" s="307"/>
      <c r="Y408" s="307"/>
      <c r="Z408" s="307"/>
      <c r="AA408" s="307"/>
      <c r="AB408" s="307"/>
      <c r="AC408" s="307"/>
      <c r="AD408" s="307"/>
      <c r="AE408" s="307"/>
      <c r="AF408" s="307"/>
      <c r="AG408" s="307"/>
      <c r="AH408" s="307"/>
    </row>
    <row r="409" spans="1:34" s="262" customFormat="1" ht="20.25" customHeight="1">
      <c r="A409" s="266"/>
      <c r="B409" s="270"/>
      <c r="C409" s="79"/>
      <c r="D409" s="278"/>
      <c r="E409" s="86"/>
      <c r="F409" s="86"/>
      <c r="G409" s="282"/>
      <c r="H409" s="285"/>
      <c r="I409" s="289"/>
      <c r="J409" s="293"/>
      <c r="K409" s="298"/>
      <c r="L409" s="303"/>
      <c r="M409" s="303"/>
      <c r="N409" s="307"/>
      <c r="O409" s="307"/>
      <c r="P409" s="307"/>
      <c r="Q409" s="307"/>
      <c r="R409" s="307"/>
      <c r="S409" s="307"/>
      <c r="T409" s="307"/>
      <c r="U409" s="307"/>
      <c r="V409" s="307"/>
      <c r="W409" s="307"/>
      <c r="X409" s="307"/>
      <c r="Y409" s="307"/>
      <c r="Z409" s="307"/>
      <c r="AA409" s="307"/>
      <c r="AB409" s="307"/>
      <c r="AC409" s="307"/>
      <c r="AD409" s="307"/>
      <c r="AE409" s="307"/>
      <c r="AF409" s="307"/>
      <c r="AG409" s="307"/>
      <c r="AH409" s="307"/>
    </row>
    <row r="410" spans="1:34" s="262" customFormat="1" ht="20.25" customHeight="1">
      <c r="A410" s="266"/>
      <c r="B410" s="270"/>
      <c r="C410" s="79"/>
      <c r="D410" s="278"/>
      <c r="E410" s="86"/>
      <c r="F410" s="86"/>
      <c r="G410" s="282"/>
      <c r="H410" s="285"/>
      <c r="I410" s="289"/>
      <c r="J410" s="293"/>
      <c r="K410" s="298"/>
      <c r="L410" s="303"/>
      <c r="M410" s="303"/>
      <c r="N410" s="307"/>
      <c r="O410" s="307"/>
      <c r="P410" s="307"/>
      <c r="Q410" s="307"/>
      <c r="R410" s="307"/>
      <c r="S410" s="307"/>
      <c r="T410" s="307"/>
      <c r="U410" s="307"/>
      <c r="V410" s="307"/>
      <c r="W410" s="307"/>
      <c r="X410" s="307"/>
      <c r="Y410" s="307"/>
      <c r="Z410" s="307"/>
      <c r="AA410" s="307"/>
      <c r="AB410" s="307"/>
      <c r="AC410" s="307"/>
      <c r="AD410" s="307"/>
      <c r="AE410" s="307"/>
      <c r="AF410" s="307"/>
      <c r="AG410" s="307"/>
      <c r="AH410" s="307"/>
    </row>
    <row r="411" spans="1:34" s="262" customFormat="1" ht="20.25" customHeight="1">
      <c r="A411" s="266"/>
      <c r="B411" s="270"/>
      <c r="C411" s="79"/>
      <c r="D411" s="278"/>
      <c r="E411" s="86"/>
      <c r="F411" s="86"/>
      <c r="G411" s="282"/>
      <c r="H411" s="285"/>
      <c r="I411" s="289"/>
      <c r="J411" s="293"/>
      <c r="K411" s="298"/>
      <c r="L411" s="303"/>
      <c r="M411" s="303"/>
      <c r="N411" s="307"/>
      <c r="O411" s="307"/>
      <c r="P411" s="307"/>
      <c r="Q411" s="307"/>
      <c r="R411" s="307"/>
      <c r="S411" s="307"/>
      <c r="T411" s="307"/>
      <c r="U411" s="307"/>
      <c r="V411" s="307"/>
      <c r="W411" s="307"/>
      <c r="X411" s="307"/>
      <c r="Y411" s="307"/>
      <c r="Z411" s="307"/>
      <c r="AA411" s="307"/>
      <c r="AB411" s="307"/>
      <c r="AC411" s="307"/>
      <c r="AD411" s="307"/>
      <c r="AE411" s="307"/>
      <c r="AF411" s="307"/>
      <c r="AG411" s="307"/>
      <c r="AH411" s="307"/>
    </row>
    <row r="412" spans="1:34" s="262" customFormat="1" ht="20.25" customHeight="1">
      <c r="A412" s="266"/>
      <c r="B412" s="270"/>
      <c r="C412" s="79"/>
      <c r="D412" s="278"/>
      <c r="E412" s="86"/>
      <c r="F412" s="86"/>
      <c r="G412" s="282"/>
      <c r="H412" s="285"/>
      <c r="I412" s="289"/>
      <c r="J412" s="293"/>
      <c r="K412" s="298"/>
      <c r="L412" s="303"/>
      <c r="M412" s="303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  <c r="X412" s="307"/>
      <c r="Y412" s="307"/>
      <c r="Z412" s="307"/>
      <c r="AA412" s="307"/>
      <c r="AB412" s="307"/>
      <c r="AC412" s="307"/>
      <c r="AD412" s="307"/>
      <c r="AE412" s="307"/>
      <c r="AF412" s="307"/>
      <c r="AG412" s="307"/>
      <c r="AH412" s="307"/>
    </row>
    <row r="413" spans="1:34" s="262" customFormat="1" ht="20.25" customHeight="1">
      <c r="A413" s="266"/>
      <c r="B413" s="270"/>
      <c r="C413" s="79"/>
      <c r="D413" s="278"/>
      <c r="E413" s="86"/>
      <c r="F413" s="86"/>
      <c r="G413" s="282"/>
      <c r="H413" s="285"/>
      <c r="I413" s="289"/>
      <c r="J413" s="293"/>
      <c r="K413" s="298"/>
      <c r="L413" s="303"/>
      <c r="M413" s="303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07"/>
      <c r="AH413" s="307"/>
    </row>
    <row r="414" spans="1:34" s="262" customFormat="1" ht="20.25" customHeight="1">
      <c r="A414" s="266"/>
      <c r="B414" s="270"/>
      <c r="C414" s="79"/>
      <c r="D414" s="278"/>
      <c r="E414" s="86"/>
      <c r="F414" s="86"/>
      <c r="G414" s="282"/>
      <c r="H414" s="285"/>
      <c r="I414" s="289"/>
      <c r="J414" s="293"/>
      <c r="K414" s="298"/>
      <c r="L414" s="303"/>
      <c r="M414" s="303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  <c r="X414" s="307"/>
      <c r="Y414" s="307"/>
      <c r="Z414" s="307"/>
      <c r="AA414" s="307"/>
      <c r="AB414" s="307"/>
      <c r="AC414" s="307"/>
      <c r="AD414" s="307"/>
      <c r="AE414" s="307"/>
      <c r="AF414" s="307"/>
      <c r="AG414" s="307"/>
      <c r="AH414" s="307"/>
    </row>
    <row r="415" spans="1:34" s="262" customFormat="1" ht="20.25" customHeight="1">
      <c r="A415" s="266"/>
      <c r="B415" s="270"/>
      <c r="C415" s="79"/>
      <c r="D415" s="278"/>
      <c r="E415" s="86"/>
      <c r="F415" s="86"/>
      <c r="G415" s="282"/>
      <c r="H415" s="285"/>
      <c r="I415" s="289"/>
      <c r="J415" s="293"/>
      <c r="K415" s="298"/>
      <c r="L415" s="303"/>
      <c r="M415" s="303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  <c r="X415" s="307"/>
      <c r="Y415" s="307"/>
      <c r="Z415" s="307"/>
      <c r="AA415" s="307"/>
      <c r="AB415" s="307"/>
      <c r="AC415" s="307"/>
      <c r="AD415" s="307"/>
      <c r="AE415" s="307"/>
      <c r="AF415" s="307"/>
      <c r="AG415" s="307"/>
      <c r="AH415" s="307"/>
    </row>
    <row r="416" spans="1:34" s="262" customFormat="1" ht="20.25" customHeight="1">
      <c r="A416" s="266"/>
      <c r="B416" s="270"/>
      <c r="C416" s="79"/>
      <c r="D416" s="278"/>
      <c r="E416" s="86"/>
      <c r="F416" s="86"/>
      <c r="G416" s="282"/>
      <c r="H416" s="285"/>
      <c r="I416" s="289"/>
      <c r="J416" s="293"/>
      <c r="K416" s="298"/>
      <c r="L416" s="303"/>
      <c r="M416" s="303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  <c r="X416" s="307"/>
      <c r="Y416" s="307"/>
      <c r="Z416" s="307"/>
      <c r="AA416" s="307"/>
      <c r="AB416" s="307"/>
      <c r="AC416" s="307"/>
      <c r="AD416" s="307"/>
      <c r="AE416" s="307"/>
      <c r="AF416" s="307"/>
      <c r="AG416" s="307"/>
      <c r="AH416" s="307"/>
    </row>
    <row r="417" spans="1:34" s="262" customFormat="1" ht="20.25" customHeight="1">
      <c r="A417" s="266"/>
      <c r="B417" s="270"/>
      <c r="C417" s="79"/>
      <c r="D417" s="278"/>
      <c r="E417" s="86"/>
      <c r="F417" s="86"/>
      <c r="G417" s="282"/>
      <c r="H417" s="285"/>
      <c r="I417" s="289"/>
      <c r="J417" s="293"/>
      <c r="K417" s="298"/>
      <c r="L417" s="303"/>
      <c r="M417" s="303"/>
      <c r="N417" s="307"/>
      <c r="O417" s="307"/>
      <c r="P417" s="307"/>
      <c r="Q417" s="307"/>
      <c r="R417" s="307"/>
      <c r="S417" s="307"/>
      <c r="T417" s="307"/>
      <c r="U417" s="307"/>
      <c r="V417" s="307"/>
      <c r="W417" s="307"/>
      <c r="X417" s="307"/>
      <c r="Y417" s="307"/>
      <c r="Z417" s="307"/>
      <c r="AA417" s="307"/>
      <c r="AB417" s="307"/>
      <c r="AC417" s="307"/>
      <c r="AD417" s="307"/>
      <c r="AE417" s="307"/>
      <c r="AF417" s="307"/>
      <c r="AG417" s="307"/>
      <c r="AH417" s="307"/>
    </row>
    <row r="418" spans="1:34" s="262" customFormat="1" ht="20.25" customHeight="1">
      <c r="A418" s="266"/>
      <c r="B418" s="270"/>
      <c r="C418" s="79"/>
      <c r="D418" s="278"/>
      <c r="E418" s="86"/>
      <c r="F418" s="86"/>
      <c r="G418" s="282"/>
      <c r="H418" s="285"/>
      <c r="I418" s="289"/>
      <c r="J418" s="293"/>
      <c r="K418" s="298"/>
      <c r="L418" s="303"/>
      <c r="M418" s="303"/>
      <c r="N418" s="307"/>
      <c r="O418" s="307"/>
      <c r="P418" s="307"/>
      <c r="Q418" s="307"/>
      <c r="R418" s="307"/>
      <c r="S418" s="307"/>
      <c r="T418" s="307"/>
      <c r="U418" s="307"/>
      <c r="V418" s="307"/>
      <c r="W418" s="307"/>
      <c r="X418" s="307"/>
      <c r="Y418" s="307"/>
      <c r="Z418" s="307"/>
      <c r="AA418" s="307"/>
      <c r="AB418" s="307"/>
      <c r="AC418" s="307"/>
      <c r="AD418" s="307"/>
      <c r="AE418" s="307"/>
      <c r="AF418" s="307"/>
      <c r="AG418" s="307"/>
      <c r="AH418" s="307"/>
    </row>
    <row r="419" spans="1:34" s="262" customFormat="1" ht="20.25" customHeight="1">
      <c r="A419" s="266"/>
      <c r="B419" s="270"/>
      <c r="C419" s="79"/>
      <c r="D419" s="278"/>
      <c r="E419" s="86"/>
      <c r="F419" s="86"/>
      <c r="G419" s="282"/>
      <c r="H419" s="285"/>
      <c r="I419" s="289"/>
      <c r="J419" s="293"/>
      <c r="K419" s="298"/>
      <c r="L419" s="303"/>
      <c r="M419" s="303"/>
      <c r="N419" s="307"/>
      <c r="O419" s="307"/>
      <c r="P419" s="307"/>
      <c r="Q419" s="307"/>
      <c r="R419" s="307"/>
      <c r="S419" s="307"/>
      <c r="T419" s="307"/>
      <c r="U419" s="307"/>
      <c r="V419" s="307"/>
      <c r="W419" s="307"/>
      <c r="X419" s="307"/>
      <c r="Y419" s="307"/>
      <c r="Z419" s="307"/>
      <c r="AA419" s="307"/>
      <c r="AB419" s="307"/>
      <c r="AC419" s="307"/>
      <c r="AD419" s="307"/>
      <c r="AE419" s="307"/>
      <c r="AF419" s="307"/>
      <c r="AG419" s="307"/>
      <c r="AH419" s="307"/>
    </row>
    <row r="420" spans="1:34" s="262" customFormat="1" ht="20.25" customHeight="1">
      <c r="A420" s="266"/>
      <c r="B420" s="270"/>
      <c r="C420" s="79"/>
      <c r="D420" s="278"/>
      <c r="E420" s="86"/>
      <c r="F420" s="86"/>
      <c r="G420" s="282"/>
      <c r="H420" s="285"/>
      <c r="I420" s="289"/>
      <c r="J420" s="293"/>
      <c r="K420" s="298"/>
      <c r="L420" s="303"/>
      <c r="M420" s="303"/>
      <c r="N420" s="307"/>
      <c r="O420" s="307"/>
      <c r="P420" s="307"/>
      <c r="Q420" s="307"/>
      <c r="R420" s="307"/>
      <c r="S420" s="307"/>
      <c r="T420" s="307"/>
      <c r="U420" s="307"/>
      <c r="V420" s="307"/>
      <c r="W420" s="307"/>
      <c r="X420" s="307"/>
      <c r="Y420" s="307"/>
      <c r="Z420" s="307"/>
      <c r="AA420" s="307"/>
      <c r="AB420" s="307"/>
      <c r="AC420" s="307"/>
      <c r="AD420" s="307"/>
      <c r="AE420" s="307"/>
      <c r="AF420" s="307"/>
      <c r="AG420" s="307"/>
      <c r="AH420" s="307"/>
    </row>
    <row r="421" spans="1:34" s="262" customFormat="1" ht="20.25" customHeight="1">
      <c r="A421" s="266"/>
      <c r="B421" s="270"/>
      <c r="C421" s="79"/>
      <c r="D421" s="278"/>
      <c r="E421" s="86"/>
      <c r="F421" s="86"/>
      <c r="G421" s="282"/>
      <c r="H421" s="285"/>
      <c r="I421" s="289"/>
      <c r="J421" s="293"/>
      <c r="K421" s="298"/>
      <c r="L421" s="303"/>
      <c r="M421" s="303"/>
      <c r="N421" s="307"/>
      <c r="O421" s="307"/>
      <c r="P421" s="307"/>
      <c r="Q421" s="307"/>
      <c r="R421" s="307"/>
      <c r="S421" s="307"/>
      <c r="T421" s="307"/>
      <c r="U421" s="307"/>
      <c r="V421" s="307"/>
      <c r="W421" s="307"/>
      <c r="X421" s="307"/>
      <c r="Y421" s="307"/>
      <c r="Z421" s="307"/>
      <c r="AA421" s="307"/>
      <c r="AB421" s="307"/>
      <c r="AC421" s="307"/>
      <c r="AD421" s="307"/>
      <c r="AE421" s="307"/>
      <c r="AF421" s="307"/>
      <c r="AG421" s="307"/>
      <c r="AH421" s="307"/>
    </row>
    <row r="422" spans="1:34" s="262" customFormat="1" ht="20.25" customHeight="1">
      <c r="A422" s="266"/>
      <c r="B422" s="270"/>
      <c r="C422" s="79"/>
      <c r="D422" s="278"/>
      <c r="E422" s="86"/>
      <c r="F422" s="86"/>
      <c r="G422" s="282"/>
      <c r="H422" s="285"/>
      <c r="I422" s="289"/>
      <c r="J422" s="293"/>
      <c r="K422" s="298"/>
      <c r="L422" s="303"/>
      <c r="M422" s="303"/>
      <c r="N422" s="307"/>
      <c r="O422" s="307"/>
      <c r="P422" s="307"/>
      <c r="Q422" s="307"/>
      <c r="R422" s="307"/>
      <c r="S422" s="307"/>
      <c r="T422" s="307"/>
      <c r="U422" s="307"/>
      <c r="V422" s="307"/>
      <c r="W422" s="307"/>
      <c r="X422" s="307"/>
      <c r="Y422" s="307"/>
      <c r="Z422" s="307"/>
      <c r="AA422" s="307"/>
      <c r="AB422" s="307"/>
      <c r="AC422" s="307"/>
      <c r="AD422" s="307"/>
      <c r="AE422" s="307"/>
      <c r="AF422" s="307"/>
      <c r="AG422" s="307"/>
      <c r="AH422" s="307"/>
    </row>
    <row r="423" spans="1:34" s="262" customFormat="1" ht="20.25" customHeight="1">
      <c r="A423" s="266"/>
      <c r="B423" s="270"/>
      <c r="C423" s="79"/>
      <c r="D423" s="278"/>
      <c r="E423" s="86"/>
      <c r="F423" s="86"/>
      <c r="G423" s="282"/>
      <c r="H423" s="285"/>
      <c r="I423" s="289"/>
      <c r="J423" s="293"/>
      <c r="K423" s="298"/>
      <c r="L423" s="303"/>
      <c r="M423" s="303"/>
      <c r="N423" s="307"/>
      <c r="O423" s="307"/>
      <c r="P423" s="307"/>
      <c r="Q423" s="307"/>
      <c r="R423" s="307"/>
      <c r="S423" s="307"/>
      <c r="T423" s="307"/>
      <c r="U423" s="307"/>
      <c r="V423" s="307"/>
      <c r="W423" s="307"/>
      <c r="X423" s="307"/>
      <c r="Y423" s="307"/>
      <c r="Z423" s="307"/>
      <c r="AA423" s="307"/>
      <c r="AB423" s="307"/>
      <c r="AC423" s="307"/>
      <c r="AD423" s="307"/>
      <c r="AE423" s="307"/>
      <c r="AF423" s="307"/>
      <c r="AG423" s="307"/>
      <c r="AH423" s="307"/>
    </row>
    <row r="424" spans="1:34" s="262" customFormat="1" ht="20.25" customHeight="1">
      <c r="A424" s="266"/>
      <c r="B424" s="270"/>
      <c r="C424" s="79"/>
      <c r="D424" s="278"/>
      <c r="E424" s="86"/>
      <c r="F424" s="86"/>
      <c r="G424" s="282"/>
      <c r="H424" s="285"/>
      <c r="I424" s="289"/>
      <c r="J424" s="293"/>
      <c r="K424" s="298"/>
      <c r="L424" s="303"/>
      <c r="M424" s="303"/>
      <c r="N424" s="307"/>
      <c r="O424" s="307"/>
      <c r="P424" s="307"/>
      <c r="Q424" s="307"/>
      <c r="R424" s="307"/>
      <c r="S424" s="307"/>
      <c r="T424" s="307"/>
      <c r="U424" s="307"/>
      <c r="V424" s="307"/>
      <c r="W424" s="307"/>
      <c r="X424" s="307"/>
      <c r="Y424" s="307"/>
      <c r="Z424" s="307"/>
      <c r="AA424" s="307"/>
      <c r="AB424" s="307"/>
      <c r="AC424" s="307"/>
      <c r="AD424" s="307"/>
      <c r="AE424" s="307"/>
      <c r="AF424" s="307"/>
      <c r="AG424" s="307"/>
      <c r="AH424" s="307"/>
    </row>
    <row r="425" spans="1:34" s="262" customFormat="1" ht="20.25" customHeight="1">
      <c r="A425" s="266"/>
      <c r="B425" s="270"/>
      <c r="C425" s="79"/>
      <c r="D425" s="278"/>
      <c r="E425" s="86"/>
      <c r="F425" s="86"/>
      <c r="G425" s="282"/>
      <c r="H425" s="285"/>
      <c r="I425" s="289"/>
      <c r="J425" s="293"/>
      <c r="K425" s="298"/>
      <c r="L425" s="303"/>
      <c r="M425" s="303"/>
      <c r="N425" s="307"/>
      <c r="O425" s="307"/>
      <c r="P425" s="307"/>
      <c r="Q425" s="307"/>
      <c r="R425" s="307"/>
      <c r="S425" s="307"/>
      <c r="T425" s="307"/>
      <c r="U425" s="307"/>
      <c r="V425" s="307"/>
      <c r="W425" s="307"/>
      <c r="X425" s="307"/>
      <c r="Y425" s="307"/>
      <c r="Z425" s="307"/>
      <c r="AA425" s="307"/>
      <c r="AB425" s="307"/>
      <c r="AC425" s="307"/>
      <c r="AD425" s="307"/>
      <c r="AE425" s="307"/>
      <c r="AF425" s="307"/>
      <c r="AG425" s="307"/>
      <c r="AH425" s="307"/>
    </row>
    <row r="426" spans="1:34" s="262" customFormat="1" ht="20.25" customHeight="1">
      <c r="A426" s="266"/>
      <c r="B426" s="270"/>
      <c r="C426" s="79"/>
      <c r="D426" s="278"/>
      <c r="E426" s="86"/>
      <c r="F426" s="86"/>
      <c r="G426" s="282"/>
      <c r="H426" s="285"/>
      <c r="I426" s="289"/>
      <c r="J426" s="293"/>
      <c r="K426" s="298"/>
      <c r="L426" s="303"/>
      <c r="M426" s="303"/>
      <c r="N426" s="307"/>
      <c r="O426" s="307"/>
      <c r="P426" s="307"/>
      <c r="Q426" s="307"/>
      <c r="R426" s="307"/>
      <c r="S426" s="307"/>
      <c r="T426" s="307"/>
      <c r="U426" s="307"/>
      <c r="V426" s="307"/>
      <c r="W426" s="307"/>
      <c r="X426" s="307"/>
      <c r="Y426" s="307"/>
      <c r="Z426" s="307"/>
      <c r="AA426" s="307"/>
      <c r="AB426" s="307"/>
      <c r="AC426" s="307"/>
      <c r="AD426" s="307"/>
      <c r="AE426" s="307"/>
      <c r="AF426" s="307"/>
      <c r="AG426" s="307"/>
      <c r="AH426" s="307"/>
    </row>
    <row r="427" spans="1:34" s="262" customFormat="1" ht="20.25" customHeight="1">
      <c r="A427" s="266"/>
      <c r="B427" s="270"/>
      <c r="C427" s="79"/>
      <c r="D427" s="278"/>
      <c r="E427" s="86"/>
      <c r="F427" s="86"/>
      <c r="G427" s="282"/>
      <c r="H427" s="285"/>
      <c r="I427" s="289"/>
      <c r="J427" s="293"/>
      <c r="K427" s="298"/>
      <c r="L427" s="303"/>
      <c r="M427" s="303"/>
      <c r="N427" s="307"/>
      <c r="O427" s="307"/>
      <c r="P427" s="307"/>
      <c r="Q427" s="307"/>
      <c r="R427" s="307"/>
      <c r="S427" s="307"/>
      <c r="T427" s="307"/>
      <c r="U427" s="307"/>
      <c r="V427" s="307"/>
      <c r="W427" s="307"/>
      <c r="X427" s="307"/>
      <c r="Y427" s="307"/>
      <c r="Z427" s="307"/>
      <c r="AA427" s="307"/>
      <c r="AB427" s="307"/>
      <c r="AC427" s="307"/>
      <c r="AD427" s="307"/>
      <c r="AE427" s="307"/>
      <c r="AF427" s="307"/>
      <c r="AG427" s="307"/>
      <c r="AH427" s="307"/>
    </row>
    <row r="428" spans="1:34" s="262" customFormat="1" ht="20.25" customHeight="1">
      <c r="A428" s="266"/>
      <c r="B428" s="270"/>
      <c r="C428" s="79"/>
      <c r="D428" s="278"/>
      <c r="E428" s="86"/>
      <c r="F428" s="86"/>
      <c r="G428" s="282"/>
      <c r="H428" s="285"/>
      <c r="I428" s="289"/>
      <c r="J428" s="293"/>
      <c r="K428" s="298"/>
      <c r="L428" s="303"/>
      <c r="M428" s="303"/>
      <c r="N428" s="307"/>
      <c r="O428" s="307"/>
      <c r="P428" s="307"/>
      <c r="Q428" s="307"/>
      <c r="R428" s="307"/>
      <c r="S428" s="307"/>
      <c r="T428" s="307"/>
      <c r="U428" s="307"/>
      <c r="V428" s="307"/>
      <c r="W428" s="307"/>
      <c r="X428" s="307"/>
      <c r="Y428" s="307"/>
      <c r="Z428" s="307"/>
      <c r="AA428" s="307"/>
      <c r="AB428" s="307"/>
      <c r="AC428" s="307"/>
      <c r="AD428" s="307"/>
      <c r="AE428" s="307"/>
      <c r="AF428" s="307"/>
      <c r="AG428" s="307"/>
      <c r="AH428" s="307"/>
    </row>
    <row r="429" spans="1:34" s="262" customFormat="1" ht="20.25" customHeight="1">
      <c r="A429" s="266"/>
      <c r="B429" s="270"/>
      <c r="C429" s="79"/>
      <c r="D429" s="278"/>
      <c r="E429" s="86"/>
      <c r="F429" s="86"/>
      <c r="G429" s="282"/>
      <c r="H429" s="285"/>
      <c r="I429" s="289"/>
      <c r="J429" s="293"/>
      <c r="K429" s="298"/>
      <c r="L429" s="303"/>
      <c r="M429" s="303"/>
      <c r="N429" s="307"/>
      <c r="O429" s="307"/>
      <c r="P429" s="307"/>
      <c r="Q429" s="307"/>
      <c r="R429" s="307"/>
      <c r="S429" s="307"/>
      <c r="T429" s="307"/>
      <c r="U429" s="307"/>
      <c r="V429" s="307"/>
      <c r="W429" s="307"/>
      <c r="X429" s="307"/>
      <c r="Y429" s="307"/>
      <c r="Z429" s="307"/>
      <c r="AA429" s="307"/>
      <c r="AB429" s="307"/>
      <c r="AC429" s="307"/>
      <c r="AD429" s="307"/>
      <c r="AE429" s="307"/>
      <c r="AF429" s="307"/>
      <c r="AG429" s="307"/>
      <c r="AH429" s="307"/>
    </row>
    <row r="430" spans="1:34" s="262" customFormat="1" ht="20.25" customHeight="1">
      <c r="A430" s="266"/>
      <c r="B430" s="270"/>
      <c r="C430" s="79"/>
      <c r="D430" s="278"/>
      <c r="E430" s="86"/>
      <c r="F430" s="86"/>
      <c r="G430" s="282"/>
      <c r="H430" s="285"/>
      <c r="I430" s="289"/>
      <c r="J430" s="293"/>
      <c r="K430" s="298"/>
      <c r="L430" s="303"/>
      <c r="M430" s="303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  <c r="X430" s="307"/>
      <c r="Y430" s="307"/>
      <c r="Z430" s="307"/>
      <c r="AA430" s="307"/>
      <c r="AB430" s="307"/>
      <c r="AC430" s="307"/>
      <c r="AD430" s="307"/>
      <c r="AE430" s="307"/>
      <c r="AF430" s="307"/>
      <c r="AG430" s="307"/>
      <c r="AH430" s="307"/>
    </row>
    <row r="431" spans="1:34" s="262" customFormat="1" ht="20.25" customHeight="1">
      <c r="A431" s="266"/>
      <c r="B431" s="270"/>
      <c r="C431" s="79"/>
      <c r="D431" s="278"/>
      <c r="E431" s="86"/>
      <c r="F431" s="86"/>
      <c r="G431" s="282"/>
      <c r="H431" s="285"/>
      <c r="I431" s="289"/>
      <c r="J431" s="293"/>
      <c r="K431" s="298"/>
      <c r="L431" s="303"/>
      <c r="M431" s="303"/>
      <c r="N431" s="307"/>
      <c r="O431" s="307"/>
      <c r="P431" s="307"/>
      <c r="Q431" s="307"/>
      <c r="R431" s="307"/>
      <c r="S431" s="307"/>
      <c r="T431" s="307"/>
      <c r="U431" s="307"/>
      <c r="V431" s="307"/>
      <c r="W431" s="307"/>
      <c r="X431" s="307"/>
      <c r="Y431" s="307"/>
      <c r="Z431" s="307"/>
      <c r="AA431" s="307"/>
      <c r="AB431" s="307"/>
      <c r="AC431" s="307"/>
      <c r="AD431" s="307"/>
      <c r="AE431" s="307"/>
      <c r="AF431" s="307"/>
      <c r="AG431" s="307"/>
      <c r="AH431" s="307"/>
    </row>
    <row r="432" spans="1:34" s="262" customFormat="1" ht="20.25" customHeight="1">
      <c r="A432" s="266"/>
      <c r="B432" s="270"/>
      <c r="C432" s="79"/>
      <c r="D432" s="278"/>
      <c r="E432" s="86"/>
      <c r="F432" s="86"/>
      <c r="G432" s="282"/>
      <c r="H432" s="285"/>
      <c r="I432" s="289"/>
      <c r="J432" s="293"/>
      <c r="K432" s="298"/>
      <c r="L432" s="303"/>
      <c r="M432" s="303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  <c r="X432" s="307"/>
      <c r="Y432" s="307"/>
      <c r="Z432" s="307"/>
      <c r="AA432" s="307"/>
      <c r="AB432" s="307"/>
      <c r="AC432" s="307"/>
      <c r="AD432" s="307"/>
      <c r="AE432" s="307"/>
      <c r="AF432" s="307"/>
      <c r="AG432" s="307"/>
      <c r="AH432" s="307"/>
    </row>
    <row r="433" spans="1:34" s="262" customFormat="1" ht="20.25" customHeight="1">
      <c r="A433" s="266"/>
      <c r="B433" s="270"/>
      <c r="C433" s="79"/>
      <c r="D433" s="278"/>
      <c r="E433" s="86"/>
      <c r="F433" s="86"/>
      <c r="G433" s="282"/>
      <c r="H433" s="285"/>
      <c r="I433" s="289"/>
      <c r="J433" s="293"/>
      <c r="K433" s="298"/>
      <c r="L433" s="303"/>
      <c r="M433" s="303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  <c r="X433" s="307"/>
      <c r="Y433" s="307"/>
      <c r="Z433" s="307"/>
      <c r="AA433" s="307"/>
      <c r="AB433" s="307"/>
      <c r="AC433" s="307"/>
      <c r="AD433" s="307"/>
      <c r="AE433" s="307"/>
      <c r="AF433" s="307"/>
      <c r="AG433" s="307"/>
      <c r="AH433" s="307"/>
    </row>
    <row r="434" spans="1:34" s="262" customFormat="1" ht="20.25" customHeight="1">
      <c r="A434" s="266"/>
      <c r="B434" s="270"/>
      <c r="C434" s="79"/>
      <c r="D434" s="278"/>
      <c r="E434" s="86"/>
      <c r="F434" s="86"/>
      <c r="G434" s="282"/>
      <c r="H434" s="285"/>
      <c r="I434" s="289"/>
      <c r="J434" s="293"/>
      <c r="K434" s="298"/>
      <c r="L434" s="303"/>
      <c r="M434" s="303"/>
      <c r="N434" s="307"/>
      <c r="O434" s="307"/>
      <c r="P434" s="307"/>
      <c r="Q434" s="307"/>
      <c r="R434" s="307"/>
      <c r="S434" s="307"/>
      <c r="T434" s="307"/>
      <c r="U434" s="307"/>
      <c r="V434" s="307"/>
      <c r="W434" s="307"/>
      <c r="X434" s="307"/>
      <c r="Y434" s="307"/>
      <c r="Z434" s="307"/>
      <c r="AA434" s="307"/>
      <c r="AB434" s="307"/>
      <c r="AC434" s="307"/>
      <c r="AD434" s="307"/>
      <c r="AE434" s="307"/>
      <c r="AF434" s="307"/>
      <c r="AG434" s="307"/>
      <c r="AH434" s="307"/>
    </row>
    <row r="435" spans="1:34" s="262" customFormat="1" ht="20.25" customHeight="1">
      <c r="A435" s="266"/>
      <c r="B435" s="270"/>
      <c r="C435" s="79"/>
      <c r="D435" s="278"/>
      <c r="E435" s="86"/>
      <c r="F435" s="86"/>
      <c r="G435" s="282"/>
      <c r="H435" s="285"/>
      <c r="I435" s="289"/>
      <c r="J435" s="293"/>
      <c r="K435" s="298"/>
      <c r="L435" s="303"/>
      <c r="M435" s="303"/>
      <c r="N435" s="307"/>
      <c r="O435" s="307"/>
      <c r="P435" s="307"/>
      <c r="Q435" s="307"/>
      <c r="R435" s="307"/>
      <c r="S435" s="307"/>
      <c r="T435" s="307"/>
      <c r="U435" s="307"/>
      <c r="V435" s="307"/>
      <c r="W435" s="307"/>
      <c r="X435" s="307"/>
      <c r="Y435" s="307"/>
      <c r="Z435" s="307"/>
      <c r="AA435" s="307"/>
      <c r="AB435" s="307"/>
      <c r="AC435" s="307"/>
      <c r="AD435" s="307"/>
      <c r="AE435" s="307"/>
      <c r="AF435" s="307"/>
      <c r="AG435" s="307"/>
      <c r="AH435" s="307"/>
    </row>
    <row r="436" spans="1:34" s="262" customFormat="1" ht="20.25" customHeight="1">
      <c r="A436" s="266"/>
      <c r="B436" s="270"/>
      <c r="C436" s="79"/>
      <c r="D436" s="278"/>
      <c r="E436" s="86"/>
      <c r="F436" s="86"/>
      <c r="G436" s="282"/>
      <c r="H436" s="285"/>
      <c r="I436" s="289"/>
      <c r="J436" s="293"/>
      <c r="K436" s="298"/>
      <c r="L436" s="303"/>
      <c r="M436" s="303"/>
      <c r="N436" s="307"/>
      <c r="O436" s="307"/>
      <c r="P436" s="307"/>
      <c r="Q436" s="307"/>
      <c r="R436" s="307"/>
      <c r="S436" s="307"/>
      <c r="T436" s="307"/>
      <c r="U436" s="307"/>
      <c r="V436" s="307"/>
      <c r="W436" s="307"/>
      <c r="X436" s="307"/>
      <c r="Y436" s="307"/>
      <c r="Z436" s="307"/>
      <c r="AA436" s="307"/>
      <c r="AB436" s="307"/>
      <c r="AC436" s="307"/>
      <c r="AD436" s="307"/>
      <c r="AE436" s="307"/>
      <c r="AF436" s="307"/>
      <c r="AG436" s="307"/>
      <c r="AH436" s="307"/>
    </row>
    <row r="437" spans="1:34" s="262" customFormat="1" ht="20.25" customHeight="1">
      <c r="A437" s="266"/>
      <c r="B437" s="270"/>
      <c r="C437" s="79"/>
      <c r="D437" s="278"/>
      <c r="E437" s="86"/>
      <c r="F437" s="86"/>
      <c r="G437" s="282"/>
      <c r="H437" s="285"/>
      <c r="I437" s="289"/>
      <c r="J437" s="293"/>
      <c r="K437" s="298"/>
      <c r="L437" s="303"/>
      <c r="M437" s="303"/>
      <c r="N437" s="307"/>
      <c r="O437" s="307"/>
      <c r="P437" s="307"/>
      <c r="Q437" s="307"/>
      <c r="R437" s="307"/>
      <c r="S437" s="307"/>
      <c r="T437" s="307"/>
      <c r="U437" s="307"/>
      <c r="V437" s="307"/>
      <c r="W437" s="307"/>
      <c r="X437" s="307"/>
      <c r="Y437" s="307"/>
      <c r="Z437" s="307"/>
      <c r="AA437" s="307"/>
      <c r="AB437" s="307"/>
      <c r="AC437" s="307"/>
      <c r="AD437" s="307"/>
      <c r="AE437" s="307"/>
      <c r="AF437" s="307"/>
      <c r="AG437" s="307"/>
      <c r="AH437" s="307"/>
    </row>
    <row r="438" spans="1:34" s="262" customFormat="1" ht="20.25" customHeight="1">
      <c r="A438" s="266"/>
      <c r="B438" s="270"/>
      <c r="C438" s="79"/>
      <c r="D438" s="278"/>
      <c r="E438" s="86"/>
      <c r="F438" s="86"/>
      <c r="G438" s="282"/>
      <c r="H438" s="285"/>
      <c r="I438" s="289"/>
      <c r="J438" s="293"/>
      <c r="K438" s="298"/>
      <c r="L438" s="303"/>
      <c r="M438" s="303"/>
      <c r="N438" s="307"/>
      <c r="O438" s="307"/>
      <c r="P438" s="307"/>
      <c r="Q438" s="307"/>
      <c r="R438" s="307"/>
      <c r="S438" s="307"/>
      <c r="T438" s="307"/>
      <c r="U438" s="307"/>
      <c r="V438" s="307"/>
      <c r="W438" s="307"/>
      <c r="X438" s="307"/>
      <c r="Y438" s="307"/>
      <c r="Z438" s="307"/>
      <c r="AA438" s="307"/>
      <c r="AB438" s="307"/>
      <c r="AC438" s="307"/>
      <c r="AD438" s="307"/>
      <c r="AE438" s="307"/>
      <c r="AF438" s="307"/>
      <c r="AG438" s="307"/>
      <c r="AH438" s="307"/>
    </row>
    <row r="439" spans="1:34" s="262" customFormat="1" ht="20.25" customHeight="1">
      <c r="A439" s="266"/>
      <c r="B439" s="270"/>
      <c r="C439" s="79"/>
      <c r="D439" s="278"/>
      <c r="E439" s="86"/>
      <c r="F439" s="86"/>
      <c r="G439" s="282"/>
      <c r="H439" s="285"/>
      <c r="I439" s="289"/>
      <c r="J439" s="293"/>
      <c r="K439" s="298"/>
      <c r="L439" s="303"/>
      <c r="M439" s="303"/>
      <c r="N439" s="307"/>
      <c r="O439" s="307"/>
      <c r="P439" s="307"/>
      <c r="Q439" s="307"/>
      <c r="R439" s="307"/>
      <c r="S439" s="307"/>
      <c r="T439" s="307"/>
      <c r="U439" s="307"/>
      <c r="V439" s="307"/>
      <c r="W439" s="307"/>
      <c r="X439" s="307"/>
      <c r="Y439" s="307"/>
      <c r="Z439" s="307"/>
      <c r="AA439" s="307"/>
      <c r="AB439" s="307"/>
      <c r="AC439" s="307"/>
      <c r="AD439" s="307"/>
      <c r="AE439" s="307"/>
      <c r="AF439" s="307"/>
      <c r="AG439" s="307"/>
      <c r="AH439" s="307"/>
    </row>
    <row r="440" spans="1:34" s="262" customFormat="1" ht="20.25" customHeight="1">
      <c r="A440" s="266"/>
      <c r="B440" s="270"/>
      <c r="C440" s="79"/>
      <c r="D440" s="278"/>
      <c r="E440" s="86"/>
      <c r="F440" s="86"/>
      <c r="G440" s="282"/>
      <c r="H440" s="285"/>
      <c r="I440" s="289"/>
      <c r="J440" s="293"/>
      <c r="K440" s="298"/>
      <c r="L440" s="303"/>
      <c r="M440" s="303"/>
      <c r="N440" s="307"/>
      <c r="O440" s="307"/>
      <c r="P440" s="307"/>
      <c r="Q440" s="307"/>
      <c r="R440" s="307"/>
      <c r="S440" s="307"/>
      <c r="T440" s="307"/>
      <c r="U440" s="307"/>
      <c r="V440" s="307"/>
      <c r="W440" s="307"/>
      <c r="X440" s="307"/>
      <c r="Y440" s="307"/>
      <c r="Z440" s="307"/>
      <c r="AA440" s="307"/>
      <c r="AB440" s="307"/>
      <c r="AC440" s="307"/>
      <c r="AD440" s="307"/>
      <c r="AE440" s="307"/>
      <c r="AF440" s="307"/>
      <c r="AG440" s="307"/>
      <c r="AH440" s="307"/>
    </row>
    <row r="441" spans="1:34" s="262" customFormat="1" ht="20.25" customHeight="1">
      <c r="A441" s="266"/>
      <c r="B441" s="270"/>
      <c r="C441" s="79"/>
      <c r="D441" s="278"/>
      <c r="E441" s="86"/>
      <c r="F441" s="86"/>
      <c r="G441" s="282"/>
      <c r="H441" s="285"/>
      <c r="I441" s="289"/>
      <c r="J441" s="293"/>
      <c r="K441" s="298"/>
      <c r="L441" s="303"/>
      <c r="M441" s="303"/>
      <c r="N441" s="307"/>
      <c r="O441" s="307"/>
      <c r="P441" s="307"/>
      <c r="Q441" s="307"/>
      <c r="R441" s="307"/>
      <c r="S441" s="307"/>
      <c r="T441" s="307"/>
      <c r="U441" s="307"/>
      <c r="V441" s="307"/>
      <c r="W441" s="307"/>
      <c r="X441" s="307"/>
      <c r="Y441" s="307"/>
      <c r="Z441" s="307"/>
      <c r="AA441" s="307"/>
      <c r="AB441" s="307"/>
      <c r="AC441" s="307"/>
      <c r="AD441" s="307"/>
      <c r="AE441" s="307"/>
      <c r="AF441" s="307"/>
      <c r="AG441" s="307"/>
      <c r="AH441" s="307"/>
    </row>
    <row r="442" spans="1:34" s="262" customFormat="1" ht="20.25" customHeight="1">
      <c r="A442" s="266"/>
      <c r="B442" s="270"/>
      <c r="C442" s="79"/>
      <c r="D442" s="278"/>
      <c r="E442" s="86"/>
      <c r="F442" s="86"/>
      <c r="G442" s="282"/>
      <c r="H442" s="285"/>
      <c r="I442" s="289"/>
      <c r="J442" s="293"/>
      <c r="K442" s="298"/>
      <c r="L442" s="303"/>
      <c r="M442" s="303"/>
      <c r="N442" s="307"/>
      <c r="O442" s="307"/>
      <c r="P442" s="307"/>
      <c r="Q442" s="307"/>
      <c r="R442" s="307"/>
      <c r="S442" s="307"/>
      <c r="T442" s="307"/>
      <c r="U442" s="307"/>
      <c r="V442" s="307"/>
      <c r="W442" s="307"/>
      <c r="X442" s="307"/>
      <c r="Y442" s="307"/>
      <c r="Z442" s="307"/>
      <c r="AA442" s="307"/>
      <c r="AB442" s="307"/>
      <c r="AC442" s="307"/>
      <c r="AD442" s="307"/>
      <c r="AE442" s="307"/>
      <c r="AF442" s="307"/>
      <c r="AG442" s="307"/>
      <c r="AH442" s="307"/>
    </row>
    <row r="443" spans="1:34" s="262" customFormat="1" ht="20.25" customHeight="1">
      <c r="A443" s="266"/>
      <c r="B443" s="270"/>
      <c r="C443" s="79"/>
      <c r="D443" s="278"/>
      <c r="E443" s="86"/>
      <c r="F443" s="86"/>
      <c r="G443" s="282"/>
      <c r="H443" s="285"/>
      <c r="I443" s="289"/>
      <c r="J443" s="293"/>
      <c r="K443" s="298"/>
      <c r="L443" s="303"/>
      <c r="M443" s="303"/>
      <c r="N443" s="307"/>
      <c r="O443" s="307"/>
      <c r="P443" s="307"/>
      <c r="Q443" s="307"/>
      <c r="R443" s="307"/>
      <c r="S443" s="307"/>
      <c r="T443" s="307"/>
      <c r="U443" s="307"/>
      <c r="V443" s="307"/>
      <c r="W443" s="307"/>
      <c r="X443" s="307"/>
      <c r="Y443" s="307"/>
      <c r="Z443" s="307"/>
      <c r="AA443" s="307"/>
      <c r="AB443" s="307"/>
      <c r="AC443" s="307"/>
      <c r="AD443" s="307"/>
      <c r="AE443" s="307"/>
      <c r="AF443" s="307"/>
      <c r="AG443" s="307"/>
      <c r="AH443" s="307"/>
    </row>
    <row r="444" spans="1:34" s="262" customFormat="1" ht="20.25" customHeight="1">
      <c r="A444" s="266"/>
      <c r="B444" s="270"/>
      <c r="C444" s="79"/>
      <c r="D444" s="278"/>
      <c r="E444" s="86"/>
      <c r="F444" s="86"/>
      <c r="G444" s="282"/>
      <c r="H444" s="285"/>
      <c r="I444" s="289"/>
      <c r="J444" s="293"/>
      <c r="K444" s="298"/>
      <c r="L444" s="303"/>
      <c r="M444" s="303"/>
      <c r="N444" s="307"/>
      <c r="O444" s="307"/>
      <c r="P444" s="307"/>
      <c r="Q444" s="307"/>
      <c r="R444" s="307"/>
      <c r="S444" s="307"/>
      <c r="T444" s="307"/>
      <c r="U444" s="307"/>
      <c r="V444" s="307"/>
      <c r="W444" s="307"/>
      <c r="X444" s="307"/>
      <c r="Y444" s="307"/>
      <c r="Z444" s="307"/>
      <c r="AA444" s="307"/>
      <c r="AB444" s="307"/>
      <c r="AC444" s="307"/>
      <c r="AD444" s="307"/>
      <c r="AE444" s="307"/>
      <c r="AF444" s="307"/>
      <c r="AG444" s="307"/>
      <c r="AH444" s="307"/>
    </row>
    <row r="445" spans="1:34" s="262" customFormat="1" ht="20.25" customHeight="1">
      <c r="A445" s="266"/>
      <c r="B445" s="270"/>
      <c r="C445" s="79"/>
      <c r="D445" s="278"/>
      <c r="E445" s="86"/>
      <c r="F445" s="86"/>
      <c r="G445" s="282"/>
      <c r="H445" s="285"/>
      <c r="I445" s="289"/>
      <c r="J445" s="293"/>
      <c r="K445" s="298"/>
      <c r="L445" s="303"/>
      <c r="M445" s="303"/>
      <c r="N445" s="307"/>
      <c r="O445" s="307"/>
      <c r="P445" s="307"/>
      <c r="Q445" s="307"/>
      <c r="R445" s="307"/>
      <c r="S445" s="307"/>
      <c r="T445" s="307"/>
      <c r="U445" s="307"/>
      <c r="V445" s="307"/>
      <c r="W445" s="307"/>
      <c r="X445" s="307"/>
      <c r="Y445" s="307"/>
      <c r="Z445" s="307"/>
      <c r="AA445" s="307"/>
      <c r="AB445" s="307"/>
      <c r="AC445" s="307"/>
      <c r="AD445" s="307"/>
      <c r="AE445" s="307"/>
      <c r="AF445" s="307"/>
      <c r="AG445" s="307"/>
      <c r="AH445" s="307"/>
    </row>
    <row r="446" spans="1:34" s="262" customFormat="1" ht="20.25" customHeight="1">
      <c r="A446" s="266"/>
      <c r="B446" s="270"/>
      <c r="C446" s="79"/>
      <c r="D446" s="278"/>
      <c r="E446" s="86"/>
      <c r="F446" s="86"/>
      <c r="G446" s="282"/>
      <c r="H446" s="285"/>
      <c r="I446" s="289"/>
      <c r="J446" s="293"/>
      <c r="K446" s="298"/>
      <c r="L446" s="303"/>
      <c r="M446" s="303"/>
      <c r="N446" s="307"/>
      <c r="O446" s="307"/>
      <c r="P446" s="307"/>
      <c r="Q446" s="307"/>
      <c r="R446" s="307"/>
      <c r="S446" s="307"/>
      <c r="T446" s="307"/>
      <c r="U446" s="307"/>
      <c r="V446" s="307"/>
      <c r="W446" s="307"/>
      <c r="X446" s="307"/>
      <c r="Y446" s="307"/>
      <c r="Z446" s="307"/>
      <c r="AA446" s="307"/>
      <c r="AB446" s="307"/>
      <c r="AC446" s="307"/>
      <c r="AD446" s="307"/>
      <c r="AE446" s="307"/>
      <c r="AF446" s="307"/>
      <c r="AG446" s="307"/>
      <c r="AH446" s="307"/>
    </row>
    <row r="447" spans="1:34" s="262" customFormat="1" ht="20.25" customHeight="1">
      <c r="A447" s="266"/>
      <c r="B447" s="270"/>
      <c r="C447" s="79"/>
      <c r="D447" s="278"/>
      <c r="E447" s="86"/>
      <c r="F447" s="86"/>
      <c r="G447" s="282"/>
      <c r="H447" s="285"/>
      <c r="I447" s="289"/>
      <c r="J447" s="293"/>
      <c r="K447" s="298"/>
      <c r="L447" s="303"/>
      <c r="M447" s="303"/>
      <c r="N447" s="307"/>
      <c r="O447" s="307"/>
      <c r="P447" s="307"/>
      <c r="Q447" s="307"/>
      <c r="R447" s="307"/>
      <c r="S447" s="307"/>
      <c r="T447" s="307"/>
      <c r="U447" s="307"/>
      <c r="V447" s="307"/>
      <c r="W447" s="307"/>
      <c r="X447" s="307"/>
      <c r="Y447" s="307"/>
      <c r="Z447" s="307"/>
      <c r="AA447" s="307"/>
      <c r="AB447" s="307"/>
      <c r="AC447" s="307"/>
      <c r="AD447" s="307"/>
      <c r="AE447" s="307"/>
      <c r="AF447" s="307"/>
      <c r="AG447" s="307"/>
      <c r="AH447" s="307"/>
    </row>
    <row r="448" spans="1:34" s="262" customFormat="1" ht="20.25" customHeight="1">
      <c r="A448" s="266"/>
      <c r="B448" s="270"/>
      <c r="C448" s="79"/>
      <c r="D448" s="278"/>
      <c r="E448" s="86"/>
      <c r="F448" s="86"/>
      <c r="G448" s="282"/>
      <c r="H448" s="285"/>
      <c r="I448" s="289"/>
      <c r="J448" s="293"/>
      <c r="K448" s="298"/>
      <c r="L448" s="303"/>
      <c r="M448" s="303"/>
      <c r="N448" s="307"/>
      <c r="O448" s="307"/>
      <c r="P448" s="307"/>
      <c r="Q448" s="307"/>
      <c r="R448" s="307"/>
      <c r="S448" s="307"/>
      <c r="T448" s="307"/>
      <c r="U448" s="307"/>
      <c r="V448" s="307"/>
      <c r="W448" s="307"/>
      <c r="X448" s="307"/>
      <c r="Y448" s="307"/>
      <c r="Z448" s="307"/>
      <c r="AA448" s="307"/>
      <c r="AB448" s="307"/>
      <c r="AC448" s="307"/>
      <c r="AD448" s="307"/>
      <c r="AE448" s="307"/>
      <c r="AF448" s="307"/>
      <c r="AG448" s="307"/>
      <c r="AH448" s="307"/>
    </row>
    <row r="449" spans="1:34" s="262" customFormat="1" ht="20.25" customHeight="1">
      <c r="A449" s="266"/>
      <c r="B449" s="270"/>
      <c r="C449" s="79"/>
      <c r="D449" s="278"/>
      <c r="E449" s="86"/>
      <c r="F449" s="86"/>
      <c r="G449" s="282"/>
      <c r="H449" s="285"/>
      <c r="I449" s="289"/>
      <c r="J449" s="293"/>
      <c r="K449" s="298"/>
      <c r="L449" s="303"/>
      <c r="M449" s="303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  <c r="Y449" s="307"/>
      <c r="Z449" s="307"/>
      <c r="AA449" s="307"/>
      <c r="AB449" s="307"/>
      <c r="AC449" s="307"/>
      <c r="AD449" s="307"/>
      <c r="AE449" s="307"/>
      <c r="AF449" s="307"/>
      <c r="AG449" s="307"/>
      <c r="AH449" s="307"/>
    </row>
    <row r="450" spans="1:34" s="262" customFormat="1" ht="20.25" customHeight="1">
      <c r="A450" s="266"/>
      <c r="B450" s="270"/>
      <c r="C450" s="79"/>
      <c r="D450" s="278"/>
      <c r="E450" s="86"/>
      <c r="F450" s="86"/>
      <c r="G450" s="282"/>
      <c r="H450" s="285"/>
      <c r="I450" s="289"/>
      <c r="J450" s="293"/>
      <c r="K450" s="298"/>
      <c r="L450" s="303"/>
      <c r="M450" s="303"/>
      <c r="N450" s="307"/>
      <c r="O450" s="307"/>
      <c r="P450" s="307"/>
      <c r="Q450" s="307"/>
      <c r="R450" s="307"/>
      <c r="S450" s="307"/>
      <c r="T450" s="307"/>
      <c r="U450" s="307"/>
      <c r="V450" s="307"/>
      <c r="W450" s="307"/>
      <c r="X450" s="307"/>
      <c r="Y450" s="307"/>
      <c r="Z450" s="307"/>
      <c r="AA450" s="307"/>
      <c r="AB450" s="307"/>
      <c r="AC450" s="307"/>
      <c r="AD450" s="307"/>
      <c r="AE450" s="307"/>
      <c r="AF450" s="307"/>
      <c r="AG450" s="307"/>
      <c r="AH450" s="307"/>
    </row>
    <row r="451" spans="1:34" s="262" customFormat="1" ht="20.25" customHeight="1">
      <c r="A451" s="266"/>
      <c r="B451" s="270"/>
      <c r="C451" s="79"/>
      <c r="D451" s="278"/>
      <c r="E451" s="86"/>
      <c r="F451" s="86"/>
      <c r="G451" s="282"/>
      <c r="H451" s="285"/>
      <c r="I451" s="289"/>
      <c r="J451" s="293"/>
      <c r="K451" s="298"/>
      <c r="L451" s="303"/>
      <c r="M451" s="303"/>
      <c r="N451" s="307"/>
      <c r="O451" s="307"/>
      <c r="P451" s="307"/>
      <c r="Q451" s="307"/>
      <c r="R451" s="307"/>
      <c r="S451" s="307"/>
      <c r="T451" s="307"/>
      <c r="U451" s="307"/>
      <c r="V451" s="307"/>
      <c r="W451" s="307"/>
      <c r="X451" s="307"/>
      <c r="Y451" s="307"/>
      <c r="Z451" s="307"/>
      <c r="AA451" s="307"/>
      <c r="AB451" s="307"/>
      <c r="AC451" s="307"/>
      <c r="AD451" s="307"/>
      <c r="AE451" s="307"/>
      <c r="AF451" s="307"/>
      <c r="AG451" s="307"/>
      <c r="AH451" s="307"/>
    </row>
    <row r="452" spans="1:34" s="262" customFormat="1" ht="20.25" customHeight="1">
      <c r="A452" s="266"/>
      <c r="B452" s="270"/>
      <c r="C452" s="79"/>
      <c r="D452" s="278"/>
      <c r="E452" s="86"/>
      <c r="F452" s="86"/>
      <c r="G452" s="282"/>
      <c r="H452" s="285"/>
      <c r="I452" s="289"/>
      <c r="J452" s="293"/>
      <c r="K452" s="298"/>
      <c r="L452" s="303"/>
      <c r="M452" s="303"/>
      <c r="N452" s="307"/>
      <c r="O452" s="307"/>
      <c r="P452" s="307"/>
      <c r="Q452" s="307"/>
      <c r="R452" s="307"/>
      <c r="S452" s="307"/>
      <c r="T452" s="307"/>
      <c r="U452" s="307"/>
      <c r="V452" s="307"/>
      <c r="W452" s="307"/>
      <c r="X452" s="307"/>
      <c r="Y452" s="307"/>
      <c r="Z452" s="307"/>
      <c r="AA452" s="307"/>
      <c r="AB452" s="307"/>
      <c r="AC452" s="307"/>
      <c r="AD452" s="307"/>
      <c r="AE452" s="307"/>
      <c r="AF452" s="307"/>
      <c r="AG452" s="307"/>
      <c r="AH452" s="307"/>
    </row>
    <row r="453" spans="1:34" s="262" customFormat="1" ht="20.25" customHeight="1">
      <c r="A453" s="266"/>
      <c r="B453" s="270"/>
      <c r="C453" s="79"/>
      <c r="D453" s="278"/>
      <c r="E453" s="86"/>
      <c r="F453" s="86"/>
      <c r="G453" s="282"/>
      <c r="H453" s="285"/>
      <c r="I453" s="289"/>
      <c r="J453" s="293"/>
      <c r="K453" s="298"/>
      <c r="L453" s="303"/>
      <c r="M453" s="303"/>
      <c r="N453" s="307"/>
      <c r="O453" s="307"/>
      <c r="P453" s="307"/>
      <c r="Q453" s="307"/>
      <c r="R453" s="307"/>
      <c r="S453" s="307"/>
      <c r="T453" s="307"/>
      <c r="U453" s="307"/>
      <c r="V453" s="307"/>
      <c r="W453" s="307"/>
      <c r="X453" s="307"/>
      <c r="Y453" s="307"/>
      <c r="Z453" s="307"/>
      <c r="AA453" s="307"/>
      <c r="AB453" s="307"/>
      <c r="AC453" s="307"/>
      <c r="AD453" s="307"/>
      <c r="AE453" s="307"/>
      <c r="AF453" s="307"/>
      <c r="AG453" s="307"/>
      <c r="AH453" s="307"/>
    </row>
    <row r="454" spans="1:34" s="262" customFormat="1" ht="20.25" customHeight="1">
      <c r="A454" s="266"/>
      <c r="B454" s="270"/>
      <c r="C454" s="79"/>
      <c r="D454" s="278"/>
      <c r="E454" s="86"/>
      <c r="F454" s="86"/>
      <c r="G454" s="282"/>
      <c r="H454" s="285"/>
      <c r="I454" s="289"/>
      <c r="J454" s="293"/>
      <c r="K454" s="298"/>
      <c r="L454" s="303"/>
      <c r="M454" s="303"/>
      <c r="N454" s="307"/>
      <c r="O454" s="307"/>
      <c r="P454" s="307"/>
      <c r="Q454" s="307"/>
      <c r="R454" s="307"/>
      <c r="S454" s="307"/>
      <c r="T454" s="307"/>
      <c r="U454" s="307"/>
      <c r="V454" s="307"/>
      <c r="W454" s="307"/>
      <c r="X454" s="307"/>
      <c r="Y454" s="307"/>
      <c r="Z454" s="307"/>
      <c r="AA454" s="307"/>
      <c r="AB454" s="307"/>
      <c r="AC454" s="307"/>
      <c r="AD454" s="307"/>
      <c r="AE454" s="307"/>
      <c r="AF454" s="307"/>
      <c r="AG454" s="307"/>
      <c r="AH454" s="307"/>
    </row>
    <row r="455" spans="1:34" s="262" customFormat="1" ht="20.25" customHeight="1">
      <c r="A455" s="266"/>
      <c r="B455" s="270"/>
      <c r="C455" s="79"/>
      <c r="D455" s="278"/>
      <c r="E455" s="86"/>
      <c r="F455" s="86"/>
      <c r="G455" s="282"/>
      <c r="H455" s="285"/>
      <c r="I455" s="289"/>
      <c r="J455" s="293"/>
      <c r="K455" s="298"/>
      <c r="L455" s="303"/>
      <c r="M455" s="303"/>
      <c r="N455" s="307"/>
      <c r="O455" s="307"/>
      <c r="P455" s="307"/>
      <c r="Q455" s="307"/>
      <c r="R455" s="307"/>
      <c r="S455" s="307"/>
      <c r="T455" s="307"/>
      <c r="U455" s="307"/>
      <c r="V455" s="307"/>
      <c r="W455" s="307"/>
      <c r="X455" s="307"/>
      <c r="Y455" s="307"/>
      <c r="Z455" s="307"/>
      <c r="AA455" s="307"/>
      <c r="AB455" s="307"/>
      <c r="AC455" s="307"/>
      <c r="AD455" s="307"/>
      <c r="AE455" s="307"/>
      <c r="AF455" s="307"/>
      <c r="AG455" s="307"/>
      <c r="AH455" s="307"/>
    </row>
    <row r="456" spans="1:34" s="262" customFormat="1" ht="20.25" customHeight="1">
      <c r="A456" s="266"/>
      <c r="B456" s="270"/>
      <c r="C456" s="79"/>
      <c r="D456" s="278"/>
      <c r="E456" s="86"/>
      <c r="F456" s="86"/>
      <c r="G456" s="282"/>
      <c r="H456" s="285"/>
      <c r="I456" s="289"/>
      <c r="J456" s="293"/>
      <c r="K456" s="298"/>
      <c r="L456" s="303"/>
      <c r="M456" s="303"/>
      <c r="N456" s="307"/>
      <c r="O456" s="307"/>
      <c r="P456" s="307"/>
      <c r="Q456" s="307"/>
      <c r="R456" s="307"/>
      <c r="S456" s="307"/>
      <c r="T456" s="307"/>
      <c r="U456" s="307"/>
      <c r="V456" s="307"/>
      <c r="W456" s="307"/>
      <c r="X456" s="307"/>
      <c r="Y456" s="307"/>
      <c r="Z456" s="307"/>
      <c r="AA456" s="307"/>
      <c r="AB456" s="307"/>
      <c r="AC456" s="307"/>
      <c r="AD456" s="307"/>
      <c r="AE456" s="307"/>
      <c r="AF456" s="307"/>
      <c r="AG456" s="307"/>
      <c r="AH456" s="307"/>
    </row>
    <row r="457" spans="1:34" s="262" customFormat="1" ht="20.25" customHeight="1">
      <c r="A457" s="266"/>
      <c r="B457" s="270"/>
      <c r="C457" s="79"/>
      <c r="D457" s="278"/>
      <c r="E457" s="86"/>
      <c r="F457" s="86"/>
      <c r="G457" s="282"/>
      <c r="H457" s="285"/>
      <c r="I457" s="289"/>
      <c r="J457" s="293"/>
      <c r="K457" s="298"/>
      <c r="L457" s="303"/>
      <c r="M457" s="303"/>
      <c r="N457" s="307"/>
      <c r="O457" s="307"/>
      <c r="P457" s="307"/>
      <c r="Q457" s="307"/>
      <c r="R457" s="307"/>
      <c r="S457" s="307"/>
      <c r="T457" s="307"/>
      <c r="U457" s="307"/>
      <c r="V457" s="307"/>
      <c r="W457" s="307"/>
      <c r="X457" s="307"/>
      <c r="Y457" s="307"/>
      <c r="Z457" s="307"/>
      <c r="AA457" s="307"/>
      <c r="AB457" s="307"/>
      <c r="AC457" s="307"/>
      <c r="AD457" s="307"/>
      <c r="AE457" s="307"/>
      <c r="AF457" s="307"/>
      <c r="AG457" s="307"/>
      <c r="AH457" s="307"/>
    </row>
    <row r="458" spans="1:34" s="262" customFormat="1" ht="20.25" customHeight="1">
      <c r="A458" s="266"/>
      <c r="B458" s="270"/>
      <c r="C458" s="79"/>
      <c r="D458" s="278"/>
      <c r="E458" s="86"/>
      <c r="F458" s="86"/>
      <c r="G458" s="282"/>
      <c r="H458" s="285"/>
      <c r="I458" s="289"/>
      <c r="J458" s="293"/>
      <c r="K458" s="298"/>
      <c r="L458" s="303"/>
      <c r="M458" s="303"/>
      <c r="N458" s="307"/>
      <c r="O458" s="307"/>
      <c r="P458" s="307"/>
      <c r="Q458" s="307"/>
      <c r="R458" s="307"/>
      <c r="S458" s="307"/>
      <c r="T458" s="307"/>
      <c r="U458" s="307"/>
      <c r="V458" s="307"/>
      <c r="W458" s="307"/>
      <c r="X458" s="307"/>
      <c r="Y458" s="307"/>
      <c r="Z458" s="307"/>
      <c r="AA458" s="307"/>
      <c r="AB458" s="307"/>
      <c r="AC458" s="307"/>
      <c r="AD458" s="307"/>
      <c r="AE458" s="307"/>
      <c r="AF458" s="307"/>
      <c r="AG458" s="307"/>
      <c r="AH458" s="307"/>
    </row>
    <row r="459" spans="1:34" s="262" customFormat="1" ht="20.25" customHeight="1">
      <c r="A459" s="266"/>
      <c r="B459" s="270"/>
      <c r="C459" s="79"/>
      <c r="D459" s="278"/>
      <c r="E459" s="86"/>
      <c r="F459" s="86"/>
      <c r="G459" s="282"/>
      <c r="H459" s="285"/>
      <c r="I459" s="289"/>
      <c r="J459" s="293"/>
      <c r="K459" s="298"/>
      <c r="L459" s="303"/>
      <c r="M459" s="303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07"/>
      <c r="Z459" s="307"/>
      <c r="AA459" s="307"/>
      <c r="AB459" s="307"/>
      <c r="AC459" s="307"/>
      <c r="AD459" s="307"/>
      <c r="AE459" s="307"/>
      <c r="AF459" s="307"/>
      <c r="AG459" s="307"/>
      <c r="AH459" s="307"/>
    </row>
    <row r="460" spans="1:34" s="262" customFormat="1" ht="20.25" customHeight="1">
      <c r="A460" s="266"/>
      <c r="B460" s="270"/>
      <c r="C460" s="79"/>
      <c r="D460" s="278"/>
      <c r="E460" s="86"/>
      <c r="F460" s="86"/>
      <c r="G460" s="282"/>
      <c r="H460" s="285"/>
      <c r="I460" s="289"/>
      <c r="J460" s="293"/>
      <c r="K460" s="298"/>
      <c r="L460" s="303"/>
      <c r="M460" s="303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  <c r="X460" s="307"/>
      <c r="Y460" s="307"/>
      <c r="Z460" s="307"/>
      <c r="AA460" s="307"/>
      <c r="AB460" s="307"/>
      <c r="AC460" s="307"/>
      <c r="AD460" s="307"/>
      <c r="AE460" s="307"/>
      <c r="AF460" s="307"/>
      <c r="AG460" s="307"/>
      <c r="AH460" s="307"/>
    </row>
    <row r="461" spans="1:34" s="262" customFormat="1" ht="20.25" customHeight="1">
      <c r="A461" s="266"/>
      <c r="B461" s="270"/>
      <c r="C461" s="79"/>
      <c r="D461" s="278"/>
      <c r="E461" s="86"/>
      <c r="F461" s="86"/>
      <c r="G461" s="282"/>
      <c r="H461" s="285"/>
      <c r="I461" s="289"/>
      <c r="J461" s="293"/>
      <c r="K461" s="298"/>
      <c r="L461" s="303"/>
      <c r="M461" s="303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  <c r="X461" s="307"/>
      <c r="Y461" s="307"/>
      <c r="Z461" s="307"/>
      <c r="AA461" s="307"/>
      <c r="AB461" s="307"/>
      <c r="AC461" s="307"/>
      <c r="AD461" s="307"/>
      <c r="AE461" s="307"/>
      <c r="AF461" s="307"/>
      <c r="AG461" s="307"/>
      <c r="AH461" s="307"/>
    </row>
    <row r="462" spans="1:34" s="262" customFormat="1" ht="20.25" customHeight="1">
      <c r="A462" s="266"/>
      <c r="B462" s="270"/>
      <c r="C462" s="79"/>
      <c r="D462" s="278"/>
      <c r="E462" s="86"/>
      <c r="F462" s="86"/>
      <c r="G462" s="282"/>
      <c r="H462" s="285"/>
      <c r="I462" s="289"/>
      <c r="J462" s="293"/>
      <c r="K462" s="298"/>
      <c r="L462" s="303"/>
      <c r="M462" s="303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  <c r="X462" s="307"/>
      <c r="Y462" s="307"/>
      <c r="Z462" s="307"/>
      <c r="AA462" s="307"/>
      <c r="AB462" s="307"/>
      <c r="AC462" s="307"/>
      <c r="AD462" s="307"/>
      <c r="AE462" s="307"/>
      <c r="AF462" s="307"/>
      <c r="AG462" s="307"/>
      <c r="AH462" s="307"/>
    </row>
    <row r="463" spans="1:34" s="262" customFormat="1" ht="20.25" customHeight="1">
      <c r="A463" s="266"/>
      <c r="B463" s="270"/>
      <c r="C463" s="79"/>
      <c r="D463" s="278"/>
      <c r="E463" s="86"/>
      <c r="F463" s="86"/>
      <c r="G463" s="282"/>
      <c r="H463" s="285"/>
      <c r="I463" s="289"/>
      <c r="J463" s="293"/>
      <c r="K463" s="298"/>
      <c r="L463" s="303"/>
      <c r="M463" s="303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  <c r="X463" s="307"/>
      <c r="Y463" s="307"/>
      <c r="Z463" s="307"/>
      <c r="AA463" s="307"/>
      <c r="AB463" s="307"/>
      <c r="AC463" s="307"/>
      <c r="AD463" s="307"/>
      <c r="AE463" s="307"/>
      <c r="AF463" s="307"/>
      <c r="AG463" s="307"/>
      <c r="AH463" s="307"/>
    </row>
    <row r="464" spans="1:34" s="262" customFormat="1" ht="20.25" customHeight="1">
      <c r="A464" s="266"/>
      <c r="B464" s="270"/>
      <c r="C464" s="79"/>
      <c r="D464" s="278"/>
      <c r="E464" s="86"/>
      <c r="F464" s="86"/>
      <c r="G464" s="282"/>
      <c r="H464" s="285"/>
      <c r="I464" s="289"/>
      <c r="J464" s="293"/>
      <c r="K464" s="298"/>
      <c r="L464" s="303"/>
      <c r="M464" s="303"/>
      <c r="N464" s="307"/>
      <c r="O464" s="307"/>
      <c r="P464" s="307"/>
      <c r="Q464" s="307"/>
      <c r="R464" s="307"/>
      <c r="S464" s="307"/>
      <c r="T464" s="307"/>
      <c r="U464" s="307"/>
      <c r="V464" s="307"/>
      <c r="W464" s="307"/>
      <c r="X464" s="307"/>
      <c r="Y464" s="307"/>
      <c r="Z464" s="307"/>
      <c r="AA464" s="307"/>
      <c r="AB464" s="307"/>
      <c r="AC464" s="307"/>
      <c r="AD464" s="307"/>
      <c r="AE464" s="307"/>
      <c r="AF464" s="307"/>
      <c r="AG464" s="307"/>
      <c r="AH464" s="307"/>
    </row>
    <row r="465" spans="1:34" s="262" customFormat="1" ht="20.25" customHeight="1">
      <c r="A465" s="266"/>
      <c r="B465" s="270"/>
      <c r="C465" s="79"/>
      <c r="D465" s="278"/>
      <c r="E465" s="86"/>
      <c r="F465" s="86"/>
      <c r="G465" s="282"/>
      <c r="H465" s="285"/>
      <c r="I465" s="289"/>
      <c r="J465" s="293"/>
      <c r="K465" s="298"/>
      <c r="L465" s="303"/>
      <c r="M465" s="303"/>
      <c r="N465" s="307"/>
      <c r="O465" s="307"/>
      <c r="P465" s="307"/>
      <c r="Q465" s="307"/>
      <c r="R465" s="307"/>
      <c r="S465" s="307"/>
      <c r="T465" s="307"/>
      <c r="U465" s="307"/>
      <c r="V465" s="307"/>
      <c r="W465" s="307"/>
      <c r="X465" s="307"/>
      <c r="Y465" s="307"/>
      <c r="Z465" s="307"/>
      <c r="AA465" s="307"/>
      <c r="AB465" s="307"/>
      <c r="AC465" s="307"/>
      <c r="AD465" s="307"/>
      <c r="AE465" s="307"/>
      <c r="AF465" s="307"/>
      <c r="AG465" s="307"/>
      <c r="AH465" s="307"/>
    </row>
    <row r="466" spans="1:34" s="262" customFormat="1" ht="20.25" customHeight="1">
      <c r="A466" s="266"/>
      <c r="B466" s="270"/>
      <c r="C466" s="79"/>
      <c r="D466" s="278"/>
      <c r="E466" s="86"/>
      <c r="F466" s="86"/>
      <c r="G466" s="282"/>
      <c r="H466" s="285"/>
      <c r="I466" s="289"/>
      <c r="J466" s="293"/>
      <c r="K466" s="298"/>
      <c r="L466" s="303"/>
      <c r="M466" s="303"/>
      <c r="N466" s="307"/>
      <c r="O466" s="307"/>
      <c r="P466" s="307"/>
      <c r="Q466" s="307"/>
      <c r="R466" s="307"/>
      <c r="S466" s="307"/>
      <c r="T466" s="307"/>
      <c r="U466" s="307"/>
      <c r="V466" s="307"/>
      <c r="W466" s="307"/>
      <c r="X466" s="307"/>
      <c r="Y466" s="307"/>
      <c r="Z466" s="307"/>
      <c r="AA466" s="307"/>
      <c r="AB466" s="307"/>
      <c r="AC466" s="307"/>
      <c r="AD466" s="307"/>
      <c r="AE466" s="307"/>
      <c r="AF466" s="307"/>
      <c r="AG466" s="307"/>
      <c r="AH466" s="307"/>
    </row>
    <row r="467" spans="1:34" s="262" customFormat="1" ht="20.25" customHeight="1">
      <c r="A467" s="266"/>
      <c r="B467" s="270"/>
      <c r="C467" s="79"/>
      <c r="D467" s="278"/>
      <c r="E467" s="86"/>
      <c r="F467" s="86"/>
      <c r="G467" s="282"/>
      <c r="H467" s="285"/>
      <c r="I467" s="289"/>
      <c r="J467" s="293"/>
      <c r="K467" s="298"/>
      <c r="L467" s="303"/>
      <c r="M467" s="303"/>
      <c r="N467" s="307"/>
      <c r="O467" s="307"/>
      <c r="P467" s="307"/>
      <c r="Q467" s="307"/>
      <c r="R467" s="307"/>
      <c r="S467" s="307"/>
      <c r="T467" s="307"/>
      <c r="U467" s="307"/>
      <c r="V467" s="307"/>
      <c r="W467" s="307"/>
      <c r="X467" s="307"/>
      <c r="Y467" s="307"/>
      <c r="Z467" s="307"/>
      <c r="AA467" s="307"/>
      <c r="AB467" s="307"/>
      <c r="AC467" s="307"/>
      <c r="AD467" s="307"/>
      <c r="AE467" s="307"/>
      <c r="AF467" s="307"/>
      <c r="AG467" s="307"/>
      <c r="AH467" s="307"/>
    </row>
    <row r="468" spans="1:34" s="262" customFormat="1" ht="20.25" customHeight="1">
      <c r="A468" s="266"/>
      <c r="B468" s="270"/>
      <c r="C468" s="79"/>
      <c r="D468" s="278"/>
      <c r="E468" s="86"/>
      <c r="F468" s="86"/>
      <c r="G468" s="282"/>
      <c r="H468" s="285"/>
      <c r="I468" s="289"/>
      <c r="J468" s="293"/>
      <c r="K468" s="298"/>
      <c r="L468" s="303"/>
      <c r="M468" s="303"/>
      <c r="N468" s="307"/>
      <c r="O468" s="307"/>
      <c r="P468" s="307"/>
      <c r="Q468" s="307"/>
      <c r="R468" s="307"/>
      <c r="S468" s="307"/>
      <c r="T468" s="307"/>
      <c r="U468" s="307"/>
      <c r="V468" s="307"/>
      <c r="W468" s="307"/>
      <c r="X468" s="307"/>
      <c r="Y468" s="307"/>
      <c r="Z468" s="307"/>
      <c r="AA468" s="307"/>
      <c r="AB468" s="307"/>
      <c r="AC468" s="307"/>
      <c r="AD468" s="307"/>
      <c r="AE468" s="307"/>
      <c r="AF468" s="307"/>
      <c r="AG468" s="307"/>
      <c r="AH468" s="307"/>
    </row>
    <row r="469" spans="1:34" s="262" customFormat="1" ht="20.25" customHeight="1">
      <c r="A469" s="266"/>
      <c r="B469" s="270"/>
      <c r="C469" s="79"/>
      <c r="D469" s="278"/>
      <c r="E469" s="86"/>
      <c r="F469" s="86"/>
      <c r="G469" s="282"/>
      <c r="H469" s="285"/>
      <c r="I469" s="289"/>
      <c r="J469" s="293"/>
      <c r="K469" s="298"/>
      <c r="L469" s="303"/>
      <c r="M469" s="303"/>
      <c r="N469" s="307"/>
      <c r="O469" s="307"/>
      <c r="P469" s="307"/>
      <c r="Q469" s="307"/>
      <c r="R469" s="307"/>
      <c r="S469" s="307"/>
      <c r="T469" s="307"/>
      <c r="U469" s="307"/>
      <c r="V469" s="307"/>
      <c r="W469" s="307"/>
      <c r="X469" s="307"/>
      <c r="Y469" s="307"/>
      <c r="Z469" s="307"/>
      <c r="AA469" s="307"/>
      <c r="AB469" s="307"/>
      <c r="AC469" s="307"/>
      <c r="AD469" s="307"/>
      <c r="AE469" s="307"/>
      <c r="AF469" s="307"/>
      <c r="AG469" s="307"/>
      <c r="AH469" s="307"/>
    </row>
    <row r="470" spans="1:34" s="262" customFormat="1" ht="20.25" customHeight="1">
      <c r="A470" s="266"/>
      <c r="B470" s="270"/>
      <c r="C470" s="79"/>
      <c r="D470" s="278"/>
      <c r="E470" s="86"/>
      <c r="F470" s="86"/>
      <c r="G470" s="282"/>
      <c r="H470" s="285"/>
      <c r="I470" s="289"/>
      <c r="J470" s="293"/>
      <c r="K470" s="298"/>
      <c r="L470" s="303"/>
      <c r="M470" s="303"/>
      <c r="N470" s="307"/>
      <c r="O470" s="307"/>
      <c r="P470" s="307"/>
      <c r="Q470" s="307"/>
      <c r="R470" s="307"/>
      <c r="S470" s="307"/>
      <c r="T470" s="307"/>
      <c r="U470" s="307"/>
      <c r="V470" s="307"/>
      <c r="W470" s="307"/>
      <c r="X470" s="307"/>
      <c r="Y470" s="307"/>
      <c r="Z470" s="307"/>
      <c r="AA470" s="307"/>
      <c r="AB470" s="307"/>
      <c r="AC470" s="307"/>
      <c r="AD470" s="307"/>
      <c r="AE470" s="307"/>
      <c r="AF470" s="307"/>
      <c r="AG470" s="307"/>
      <c r="AH470" s="307"/>
    </row>
    <row r="471" spans="1:34" s="262" customFormat="1" ht="20.25" customHeight="1">
      <c r="A471" s="266"/>
      <c r="B471" s="270"/>
      <c r="C471" s="79"/>
      <c r="D471" s="278"/>
      <c r="E471" s="86"/>
      <c r="F471" s="86"/>
      <c r="G471" s="282"/>
      <c r="H471" s="285"/>
      <c r="I471" s="289"/>
      <c r="J471" s="293"/>
      <c r="K471" s="298"/>
      <c r="L471" s="303"/>
      <c r="M471" s="303"/>
      <c r="N471" s="307"/>
      <c r="O471" s="307"/>
      <c r="P471" s="307"/>
      <c r="Q471" s="307"/>
      <c r="R471" s="307"/>
      <c r="S471" s="307"/>
      <c r="T471" s="307"/>
      <c r="U471" s="307"/>
      <c r="V471" s="307"/>
      <c r="W471" s="307"/>
      <c r="X471" s="307"/>
      <c r="Y471" s="307"/>
      <c r="Z471" s="307"/>
      <c r="AA471" s="307"/>
      <c r="AB471" s="307"/>
      <c r="AC471" s="307"/>
      <c r="AD471" s="307"/>
      <c r="AE471" s="307"/>
      <c r="AF471" s="307"/>
      <c r="AG471" s="307"/>
      <c r="AH471" s="307"/>
    </row>
    <row r="472" spans="1:34" s="262" customFormat="1" ht="20.25" customHeight="1">
      <c r="A472" s="266"/>
      <c r="B472" s="270"/>
      <c r="C472" s="79"/>
      <c r="D472" s="278"/>
      <c r="E472" s="86"/>
      <c r="F472" s="86"/>
      <c r="G472" s="282"/>
      <c r="H472" s="285"/>
      <c r="I472" s="289"/>
      <c r="J472" s="293"/>
      <c r="K472" s="298"/>
      <c r="L472" s="303"/>
      <c r="M472" s="303"/>
      <c r="N472" s="307"/>
      <c r="O472" s="307"/>
      <c r="P472" s="307"/>
      <c r="Q472" s="307"/>
      <c r="R472" s="307"/>
      <c r="S472" s="307"/>
      <c r="T472" s="307"/>
      <c r="U472" s="307"/>
      <c r="V472" s="307"/>
      <c r="W472" s="307"/>
      <c r="X472" s="307"/>
      <c r="Y472" s="307"/>
      <c r="Z472" s="307"/>
      <c r="AA472" s="307"/>
      <c r="AB472" s="307"/>
      <c r="AC472" s="307"/>
      <c r="AD472" s="307"/>
      <c r="AE472" s="307"/>
      <c r="AF472" s="307"/>
      <c r="AG472" s="307"/>
      <c r="AH472" s="307"/>
    </row>
    <row r="473" spans="1:34" s="262" customFormat="1" ht="20.25" customHeight="1">
      <c r="A473" s="266"/>
      <c r="B473" s="270"/>
      <c r="C473" s="79"/>
      <c r="D473" s="278"/>
      <c r="E473" s="86"/>
      <c r="F473" s="86"/>
      <c r="G473" s="282"/>
      <c r="H473" s="285"/>
      <c r="I473" s="289"/>
      <c r="J473" s="293"/>
      <c r="K473" s="298"/>
      <c r="L473" s="303"/>
      <c r="M473" s="303"/>
      <c r="N473" s="307"/>
      <c r="O473" s="307"/>
      <c r="P473" s="307"/>
      <c r="Q473" s="307"/>
      <c r="R473" s="307"/>
      <c r="S473" s="307"/>
      <c r="T473" s="307"/>
      <c r="U473" s="307"/>
      <c r="V473" s="307"/>
      <c r="W473" s="307"/>
      <c r="X473" s="307"/>
      <c r="Y473" s="307"/>
      <c r="Z473" s="307"/>
      <c r="AA473" s="307"/>
      <c r="AB473" s="307"/>
      <c r="AC473" s="307"/>
      <c r="AD473" s="307"/>
      <c r="AE473" s="307"/>
      <c r="AF473" s="307"/>
      <c r="AG473" s="307"/>
      <c r="AH473" s="307"/>
    </row>
    <row r="474" spans="1:34" s="262" customFormat="1" ht="20.25" customHeight="1">
      <c r="A474" s="266"/>
      <c r="B474" s="270"/>
      <c r="C474" s="79"/>
      <c r="D474" s="278"/>
      <c r="E474" s="86"/>
      <c r="F474" s="86"/>
      <c r="G474" s="282"/>
      <c r="H474" s="285"/>
      <c r="I474" s="289"/>
      <c r="J474" s="293"/>
      <c r="K474" s="298"/>
      <c r="L474" s="303"/>
      <c r="M474" s="303"/>
      <c r="N474" s="307"/>
      <c r="O474" s="307"/>
      <c r="P474" s="307"/>
      <c r="Q474" s="307"/>
      <c r="R474" s="307"/>
      <c r="S474" s="307"/>
      <c r="T474" s="307"/>
      <c r="U474" s="307"/>
      <c r="V474" s="307"/>
      <c r="W474" s="307"/>
      <c r="X474" s="307"/>
      <c r="Y474" s="307"/>
      <c r="Z474" s="307"/>
      <c r="AA474" s="307"/>
      <c r="AB474" s="307"/>
      <c r="AC474" s="307"/>
      <c r="AD474" s="307"/>
      <c r="AE474" s="307"/>
      <c r="AF474" s="307"/>
      <c r="AG474" s="307"/>
      <c r="AH474" s="307"/>
    </row>
    <row r="475" spans="1:34" s="262" customFormat="1" ht="20.25" customHeight="1">
      <c r="A475" s="266"/>
      <c r="B475" s="270"/>
      <c r="C475" s="79"/>
      <c r="D475" s="278"/>
      <c r="E475" s="86"/>
      <c r="F475" s="86"/>
      <c r="G475" s="282"/>
      <c r="H475" s="285"/>
      <c r="I475" s="289"/>
      <c r="J475" s="293"/>
      <c r="K475" s="298"/>
      <c r="L475" s="303"/>
      <c r="M475" s="303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  <c r="X475" s="307"/>
      <c r="Y475" s="307"/>
      <c r="Z475" s="307"/>
      <c r="AA475" s="307"/>
      <c r="AB475" s="307"/>
      <c r="AC475" s="307"/>
      <c r="AD475" s="307"/>
      <c r="AE475" s="307"/>
      <c r="AF475" s="307"/>
      <c r="AG475" s="307"/>
      <c r="AH475" s="307"/>
    </row>
    <row r="476" spans="1:34" s="262" customFormat="1" ht="20.25" customHeight="1">
      <c r="A476" s="266"/>
      <c r="B476" s="270"/>
      <c r="C476" s="79"/>
      <c r="D476" s="278"/>
      <c r="E476" s="86"/>
      <c r="F476" s="86"/>
      <c r="G476" s="282"/>
      <c r="H476" s="285"/>
      <c r="I476" s="289"/>
      <c r="J476" s="293"/>
      <c r="K476" s="298"/>
      <c r="L476" s="303"/>
      <c r="M476" s="303"/>
      <c r="N476" s="307"/>
      <c r="O476" s="307"/>
      <c r="P476" s="307"/>
      <c r="Q476" s="307"/>
      <c r="R476" s="307"/>
      <c r="S476" s="307"/>
      <c r="T476" s="307"/>
      <c r="U476" s="307"/>
      <c r="V476" s="307"/>
      <c r="W476" s="307"/>
      <c r="X476" s="307"/>
      <c r="Y476" s="307"/>
      <c r="Z476" s="307"/>
      <c r="AA476" s="307"/>
      <c r="AB476" s="307"/>
      <c r="AC476" s="307"/>
      <c r="AD476" s="307"/>
      <c r="AE476" s="307"/>
      <c r="AF476" s="307"/>
      <c r="AG476" s="307"/>
      <c r="AH476" s="307"/>
    </row>
    <row r="477" spans="1:34" s="262" customFormat="1" ht="20.25" customHeight="1">
      <c r="A477" s="266"/>
      <c r="B477" s="270"/>
      <c r="C477" s="79"/>
      <c r="D477" s="278"/>
      <c r="E477" s="86"/>
      <c r="F477" s="86"/>
      <c r="G477" s="282"/>
      <c r="H477" s="285"/>
      <c r="I477" s="289"/>
      <c r="J477" s="293"/>
      <c r="K477" s="298"/>
      <c r="L477" s="303"/>
      <c r="M477" s="303"/>
      <c r="N477" s="307"/>
      <c r="O477" s="307"/>
      <c r="P477" s="307"/>
      <c r="Q477" s="307"/>
      <c r="R477" s="307"/>
      <c r="S477" s="307"/>
      <c r="T477" s="307"/>
      <c r="U477" s="307"/>
      <c r="V477" s="307"/>
      <c r="W477" s="307"/>
      <c r="X477" s="307"/>
      <c r="Y477" s="307"/>
      <c r="Z477" s="307"/>
      <c r="AA477" s="307"/>
      <c r="AB477" s="307"/>
      <c r="AC477" s="307"/>
      <c r="AD477" s="307"/>
      <c r="AE477" s="307"/>
      <c r="AF477" s="307"/>
      <c r="AG477" s="307"/>
      <c r="AH477" s="307"/>
    </row>
    <row r="478" spans="1:34" s="262" customFormat="1" ht="20.25" customHeight="1">
      <c r="A478" s="266"/>
      <c r="B478" s="270"/>
      <c r="C478" s="79"/>
      <c r="D478" s="278"/>
      <c r="E478" s="86"/>
      <c r="F478" s="86"/>
      <c r="G478" s="282"/>
      <c r="H478" s="285"/>
      <c r="I478" s="289"/>
      <c r="J478" s="293"/>
      <c r="K478" s="298"/>
      <c r="L478" s="303"/>
      <c r="M478" s="303"/>
      <c r="N478" s="307"/>
      <c r="O478" s="307"/>
      <c r="P478" s="307"/>
      <c r="Q478" s="307"/>
      <c r="R478" s="307"/>
      <c r="S478" s="307"/>
      <c r="T478" s="307"/>
      <c r="U478" s="307"/>
      <c r="V478" s="307"/>
      <c r="W478" s="307"/>
      <c r="X478" s="307"/>
      <c r="Y478" s="307"/>
      <c r="Z478" s="307"/>
      <c r="AA478" s="307"/>
      <c r="AB478" s="307"/>
      <c r="AC478" s="307"/>
      <c r="AD478" s="307"/>
      <c r="AE478" s="307"/>
      <c r="AF478" s="307"/>
      <c r="AG478" s="307"/>
      <c r="AH478" s="307"/>
    </row>
    <row r="479" spans="1:34" s="262" customFormat="1" ht="20.25" customHeight="1">
      <c r="A479" s="266"/>
      <c r="B479" s="270"/>
      <c r="C479" s="79"/>
      <c r="D479" s="278"/>
      <c r="E479" s="86"/>
      <c r="F479" s="86"/>
      <c r="G479" s="282"/>
      <c r="H479" s="285"/>
      <c r="I479" s="289"/>
      <c r="J479" s="293"/>
      <c r="K479" s="298"/>
      <c r="L479" s="303"/>
      <c r="M479" s="303"/>
      <c r="N479" s="307"/>
      <c r="O479" s="307"/>
      <c r="P479" s="307"/>
      <c r="Q479" s="307"/>
      <c r="R479" s="307"/>
      <c r="S479" s="307"/>
      <c r="T479" s="307"/>
      <c r="U479" s="307"/>
      <c r="V479" s="307"/>
      <c r="W479" s="307"/>
      <c r="X479" s="307"/>
      <c r="Y479" s="307"/>
      <c r="Z479" s="307"/>
      <c r="AA479" s="307"/>
      <c r="AB479" s="307"/>
      <c r="AC479" s="307"/>
      <c r="AD479" s="307"/>
      <c r="AE479" s="307"/>
      <c r="AF479" s="307"/>
      <c r="AG479" s="307"/>
      <c r="AH479" s="307"/>
    </row>
    <row r="480" spans="1:34" s="262" customFormat="1" ht="20.25" customHeight="1">
      <c r="A480" s="266"/>
      <c r="B480" s="270"/>
      <c r="C480" s="79"/>
      <c r="D480" s="278"/>
      <c r="E480" s="86"/>
      <c r="F480" s="86"/>
      <c r="G480" s="282"/>
      <c r="H480" s="285"/>
      <c r="I480" s="289"/>
      <c r="J480" s="293"/>
      <c r="K480" s="298"/>
      <c r="L480" s="303"/>
      <c r="M480" s="303"/>
      <c r="N480" s="307"/>
      <c r="O480" s="307"/>
      <c r="P480" s="307"/>
      <c r="Q480" s="307"/>
      <c r="R480" s="307"/>
      <c r="S480" s="307"/>
      <c r="T480" s="307"/>
      <c r="U480" s="307"/>
      <c r="V480" s="307"/>
      <c r="W480" s="307"/>
      <c r="X480" s="307"/>
      <c r="Y480" s="307"/>
      <c r="Z480" s="307"/>
      <c r="AA480" s="307"/>
      <c r="AB480" s="307"/>
      <c r="AC480" s="307"/>
      <c r="AD480" s="307"/>
      <c r="AE480" s="307"/>
      <c r="AF480" s="307"/>
      <c r="AG480" s="307"/>
      <c r="AH480" s="307"/>
    </row>
    <row r="481" spans="1:34" s="262" customFormat="1" ht="20.25" customHeight="1">
      <c r="A481" s="266"/>
      <c r="B481" s="270"/>
      <c r="C481" s="79"/>
      <c r="D481" s="278"/>
      <c r="E481" s="86"/>
      <c r="F481" s="86"/>
      <c r="G481" s="282"/>
      <c r="H481" s="285"/>
      <c r="I481" s="289"/>
      <c r="J481" s="293"/>
      <c r="K481" s="298"/>
      <c r="L481" s="303"/>
      <c r="M481" s="303"/>
      <c r="N481" s="307"/>
      <c r="O481" s="307"/>
      <c r="P481" s="307"/>
      <c r="Q481" s="307"/>
      <c r="R481" s="307"/>
      <c r="S481" s="307"/>
      <c r="T481" s="307"/>
      <c r="U481" s="307"/>
      <c r="V481" s="307"/>
      <c r="W481" s="307"/>
      <c r="X481" s="307"/>
      <c r="Y481" s="307"/>
      <c r="Z481" s="307"/>
      <c r="AA481" s="307"/>
      <c r="AB481" s="307"/>
      <c r="AC481" s="307"/>
      <c r="AD481" s="307"/>
      <c r="AE481" s="307"/>
      <c r="AF481" s="307"/>
      <c r="AG481" s="307"/>
      <c r="AH481" s="307"/>
    </row>
    <row r="482" spans="1:34" s="262" customFormat="1" ht="20.25" customHeight="1">
      <c r="A482" s="266"/>
      <c r="B482" s="270"/>
      <c r="C482" s="79"/>
      <c r="D482" s="278"/>
      <c r="E482" s="86"/>
      <c r="F482" s="86"/>
      <c r="G482" s="282"/>
      <c r="H482" s="285"/>
      <c r="I482" s="289"/>
      <c r="J482" s="293"/>
      <c r="K482" s="298"/>
      <c r="L482" s="303"/>
      <c r="M482" s="303"/>
      <c r="N482" s="307"/>
      <c r="O482" s="307"/>
      <c r="P482" s="307"/>
      <c r="Q482" s="307"/>
      <c r="R482" s="307"/>
      <c r="S482" s="307"/>
      <c r="T482" s="307"/>
      <c r="U482" s="307"/>
      <c r="V482" s="307"/>
      <c r="W482" s="307"/>
      <c r="X482" s="307"/>
      <c r="Y482" s="307"/>
      <c r="Z482" s="307"/>
      <c r="AA482" s="307"/>
      <c r="AB482" s="307"/>
      <c r="AC482" s="307"/>
      <c r="AD482" s="307"/>
      <c r="AE482" s="307"/>
      <c r="AF482" s="307"/>
      <c r="AG482" s="307"/>
      <c r="AH482" s="307"/>
    </row>
    <row r="483" spans="1:34" s="262" customFormat="1" ht="20.25" customHeight="1">
      <c r="A483" s="266"/>
      <c r="B483" s="270"/>
      <c r="C483" s="79"/>
      <c r="D483" s="278"/>
      <c r="E483" s="86"/>
      <c r="F483" s="86"/>
      <c r="G483" s="282"/>
      <c r="H483" s="285"/>
      <c r="I483" s="289"/>
      <c r="J483" s="293"/>
      <c r="K483" s="298"/>
      <c r="L483" s="303"/>
      <c r="M483" s="303"/>
      <c r="N483" s="307"/>
      <c r="O483" s="307"/>
      <c r="P483" s="307"/>
      <c r="Q483" s="307"/>
      <c r="R483" s="307"/>
      <c r="S483" s="307"/>
      <c r="T483" s="307"/>
      <c r="U483" s="307"/>
      <c r="V483" s="307"/>
      <c r="W483" s="307"/>
      <c r="X483" s="307"/>
      <c r="Y483" s="307"/>
      <c r="Z483" s="307"/>
      <c r="AA483" s="307"/>
      <c r="AB483" s="307"/>
      <c r="AC483" s="307"/>
      <c r="AD483" s="307"/>
      <c r="AE483" s="307"/>
      <c r="AF483" s="307"/>
      <c r="AG483" s="307"/>
      <c r="AH483" s="307"/>
    </row>
    <row r="484" spans="1:34" s="262" customFormat="1" ht="20.25" customHeight="1">
      <c r="A484" s="266"/>
      <c r="B484" s="270"/>
      <c r="C484" s="79"/>
      <c r="D484" s="278"/>
      <c r="E484" s="86"/>
      <c r="F484" s="86"/>
      <c r="G484" s="282"/>
      <c r="H484" s="285"/>
      <c r="I484" s="289"/>
      <c r="J484" s="293"/>
      <c r="K484" s="298"/>
      <c r="L484" s="303"/>
      <c r="M484" s="303"/>
      <c r="N484" s="307"/>
      <c r="O484" s="307"/>
      <c r="P484" s="307"/>
      <c r="Q484" s="307"/>
      <c r="R484" s="307"/>
      <c r="S484" s="307"/>
      <c r="T484" s="307"/>
      <c r="U484" s="307"/>
      <c r="V484" s="307"/>
      <c r="W484" s="307"/>
      <c r="X484" s="307"/>
      <c r="Y484" s="307"/>
      <c r="Z484" s="307"/>
      <c r="AA484" s="307"/>
      <c r="AB484" s="307"/>
      <c r="AC484" s="307"/>
      <c r="AD484" s="307"/>
      <c r="AE484" s="307"/>
      <c r="AF484" s="307"/>
      <c r="AG484" s="307"/>
      <c r="AH484" s="307"/>
    </row>
    <row r="485" spans="1:34" s="262" customFormat="1" ht="20.25" customHeight="1">
      <c r="A485" s="266"/>
      <c r="B485" s="270"/>
      <c r="C485" s="79"/>
      <c r="D485" s="278"/>
      <c r="E485" s="86"/>
      <c r="F485" s="86"/>
      <c r="G485" s="282"/>
      <c r="H485" s="285"/>
      <c r="I485" s="289"/>
      <c r="J485" s="293"/>
      <c r="K485" s="298"/>
      <c r="L485" s="303"/>
      <c r="M485" s="303"/>
      <c r="N485" s="307"/>
      <c r="O485" s="307"/>
      <c r="P485" s="307"/>
      <c r="Q485" s="307"/>
      <c r="R485" s="307"/>
      <c r="S485" s="307"/>
      <c r="T485" s="307"/>
      <c r="U485" s="307"/>
      <c r="V485" s="307"/>
      <c r="W485" s="307"/>
      <c r="X485" s="307"/>
      <c r="Y485" s="307"/>
      <c r="Z485" s="307"/>
      <c r="AA485" s="307"/>
      <c r="AB485" s="307"/>
      <c r="AC485" s="307"/>
      <c r="AD485" s="307"/>
      <c r="AE485" s="307"/>
      <c r="AF485" s="307"/>
      <c r="AG485" s="307"/>
      <c r="AH485" s="307"/>
    </row>
    <row r="486" spans="1:34" s="262" customFormat="1" ht="20.25" customHeight="1">
      <c r="A486" s="266"/>
      <c r="B486" s="270"/>
      <c r="C486" s="79"/>
      <c r="D486" s="278"/>
      <c r="E486" s="86"/>
      <c r="F486" s="86"/>
      <c r="G486" s="282"/>
      <c r="H486" s="285"/>
      <c r="I486" s="289"/>
      <c r="J486" s="293"/>
      <c r="K486" s="298"/>
      <c r="L486" s="303"/>
      <c r="M486" s="303"/>
      <c r="N486" s="307"/>
      <c r="O486" s="307"/>
      <c r="P486" s="307"/>
      <c r="Q486" s="307"/>
      <c r="R486" s="307"/>
      <c r="S486" s="307"/>
      <c r="T486" s="307"/>
      <c r="U486" s="307"/>
      <c r="V486" s="307"/>
      <c r="W486" s="307"/>
      <c r="X486" s="307"/>
      <c r="Y486" s="307"/>
      <c r="Z486" s="307"/>
      <c r="AA486" s="307"/>
      <c r="AB486" s="307"/>
      <c r="AC486" s="307"/>
      <c r="AD486" s="307"/>
      <c r="AE486" s="307"/>
      <c r="AF486" s="307"/>
      <c r="AG486" s="307"/>
      <c r="AH486" s="307"/>
    </row>
    <row r="487" spans="1:34" s="262" customFormat="1" ht="20.25" customHeight="1">
      <c r="A487" s="266"/>
      <c r="B487" s="270"/>
      <c r="C487" s="79"/>
      <c r="D487" s="278"/>
      <c r="E487" s="86"/>
      <c r="F487" s="86"/>
      <c r="G487" s="282"/>
      <c r="H487" s="285"/>
      <c r="I487" s="289"/>
      <c r="J487" s="293"/>
      <c r="K487" s="298"/>
      <c r="L487" s="303"/>
      <c r="M487" s="303"/>
      <c r="N487" s="307"/>
      <c r="O487" s="307"/>
      <c r="P487" s="307"/>
      <c r="Q487" s="307"/>
      <c r="R487" s="307"/>
      <c r="S487" s="307"/>
      <c r="T487" s="307"/>
      <c r="U487" s="307"/>
      <c r="V487" s="307"/>
      <c r="W487" s="307"/>
      <c r="X487" s="307"/>
      <c r="Y487" s="307"/>
      <c r="Z487" s="307"/>
      <c r="AA487" s="307"/>
      <c r="AB487" s="307"/>
      <c r="AC487" s="307"/>
      <c r="AD487" s="307"/>
      <c r="AE487" s="307"/>
      <c r="AF487" s="307"/>
      <c r="AG487" s="307"/>
      <c r="AH487" s="307"/>
    </row>
    <row r="488" spans="1:34" s="262" customFormat="1" ht="20.25" customHeight="1">
      <c r="A488" s="266"/>
      <c r="B488" s="270"/>
      <c r="C488" s="79"/>
      <c r="D488" s="278"/>
      <c r="E488" s="86"/>
      <c r="F488" s="86"/>
      <c r="G488" s="282"/>
      <c r="H488" s="285"/>
      <c r="I488" s="289"/>
      <c r="J488" s="293"/>
      <c r="K488" s="298"/>
      <c r="L488" s="303"/>
      <c r="M488" s="303"/>
      <c r="N488" s="307"/>
      <c r="O488" s="307"/>
      <c r="P488" s="307"/>
      <c r="Q488" s="307"/>
      <c r="R488" s="307"/>
      <c r="S488" s="307"/>
      <c r="T488" s="307"/>
      <c r="U488" s="307"/>
      <c r="V488" s="307"/>
      <c r="W488" s="307"/>
      <c r="X488" s="307"/>
      <c r="Y488" s="307"/>
      <c r="Z488" s="307"/>
      <c r="AA488" s="307"/>
      <c r="AB488" s="307"/>
      <c r="AC488" s="307"/>
      <c r="AD488" s="307"/>
      <c r="AE488" s="307"/>
      <c r="AF488" s="307"/>
      <c r="AG488" s="307"/>
      <c r="AH488" s="307"/>
    </row>
    <row r="489" spans="1:34" s="262" customFormat="1" ht="20.25" customHeight="1">
      <c r="A489" s="266"/>
      <c r="B489" s="270"/>
      <c r="C489" s="79"/>
      <c r="D489" s="278"/>
      <c r="E489" s="86"/>
      <c r="F489" s="86"/>
      <c r="G489" s="282"/>
      <c r="H489" s="285"/>
      <c r="I489" s="289"/>
      <c r="J489" s="293"/>
      <c r="K489" s="298"/>
      <c r="L489" s="303"/>
      <c r="M489" s="303"/>
      <c r="N489" s="307"/>
      <c r="O489" s="307"/>
      <c r="P489" s="307"/>
      <c r="Q489" s="307"/>
      <c r="R489" s="307"/>
      <c r="S489" s="307"/>
      <c r="T489" s="307"/>
      <c r="U489" s="307"/>
      <c r="V489" s="307"/>
      <c r="W489" s="307"/>
      <c r="X489" s="307"/>
      <c r="Y489" s="307"/>
      <c r="Z489" s="307"/>
      <c r="AA489" s="307"/>
      <c r="AB489" s="307"/>
      <c r="AC489" s="307"/>
      <c r="AD489" s="307"/>
      <c r="AE489" s="307"/>
      <c r="AF489" s="307"/>
      <c r="AG489" s="307"/>
      <c r="AH489" s="307"/>
    </row>
    <row r="490" spans="1:34" s="262" customFormat="1" ht="20.25" customHeight="1">
      <c r="A490" s="266"/>
      <c r="B490" s="270"/>
      <c r="C490" s="79"/>
      <c r="D490" s="278"/>
      <c r="E490" s="86"/>
      <c r="F490" s="86"/>
      <c r="G490" s="282"/>
      <c r="H490" s="285"/>
      <c r="I490" s="289"/>
      <c r="J490" s="293"/>
      <c r="K490" s="298"/>
      <c r="L490" s="303"/>
      <c r="M490" s="303"/>
      <c r="N490" s="307"/>
      <c r="O490" s="307"/>
      <c r="P490" s="307"/>
      <c r="Q490" s="307"/>
      <c r="R490" s="307"/>
      <c r="S490" s="307"/>
      <c r="T490" s="307"/>
      <c r="U490" s="307"/>
      <c r="V490" s="307"/>
      <c r="W490" s="307"/>
      <c r="X490" s="307"/>
      <c r="Y490" s="307"/>
      <c r="Z490" s="307"/>
      <c r="AA490" s="307"/>
      <c r="AB490" s="307"/>
      <c r="AC490" s="307"/>
      <c r="AD490" s="307"/>
      <c r="AE490" s="307"/>
      <c r="AF490" s="307"/>
      <c r="AG490" s="307"/>
      <c r="AH490" s="307"/>
    </row>
    <row r="491" spans="1:34" s="262" customFormat="1" ht="20.25" customHeight="1">
      <c r="A491" s="266"/>
      <c r="B491" s="270"/>
      <c r="C491" s="79"/>
      <c r="D491" s="278"/>
      <c r="E491" s="86"/>
      <c r="F491" s="86"/>
      <c r="G491" s="282"/>
      <c r="H491" s="285"/>
      <c r="I491" s="289"/>
      <c r="J491" s="293"/>
      <c r="K491" s="298"/>
      <c r="L491" s="303"/>
      <c r="M491" s="303"/>
      <c r="N491" s="307"/>
      <c r="O491" s="307"/>
      <c r="P491" s="307"/>
      <c r="Q491" s="307"/>
      <c r="R491" s="307"/>
      <c r="S491" s="307"/>
      <c r="T491" s="307"/>
      <c r="U491" s="307"/>
      <c r="V491" s="307"/>
      <c r="W491" s="307"/>
      <c r="X491" s="307"/>
      <c r="Y491" s="307"/>
      <c r="Z491" s="307"/>
      <c r="AA491" s="307"/>
      <c r="AB491" s="307"/>
      <c r="AC491" s="307"/>
      <c r="AD491" s="307"/>
      <c r="AE491" s="307"/>
      <c r="AF491" s="307"/>
      <c r="AG491" s="307"/>
      <c r="AH491" s="307"/>
    </row>
    <row r="492" spans="1:34" s="262" customFormat="1" ht="20.25" customHeight="1">
      <c r="A492" s="266"/>
      <c r="B492" s="270"/>
      <c r="C492" s="79"/>
      <c r="D492" s="278"/>
      <c r="E492" s="86"/>
      <c r="F492" s="86"/>
      <c r="G492" s="282"/>
      <c r="H492" s="285"/>
      <c r="I492" s="289"/>
      <c r="J492" s="293"/>
      <c r="K492" s="298"/>
      <c r="L492" s="303"/>
      <c r="M492" s="303"/>
      <c r="N492" s="307"/>
      <c r="O492" s="307"/>
      <c r="P492" s="307"/>
      <c r="Q492" s="307"/>
      <c r="R492" s="307"/>
      <c r="S492" s="307"/>
      <c r="T492" s="307"/>
      <c r="U492" s="307"/>
      <c r="V492" s="307"/>
      <c r="W492" s="307"/>
      <c r="X492" s="307"/>
      <c r="Y492" s="307"/>
      <c r="Z492" s="307"/>
      <c r="AA492" s="307"/>
      <c r="AB492" s="307"/>
      <c r="AC492" s="307"/>
      <c r="AD492" s="307"/>
      <c r="AE492" s="307"/>
      <c r="AF492" s="307"/>
      <c r="AG492" s="307"/>
      <c r="AH492" s="307"/>
    </row>
    <row r="493" spans="1:34" s="262" customFormat="1" ht="20.25" customHeight="1">
      <c r="A493" s="266"/>
      <c r="B493" s="270"/>
      <c r="C493" s="79"/>
      <c r="D493" s="278"/>
      <c r="E493" s="86"/>
      <c r="F493" s="86"/>
      <c r="G493" s="282"/>
      <c r="H493" s="285"/>
      <c r="I493" s="289"/>
      <c r="J493" s="293"/>
      <c r="K493" s="298"/>
      <c r="L493" s="303"/>
      <c r="M493" s="303"/>
      <c r="N493" s="307"/>
      <c r="O493" s="307"/>
      <c r="P493" s="307"/>
      <c r="Q493" s="307"/>
      <c r="R493" s="307"/>
      <c r="S493" s="307"/>
      <c r="T493" s="307"/>
      <c r="U493" s="307"/>
      <c r="V493" s="307"/>
      <c r="W493" s="307"/>
      <c r="X493" s="307"/>
      <c r="Y493" s="307"/>
      <c r="Z493" s="307"/>
      <c r="AA493" s="307"/>
      <c r="AB493" s="307"/>
      <c r="AC493" s="307"/>
      <c r="AD493" s="307"/>
      <c r="AE493" s="307"/>
      <c r="AF493" s="307"/>
      <c r="AG493" s="307"/>
      <c r="AH493" s="307"/>
    </row>
    <row r="494" spans="1:34" s="262" customFormat="1" ht="20.25" customHeight="1">
      <c r="A494" s="266"/>
      <c r="B494" s="270"/>
      <c r="C494" s="79"/>
      <c r="D494" s="278"/>
      <c r="E494" s="86"/>
      <c r="F494" s="86"/>
      <c r="G494" s="282"/>
      <c r="H494" s="285"/>
      <c r="I494" s="289"/>
      <c r="J494" s="293"/>
      <c r="K494" s="298"/>
      <c r="L494" s="303"/>
      <c r="M494" s="303"/>
      <c r="N494" s="307"/>
      <c r="O494" s="307"/>
      <c r="P494" s="307"/>
      <c r="Q494" s="307"/>
      <c r="R494" s="307"/>
      <c r="S494" s="307"/>
      <c r="T494" s="307"/>
      <c r="U494" s="307"/>
      <c r="V494" s="307"/>
      <c r="W494" s="307"/>
      <c r="X494" s="307"/>
      <c r="Y494" s="307"/>
      <c r="Z494" s="307"/>
      <c r="AA494" s="307"/>
      <c r="AB494" s="307"/>
      <c r="AC494" s="307"/>
      <c r="AD494" s="307"/>
      <c r="AE494" s="307"/>
      <c r="AF494" s="307"/>
      <c r="AG494" s="307"/>
      <c r="AH494" s="307"/>
    </row>
    <row r="495" spans="1:34" s="262" customFormat="1" ht="20.25" customHeight="1">
      <c r="A495" s="266"/>
      <c r="B495" s="270"/>
      <c r="C495" s="79"/>
      <c r="D495" s="278"/>
      <c r="E495" s="86"/>
      <c r="F495" s="86"/>
      <c r="G495" s="282"/>
      <c r="H495" s="285"/>
      <c r="I495" s="289"/>
      <c r="J495" s="293"/>
      <c r="K495" s="298"/>
      <c r="L495" s="303"/>
      <c r="M495" s="303"/>
      <c r="N495" s="307"/>
      <c r="O495" s="307"/>
      <c r="P495" s="307"/>
      <c r="Q495" s="307"/>
      <c r="R495" s="307"/>
      <c r="S495" s="307"/>
      <c r="T495" s="307"/>
      <c r="U495" s="307"/>
      <c r="V495" s="307"/>
      <c r="W495" s="307"/>
      <c r="X495" s="307"/>
      <c r="Y495" s="307"/>
      <c r="Z495" s="307"/>
      <c r="AA495" s="307"/>
      <c r="AB495" s="307"/>
      <c r="AC495" s="307"/>
      <c r="AD495" s="307"/>
      <c r="AE495" s="307"/>
      <c r="AF495" s="307"/>
      <c r="AG495" s="307"/>
      <c r="AH495" s="307"/>
    </row>
    <row r="496" spans="1:34" s="262" customFormat="1" ht="20.25" customHeight="1">
      <c r="A496" s="266"/>
      <c r="B496" s="270"/>
      <c r="C496" s="79"/>
      <c r="D496" s="278"/>
      <c r="E496" s="86"/>
      <c r="F496" s="86"/>
      <c r="G496" s="282"/>
      <c r="H496" s="285"/>
      <c r="I496" s="289"/>
      <c r="J496" s="293"/>
      <c r="K496" s="298"/>
      <c r="L496" s="303"/>
      <c r="M496" s="303"/>
      <c r="N496" s="307"/>
      <c r="O496" s="307"/>
      <c r="P496" s="307"/>
      <c r="Q496" s="307"/>
      <c r="R496" s="307"/>
      <c r="S496" s="307"/>
      <c r="T496" s="307"/>
      <c r="U496" s="307"/>
      <c r="V496" s="307"/>
      <c r="W496" s="307"/>
      <c r="X496" s="307"/>
      <c r="Y496" s="307"/>
      <c r="Z496" s="307"/>
      <c r="AA496" s="307"/>
      <c r="AB496" s="307"/>
      <c r="AC496" s="307"/>
      <c r="AD496" s="307"/>
      <c r="AE496" s="307"/>
      <c r="AF496" s="307"/>
      <c r="AG496" s="307"/>
      <c r="AH496" s="307"/>
    </row>
    <row r="497" spans="1:34" s="262" customFormat="1" ht="20.25" customHeight="1">
      <c r="A497" s="266"/>
      <c r="B497" s="270"/>
      <c r="C497" s="79"/>
      <c r="D497" s="278"/>
      <c r="E497" s="86"/>
      <c r="F497" s="86"/>
      <c r="G497" s="282"/>
      <c r="H497" s="285"/>
      <c r="I497" s="289"/>
      <c r="J497" s="293"/>
      <c r="K497" s="298"/>
      <c r="L497" s="303"/>
      <c r="M497" s="303"/>
      <c r="N497" s="307"/>
      <c r="O497" s="307"/>
      <c r="P497" s="307"/>
      <c r="Q497" s="307"/>
      <c r="R497" s="307"/>
      <c r="S497" s="307"/>
      <c r="T497" s="307"/>
      <c r="U497" s="307"/>
      <c r="V497" s="307"/>
      <c r="W497" s="307"/>
      <c r="X497" s="307"/>
      <c r="Y497" s="307"/>
      <c r="Z497" s="307"/>
      <c r="AA497" s="307"/>
      <c r="AB497" s="307"/>
      <c r="AC497" s="307"/>
      <c r="AD497" s="307"/>
      <c r="AE497" s="307"/>
      <c r="AF497" s="307"/>
      <c r="AG497" s="307"/>
      <c r="AH497" s="307"/>
    </row>
    <row r="498" spans="1:34" s="262" customFormat="1" ht="20.25" customHeight="1">
      <c r="A498" s="266"/>
      <c r="B498" s="270"/>
      <c r="C498" s="79"/>
      <c r="D498" s="278"/>
      <c r="E498" s="86"/>
      <c r="F498" s="86"/>
      <c r="G498" s="282"/>
      <c r="H498" s="285"/>
      <c r="I498" s="289"/>
      <c r="J498" s="293"/>
      <c r="K498" s="298"/>
      <c r="L498" s="303"/>
      <c r="M498" s="303"/>
      <c r="N498" s="307"/>
      <c r="O498" s="307"/>
      <c r="P498" s="307"/>
      <c r="Q498" s="307"/>
      <c r="R498" s="307"/>
      <c r="S498" s="307"/>
      <c r="T498" s="307"/>
      <c r="U498" s="307"/>
      <c r="V498" s="307"/>
      <c r="W498" s="307"/>
      <c r="X498" s="307"/>
      <c r="Y498" s="307"/>
      <c r="Z498" s="307"/>
      <c r="AA498" s="307"/>
      <c r="AB498" s="307"/>
      <c r="AC498" s="307"/>
      <c r="AD498" s="307"/>
      <c r="AE498" s="307"/>
      <c r="AF498" s="307"/>
      <c r="AG498" s="307"/>
      <c r="AH498" s="307"/>
    </row>
    <row r="499" spans="1:34" s="262" customFormat="1" ht="20.25" customHeight="1">
      <c r="A499" s="266"/>
      <c r="B499" s="270"/>
      <c r="C499" s="79"/>
      <c r="D499" s="278"/>
      <c r="E499" s="86"/>
      <c r="F499" s="86"/>
      <c r="G499" s="282"/>
      <c r="H499" s="285"/>
      <c r="I499" s="289"/>
      <c r="J499" s="293"/>
      <c r="K499" s="298"/>
      <c r="L499" s="303"/>
      <c r="M499" s="303"/>
      <c r="N499" s="307"/>
      <c r="O499" s="307"/>
      <c r="P499" s="307"/>
      <c r="Q499" s="307"/>
      <c r="R499" s="307"/>
      <c r="S499" s="307"/>
      <c r="T499" s="307"/>
      <c r="U499" s="307"/>
      <c r="V499" s="307"/>
      <c r="W499" s="307"/>
      <c r="X499" s="307"/>
      <c r="Y499" s="307"/>
      <c r="Z499" s="307"/>
      <c r="AA499" s="307"/>
      <c r="AB499" s="307"/>
      <c r="AC499" s="307"/>
      <c r="AD499" s="307"/>
      <c r="AE499" s="307"/>
      <c r="AF499" s="307"/>
      <c r="AG499" s="307"/>
      <c r="AH499" s="307"/>
    </row>
    <row r="500" spans="1:34" s="262" customFormat="1" ht="20.25" customHeight="1">
      <c r="A500" s="266"/>
      <c r="B500" s="270"/>
      <c r="C500" s="79"/>
      <c r="D500" s="278"/>
      <c r="E500" s="86"/>
      <c r="F500" s="86"/>
      <c r="G500" s="282"/>
      <c r="H500" s="285"/>
      <c r="I500" s="289"/>
      <c r="J500" s="293"/>
      <c r="K500" s="298"/>
      <c r="L500" s="303"/>
      <c r="M500" s="303"/>
      <c r="N500" s="307"/>
      <c r="O500" s="307"/>
      <c r="P500" s="307"/>
      <c r="Q500" s="307"/>
      <c r="R500" s="307"/>
      <c r="S500" s="307"/>
      <c r="T500" s="307"/>
      <c r="U500" s="307"/>
      <c r="V500" s="307"/>
      <c r="W500" s="307"/>
      <c r="X500" s="307"/>
      <c r="Y500" s="307"/>
      <c r="Z500" s="307"/>
      <c r="AA500" s="307"/>
      <c r="AB500" s="307"/>
      <c r="AC500" s="307"/>
      <c r="AD500" s="307"/>
      <c r="AE500" s="307"/>
      <c r="AF500" s="307"/>
      <c r="AG500" s="307"/>
      <c r="AH500" s="307"/>
    </row>
    <row r="501" spans="1:34" s="262" customFormat="1" ht="20.25" customHeight="1">
      <c r="A501" s="266"/>
      <c r="B501" s="270"/>
      <c r="C501" s="79"/>
      <c r="D501" s="278"/>
      <c r="E501" s="86"/>
      <c r="F501" s="86"/>
      <c r="G501" s="282"/>
      <c r="H501" s="285"/>
      <c r="I501" s="289"/>
      <c r="J501" s="293"/>
      <c r="K501" s="298"/>
      <c r="L501" s="303"/>
      <c r="M501" s="303"/>
      <c r="N501" s="307"/>
      <c r="O501" s="307"/>
      <c r="P501" s="307"/>
      <c r="Q501" s="307"/>
      <c r="R501" s="307"/>
      <c r="S501" s="307"/>
      <c r="T501" s="307"/>
      <c r="U501" s="307"/>
      <c r="V501" s="307"/>
      <c r="W501" s="307"/>
      <c r="X501" s="307"/>
      <c r="Y501" s="307"/>
      <c r="Z501" s="307"/>
      <c r="AA501" s="307"/>
      <c r="AB501" s="307"/>
      <c r="AC501" s="307"/>
      <c r="AD501" s="307"/>
      <c r="AE501" s="307"/>
      <c r="AF501" s="307"/>
      <c r="AG501" s="307"/>
      <c r="AH501" s="307"/>
    </row>
    <row r="502" spans="1:34" s="262" customFormat="1" ht="20.25" customHeight="1">
      <c r="A502" s="266"/>
      <c r="B502" s="270"/>
      <c r="C502" s="79"/>
      <c r="D502" s="278"/>
      <c r="E502" s="86"/>
      <c r="F502" s="86"/>
      <c r="G502" s="282"/>
      <c r="H502" s="285"/>
      <c r="I502" s="289"/>
      <c r="J502" s="293"/>
      <c r="K502" s="298"/>
      <c r="L502" s="303"/>
      <c r="M502" s="303"/>
      <c r="N502" s="307"/>
      <c r="O502" s="307"/>
      <c r="P502" s="307"/>
      <c r="Q502" s="307"/>
      <c r="R502" s="307"/>
      <c r="S502" s="307"/>
      <c r="T502" s="307"/>
      <c r="U502" s="307"/>
      <c r="V502" s="307"/>
      <c r="W502" s="307"/>
      <c r="X502" s="307"/>
      <c r="Y502" s="307"/>
      <c r="Z502" s="307"/>
      <c r="AA502" s="307"/>
      <c r="AB502" s="307"/>
      <c r="AC502" s="307"/>
      <c r="AD502" s="307"/>
      <c r="AE502" s="307"/>
      <c r="AF502" s="307"/>
      <c r="AG502" s="307"/>
      <c r="AH502" s="307"/>
    </row>
    <row r="503" spans="1:34" s="262" customFormat="1" ht="20.25" customHeight="1">
      <c r="A503" s="266"/>
      <c r="B503" s="270"/>
      <c r="C503" s="79"/>
      <c r="D503" s="278"/>
      <c r="E503" s="86"/>
      <c r="F503" s="86"/>
      <c r="G503" s="282"/>
      <c r="H503" s="285"/>
      <c r="I503" s="289"/>
      <c r="J503" s="293"/>
      <c r="K503" s="298"/>
      <c r="L503" s="303"/>
      <c r="M503" s="303"/>
      <c r="N503" s="307"/>
      <c r="O503" s="307"/>
      <c r="P503" s="307"/>
      <c r="Q503" s="307"/>
      <c r="R503" s="307"/>
      <c r="S503" s="307"/>
      <c r="T503" s="307"/>
      <c r="U503" s="307"/>
      <c r="V503" s="307"/>
      <c r="W503" s="307"/>
      <c r="X503" s="307"/>
      <c r="Y503" s="307"/>
      <c r="Z503" s="307"/>
      <c r="AA503" s="307"/>
      <c r="AB503" s="307"/>
      <c r="AC503" s="307"/>
      <c r="AD503" s="307"/>
      <c r="AE503" s="307"/>
      <c r="AF503" s="307"/>
      <c r="AG503" s="307"/>
      <c r="AH503" s="307"/>
    </row>
    <row r="504" spans="1:34" s="262" customFormat="1" ht="20.25" customHeight="1">
      <c r="A504" s="266"/>
      <c r="B504" s="270"/>
      <c r="C504" s="79"/>
      <c r="D504" s="278"/>
      <c r="E504" s="86"/>
      <c r="F504" s="86"/>
      <c r="G504" s="282"/>
      <c r="H504" s="285"/>
      <c r="I504" s="289"/>
      <c r="J504" s="293"/>
      <c r="K504" s="298"/>
      <c r="L504" s="303"/>
      <c r="M504" s="303"/>
      <c r="N504" s="307"/>
      <c r="O504" s="307"/>
      <c r="P504" s="307"/>
      <c r="Q504" s="307"/>
      <c r="R504" s="307"/>
      <c r="S504" s="307"/>
      <c r="T504" s="307"/>
      <c r="U504" s="307"/>
      <c r="V504" s="307"/>
      <c r="W504" s="307"/>
      <c r="X504" s="307"/>
      <c r="Y504" s="307"/>
      <c r="Z504" s="307"/>
      <c r="AA504" s="307"/>
      <c r="AB504" s="307"/>
      <c r="AC504" s="307"/>
      <c r="AD504" s="307"/>
      <c r="AE504" s="307"/>
      <c r="AF504" s="307"/>
      <c r="AG504" s="307"/>
      <c r="AH504" s="307"/>
    </row>
    <row r="505" spans="1:34" s="262" customFormat="1" ht="20.25" customHeight="1">
      <c r="A505" s="266"/>
      <c r="B505" s="270"/>
      <c r="C505" s="79"/>
      <c r="D505" s="278"/>
      <c r="E505" s="86"/>
      <c r="F505" s="86"/>
      <c r="G505" s="282"/>
      <c r="H505" s="285"/>
      <c r="I505" s="289"/>
      <c r="J505" s="293"/>
      <c r="K505" s="298"/>
      <c r="L505" s="303"/>
      <c r="M505" s="303"/>
      <c r="N505" s="307"/>
      <c r="O505" s="307"/>
      <c r="P505" s="307"/>
      <c r="Q505" s="307"/>
      <c r="R505" s="307"/>
      <c r="S505" s="307"/>
      <c r="T505" s="307"/>
      <c r="U505" s="307"/>
      <c r="V505" s="307"/>
      <c r="W505" s="307"/>
      <c r="X505" s="307"/>
      <c r="Y505" s="307"/>
      <c r="Z505" s="307"/>
      <c r="AA505" s="307"/>
      <c r="AB505" s="307"/>
      <c r="AC505" s="307"/>
      <c r="AD505" s="307"/>
      <c r="AE505" s="307"/>
      <c r="AF505" s="307"/>
      <c r="AG505" s="307"/>
      <c r="AH505" s="307"/>
    </row>
    <row r="506" spans="1:34" s="262" customFormat="1" ht="20.25" customHeight="1">
      <c r="A506" s="266"/>
      <c r="B506" s="270"/>
      <c r="C506" s="79"/>
      <c r="D506" s="278"/>
      <c r="E506" s="86"/>
      <c r="F506" s="86"/>
      <c r="G506" s="282"/>
      <c r="H506" s="285"/>
      <c r="I506" s="289"/>
      <c r="J506" s="293"/>
      <c r="K506" s="298"/>
      <c r="L506" s="303"/>
      <c r="M506" s="303"/>
      <c r="N506" s="307"/>
      <c r="O506" s="307"/>
      <c r="P506" s="307"/>
      <c r="Q506" s="307"/>
      <c r="R506" s="307"/>
      <c r="S506" s="307"/>
      <c r="T506" s="307"/>
      <c r="U506" s="307"/>
      <c r="V506" s="307"/>
      <c r="W506" s="307"/>
      <c r="X506" s="307"/>
      <c r="Y506" s="307"/>
      <c r="Z506" s="307"/>
      <c r="AA506" s="307"/>
      <c r="AB506" s="307"/>
      <c r="AC506" s="307"/>
      <c r="AD506" s="307"/>
      <c r="AE506" s="307"/>
      <c r="AF506" s="307"/>
      <c r="AG506" s="307"/>
      <c r="AH506" s="307"/>
    </row>
    <row r="507" spans="1:34" s="262" customFormat="1" ht="20.25" customHeight="1">
      <c r="A507" s="266"/>
      <c r="B507" s="270"/>
      <c r="C507" s="79"/>
      <c r="D507" s="278"/>
      <c r="E507" s="86"/>
      <c r="F507" s="86"/>
      <c r="G507" s="282"/>
      <c r="H507" s="285"/>
      <c r="I507" s="289"/>
      <c r="J507" s="293"/>
      <c r="K507" s="298"/>
      <c r="L507" s="303"/>
      <c r="M507" s="303"/>
      <c r="N507" s="307"/>
      <c r="O507" s="307"/>
      <c r="P507" s="307"/>
      <c r="Q507" s="307"/>
      <c r="R507" s="307"/>
      <c r="S507" s="307"/>
      <c r="T507" s="307"/>
      <c r="U507" s="307"/>
      <c r="V507" s="307"/>
      <c r="W507" s="307"/>
      <c r="X507" s="307"/>
      <c r="Y507" s="307"/>
      <c r="Z507" s="307"/>
      <c r="AA507" s="307"/>
      <c r="AB507" s="307"/>
      <c r="AC507" s="307"/>
      <c r="AD507" s="307"/>
      <c r="AE507" s="307"/>
      <c r="AF507" s="307"/>
      <c r="AG507" s="307"/>
      <c r="AH507" s="307"/>
    </row>
    <row r="508" spans="1:34" s="262" customFormat="1" ht="20.25" customHeight="1">
      <c r="A508" s="266"/>
      <c r="B508" s="270"/>
      <c r="C508" s="79"/>
      <c r="D508" s="278"/>
      <c r="E508" s="86"/>
      <c r="F508" s="86"/>
      <c r="G508" s="282"/>
      <c r="H508" s="285"/>
      <c r="I508" s="289"/>
      <c r="J508" s="293"/>
      <c r="K508" s="298"/>
      <c r="L508" s="303"/>
      <c r="M508" s="303"/>
      <c r="N508" s="307"/>
      <c r="O508" s="307"/>
      <c r="P508" s="307"/>
      <c r="Q508" s="307"/>
      <c r="R508" s="307"/>
      <c r="S508" s="307"/>
      <c r="T508" s="307"/>
      <c r="U508" s="307"/>
      <c r="V508" s="307"/>
      <c r="W508" s="307"/>
      <c r="X508" s="307"/>
      <c r="Y508" s="307"/>
      <c r="Z508" s="307"/>
      <c r="AA508" s="307"/>
      <c r="AB508" s="307"/>
      <c r="AC508" s="307"/>
      <c r="AD508" s="307"/>
      <c r="AE508" s="307"/>
      <c r="AF508" s="307"/>
      <c r="AG508" s="307"/>
      <c r="AH508" s="307"/>
    </row>
    <row r="509" spans="1:34" s="262" customFormat="1" ht="20.25" customHeight="1">
      <c r="A509" s="266"/>
      <c r="B509" s="270"/>
      <c r="C509" s="79"/>
      <c r="D509" s="278"/>
      <c r="E509" s="86"/>
      <c r="F509" s="86"/>
      <c r="G509" s="282"/>
      <c r="H509" s="285"/>
      <c r="I509" s="289"/>
      <c r="J509" s="293"/>
      <c r="K509" s="298"/>
      <c r="L509" s="303"/>
      <c r="M509" s="303"/>
      <c r="N509" s="307"/>
      <c r="O509" s="307"/>
      <c r="P509" s="307"/>
      <c r="Q509" s="307"/>
      <c r="R509" s="307"/>
      <c r="S509" s="307"/>
      <c r="T509" s="307"/>
      <c r="U509" s="307"/>
      <c r="V509" s="307"/>
      <c r="W509" s="307"/>
      <c r="X509" s="307"/>
      <c r="Y509" s="307"/>
      <c r="Z509" s="307"/>
      <c r="AA509" s="307"/>
      <c r="AB509" s="307"/>
      <c r="AC509" s="307"/>
      <c r="AD509" s="307"/>
      <c r="AE509" s="307"/>
      <c r="AF509" s="307"/>
      <c r="AG509" s="307"/>
      <c r="AH509" s="307"/>
    </row>
    <row r="510" spans="1:34" s="262" customFormat="1" ht="20.25" customHeight="1">
      <c r="A510" s="266"/>
      <c r="B510" s="270"/>
      <c r="C510" s="79"/>
      <c r="D510" s="278"/>
      <c r="E510" s="86"/>
      <c r="F510" s="86"/>
      <c r="G510" s="282"/>
      <c r="H510" s="285"/>
      <c r="I510" s="289"/>
      <c r="J510" s="293"/>
      <c r="K510" s="298"/>
      <c r="L510" s="303"/>
      <c r="M510" s="303"/>
      <c r="N510" s="307"/>
      <c r="O510" s="307"/>
      <c r="P510" s="307"/>
      <c r="Q510" s="307"/>
      <c r="R510" s="307"/>
      <c r="S510" s="307"/>
      <c r="T510" s="307"/>
      <c r="U510" s="307"/>
      <c r="V510" s="307"/>
      <c r="W510" s="307"/>
      <c r="X510" s="307"/>
      <c r="Y510" s="307"/>
      <c r="Z510" s="307"/>
      <c r="AA510" s="307"/>
      <c r="AB510" s="307"/>
      <c r="AC510" s="307"/>
      <c r="AD510" s="307"/>
      <c r="AE510" s="307"/>
      <c r="AF510" s="307"/>
      <c r="AG510" s="307"/>
      <c r="AH510" s="307"/>
    </row>
    <row r="511" spans="1:34" s="262" customFormat="1" ht="20.25" customHeight="1">
      <c r="A511" s="266"/>
      <c r="B511" s="270"/>
      <c r="C511" s="79"/>
      <c r="D511" s="278"/>
      <c r="E511" s="86"/>
      <c r="F511" s="86"/>
      <c r="G511" s="282"/>
      <c r="H511" s="285"/>
      <c r="I511" s="289"/>
      <c r="J511" s="293"/>
      <c r="K511" s="298"/>
      <c r="L511" s="303"/>
      <c r="M511" s="303"/>
      <c r="N511" s="307"/>
      <c r="O511" s="307"/>
      <c r="P511" s="307"/>
      <c r="Q511" s="307"/>
      <c r="R511" s="307"/>
      <c r="S511" s="307"/>
      <c r="T511" s="307"/>
      <c r="U511" s="307"/>
      <c r="V511" s="307"/>
      <c r="W511" s="307"/>
      <c r="X511" s="307"/>
      <c r="Y511" s="307"/>
      <c r="Z511" s="307"/>
      <c r="AA511" s="307"/>
      <c r="AB511" s="307"/>
      <c r="AC511" s="307"/>
      <c r="AD511" s="307"/>
      <c r="AE511" s="307"/>
      <c r="AF511" s="307"/>
      <c r="AG511" s="307"/>
      <c r="AH511" s="307"/>
    </row>
    <row r="512" spans="1:34" s="262" customFormat="1" ht="20.25" customHeight="1">
      <c r="A512" s="266"/>
      <c r="B512" s="270"/>
      <c r="C512" s="79"/>
      <c r="D512" s="278"/>
      <c r="E512" s="86"/>
      <c r="F512" s="86"/>
      <c r="G512" s="282"/>
      <c r="H512" s="285"/>
      <c r="I512" s="289"/>
      <c r="J512" s="293"/>
      <c r="K512" s="298"/>
      <c r="L512" s="303"/>
      <c r="M512" s="303"/>
      <c r="N512" s="307"/>
      <c r="O512" s="307"/>
      <c r="P512" s="307"/>
      <c r="Q512" s="307"/>
      <c r="R512" s="307"/>
      <c r="S512" s="307"/>
      <c r="T512" s="307"/>
      <c r="U512" s="307"/>
      <c r="V512" s="307"/>
      <c r="W512" s="307"/>
      <c r="X512" s="307"/>
      <c r="Y512" s="307"/>
      <c r="Z512" s="307"/>
      <c r="AA512" s="307"/>
      <c r="AB512" s="307"/>
      <c r="AC512" s="307"/>
      <c r="AD512" s="307"/>
      <c r="AE512" s="307"/>
      <c r="AF512" s="307"/>
      <c r="AG512" s="307"/>
      <c r="AH512" s="307"/>
    </row>
    <row r="513" spans="1:34" s="262" customFormat="1" ht="20.25" customHeight="1">
      <c r="A513" s="266"/>
      <c r="B513" s="270"/>
      <c r="C513" s="79"/>
      <c r="D513" s="278"/>
      <c r="E513" s="86"/>
      <c r="F513" s="86"/>
      <c r="G513" s="282"/>
      <c r="H513" s="285"/>
      <c r="I513" s="289"/>
      <c r="J513" s="293"/>
      <c r="K513" s="298"/>
      <c r="L513" s="303"/>
      <c r="M513" s="303"/>
      <c r="N513" s="307"/>
      <c r="O513" s="307"/>
      <c r="P513" s="307"/>
      <c r="Q513" s="307"/>
      <c r="R513" s="307"/>
      <c r="S513" s="307"/>
      <c r="T513" s="307"/>
      <c r="U513" s="307"/>
      <c r="V513" s="307"/>
      <c r="W513" s="307"/>
      <c r="X513" s="307"/>
      <c r="Y513" s="307"/>
      <c r="Z513" s="307"/>
      <c r="AA513" s="307"/>
      <c r="AB513" s="307"/>
      <c r="AC513" s="307"/>
      <c r="AD513" s="307"/>
      <c r="AE513" s="307"/>
      <c r="AF513" s="307"/>
      <c r="AG513" s="307"/>
      <c r="AH513" s="307"/>
    </row>
    <row r="514" spans="1:34" s="262" customFormat="1" ht="20.25" customHeight="1">
      <c r="A514" s="266"/>
      <c r="B514" s="270"/>
      <c r="C514" s="79"/>
      <c r="D514" s="278"/>
      <c r="E514" s="86"/>
      <c r="F514" s="86"/>
      <c r="G514" s="282"/>
      <c r="H514" s="285"/>
      <c r="I514" s="289"/>
      <c r="J514" s="293"/>
      <c r="K514" s="298"/>
      <c r="L514" s="303"/>
      <c r="M514" s="303"/>
      <c r="N514" s="307"/>
      <c r="O514" s="307"/>
      <c r="P514" s="307"/>
      <c r="Q514" s="307"/>
      <c r="R514" s="307"/>
      <c r="S514" s="307"/>
      <c r="T514" s="307"/>
      <c r="U514" s="307"/>
      <c r="V514" s="307"/>
      <c r="W514" s="307"/>
      <c r="X514" s="307"/>
      <c r="Y514" s="307"/>
      <c r="Z514" s="307"/>
      <c r="AA514" s="307"/>
      <c r="AB514" s="307"/>
      <c r="AC514" s="307"/>
      <c r="AD514" s="307"/>
      <c r="AE514" s="307"/>
      <c r="AF514" s="307"/>
      <c r="AG514" s="307"/>
      <c r="AH514" s="307"/>
    </row>
    <row r="515" spans="1:34" s="262" customFormat="1" ht="20.25" customHeight="1">
      <c r="A515" s="266"/>
      <c r="B515" s="270"/>
      <c r="C515" s="79"/>
      <c r="D515" s="278"/>
      <c r="E515" s="86"/>
      <c r="F515" s="86"/>
      <c r="G515" s="282"/>
      <c r="H515" s="285"/>
      <c r="I515" s="289"/>
      <c r="J515" s="293"/>
      <c r="K515" s="298"/>
      <c r="L515" s="303"/>
      <c r="M515" s="303"/>
      <c r="N515" s="307"/>
      <c r="O515" s="307"/>
      <c r="P515" s="307"/>
      <c r="Q515" s="307"/>
      <c r="R515" s="307"/>
      <c r="S515" s="307"/>
      <c r="T515" s="307"/>
      <c r="U515" s="307"/>
      <c r="V515" s="307"/>
      <c r="W515" s="307"/>
      <c r="X515" s="307"/>
      <c r="Y515" s="307"/>
      <c r="Z515" s="307"/>
      <c r="AA515" s="307"/>
      <c r="AB515" s="307"/>
      <c r="AC515" s="307"/>
      <c r="AD515" s="307"/>
      <c r="AE515" s="307"/>
      <c r="AF515" s="307"/>
      <c r="AG515" s="307"/>
      <c r="AH515" s="307"/>
    </row>
    <row r="516" spans="1:34" s="262" customFormat="1" ht="20.25" customHeight="1">
      <c r="A516" s="266"/>
      <c r="B516" s="270"/>
      <c r="C516" s="79"/>
      <c r="D516" s="278"/>
      <c r="E516" s="86"/>
      <c r="F516" s="86"/>
      <c r="G516" s="282"/>
      <c r="H516" s="285"/>
      <c r="I516" s="289"/>
      <c r="J516" s="293"/>
      <c r="K516" s="298"/>
      <c r="L516" s="303"/>
      <c r="M516" s="303"/>
      <c r="N516" s="307"/>
      <c r="O516" s="307"/>
      <c r="P516" s="307"/>
      <c r="Q516" s="307"/>
      <c r="R516" s="307"/>
      <c r="S516" s="307"/>
      <c r="T516" s="307"/>
      <c r="U516" s="307"/>
      <c r="V516" s="307"/>
      <c r="W516" s="307"/>
      <c r="X516" s="307"/>
      <c r="Y516" s="307"/>
      <c r="Z516" s="307"/>
      <c r="AA516" s="307"/>
      <c r="AB516" s="307"/>
      <c r="AC516" s="307"/>
      <c r="AD516" s="307"/>
      <c r="AE516" s="307"/>
      <c r="AF516" s="307"/>
      <c r="AG516" s="307"/>
      <c r="AH516" s="307"/>
    </row>
    <row r="517" spans="1:34" s="262" customFormat="1" ht="20.25" customHeight="1">
      <c r="A517" s="266"/>
      <c r="B517" s="270"/>
      <c r="C517" s="79"/>
      <c r="D517" s="278"/>
      <c r="E517" s="86"/>
      <c r="F517" s="86"/>
      <c r="G517" s="282"/>
      <c r="H517" s="285"/>
      <c r="I517" s="289"/>
      <c r="J517" s="293"/>
      <c r="K517" s="298"/>
      <c r="L517" s="303"/>
      <c r="M517" s="303"/>
      <c r="N517" s="307"/>
      <c r="O517" s="307"/>
      <c r="P517" s="307"/>
      <c r="Q517" s="307"/>
      <c r="R517" s="307"/>
      <c r="S517" s="307"/>
      <c r="T517" s="307"/>
      <c r="U517" s="307"/>
      <c r="V517" s="307"/>
      <c r="W517" s="307"/>
      <c r="X517" s="307"/>
      <c r="Y517" s="307"/>
      <c r="Z517" s="307"/>
      <c r="AA517" s="307"/>
      <c r="AB517" s="307"/>
      <c r="AC517" s="307"/>
      <c r="AD517" s="307"/>
      <c r="AE517" s="307"/>
      <c r="AF517" s="307"/>
      <c r="AG517" s="307"/>
      <c r="AH517" s="307"/>
    </row>
    <row r="518" spans="1:34" s="262" customFormat="1" ht="20.25" customHeight="1">
      <c r="A518" s="266"/>
      <c r="B518" s="270"/>
      <c r="C518" s="79"/>
      <c r="D518" s="278"/>
      <c r="E518" s="86"/>
      <c r="F518" s="86"/>
      <c r="G518" s="282"/>
      <c r="H518" s="285"/>
      <c r="I518" s="289"/>
      <c r="J518" s="293"/>
      <c r="K518" s="298"/>
      <c r="L518" s="303"/>
      <c r="M518" s="303"/>
      <c r="N518" s="307"/>
      <c r="O518" s="307"/>
      <c r="P518" s="307"/>
      <c r="Q518" s="307"/>
      <c r="R518" s="307"/>
      <c r="S518" s="307"/>
      <c r="T518" s="307"/>
      <c r="U518" s="307"/>
      <c r="V518" s="307"/>
      <c r="W518" s="307"/>
      <c r="X518" s="307"/>
      <c r="Y518" s="307"/>
      <c r="Z518" s="307"/>
      <c r="AA518" s="307"/>
      <c r="AB518" s="307"/>
      <c r="AC518" s="307"/>
      <c r="AD518" s="307"/>
      <c r="AE518" s="307"/>
      <c r="AF518" s="307"/>
      <c r="AG518" s="307"/>
      <c r="AH518" s="307"/>
    </row>
    <row r="519" spans="1:34" s="262" customFormat="1" ht="20.25" customHeight="1">
      <c r="A519" s="266"/>
      <c r="B519" s="270"/>
      <c r="C519" s="79"/>
      <c r="D519" s="278"/>
      <c r="E519" s="86"/>
      <c r="F519" s="86"/>
      <c r="G519" s="282"/>
      <c r="H519" s="285"/>
      <c r="I519" s="289"/>
      <c r="J519" s="293"/>
      <c r="K519" s="298"/>
      <c r="L519" s="303"/>
      <c r="M519" s="303"/>
      <c r="N519" s="307"/>
      <c r="O519" s="307"/>
      <c r="P519" s="307"/>
      <c r="Q519" s="307"/>
      <c r="R519" s="307"/>
      <c r="S519" s="307"/>
      <c r="T519" s="307"/>
      <c r="U519" s="307"/>
      <c r="V519" s="307"/>
      <c r="W519" s="307"/>
      <c r="X519" s="307"/>
      <c r="Y519" s="307"/>
      <c r="Z519" s="307"/>
      <c r="AA519" s="307"/>
      <c r="AB519" s="307"/>
      <c r="AC519" s="307"/>
      <c r="AD519" s="307"/>
      <c r="AE519" s="307"/>
      <c r="AF519" s="307"/>
      <c r="AG519" s="307"/>
      <c r="AH519" s="307"/>
    </row>
    <row r="520" spans="1:34" s="262" customFormat="1" ht="20.25" customHeight="1">
      <c r="A520" s="266"/>
      <c r="B520" s="270"/>
      <c r="C520" s="79"/>
      <c r="D520" s="278"/>
      <c r="E520" s="86"/>
      <c r="F520" s="86"/>
      <c r="G520" s="282"/>
      <c r="H520" s="285"/>
      <c r="I520" s="289"/>
      <c r="J520" s="293"/>
      <c r="K520" s="298"/>
      <c r="L520" s="303"/>
      <c r="M520" s="303"/>
      <c r="N520" s="307"/>
      <c r="O520" s="307"/>
      <c r="P520" s="307"/>
      <c r="Q520" s="307"/>
      <c r="R520" s="307"/>
      <c r="S520" s="307"/>
      <c r="T520" s="307"/>
      <c r="U520" s="307"/>
      <c r="V520" s="307"/>
      <c r="W520" s="307"/>
      <c r="X520" s="307"/>
      <c r="Y520" s="307"/>
      <c r="Z520" s="307"/>
      <c r="AA520" s="307"/>
      <c r="AB520" s="307"/>
      <c r="AC520" s="307"/>
      <c r="AD520" s="307"/>
      <c r="AE520" s="307"/>
      <c r="AF520" s="307"/>
      <c r="AG520" s="307"/>
      <c r="AH520" s="307"/>
    </row>
    <row r="521" spans="1:34" s="262" customFormat="1" ht="20.25" customHeight="1">
      <c r="A521" s="266"/>
      <c r="B521" s="270"/>
      <c r="C521" s="79"/>
      <c r="D521" s="278"/>
      <c r="E521" s="86"/>
      <c r="F521" s="86"/>
      <c r="G521" s="282"/>
      <c r="H521" s="285"/>
      <c r="I521" s="289"/>
      <c r="J521" s="293"/>
      <c r="K521" s="298"/>
      <c r="L521" s="303"/>
      <c r="M521" s="303"/>
      <c r="N521" s="307"/>
      <c r="O521" s="307"/>
      <c r="P521" s="307"/>
      <c r="Q521" s="307"/>
      <c r="R521" s="307"/>
      <c r="S521" s="307"/>
      <c r="T521" s="307"/>
      <c r="U521" s="307"/>
      <c r="V521" s="307"/>
      <c r="W521" s="307"/>
      <c r="X521" s="307"/>
      <c r="Y521" s="307"/>
      <c r="Z521" s="307"/>
      <c r="AA521" s="307"/>
      <c r="AB521" s="307"/>
      <c r="AC521" s="307"/>
      <c r="AD521" s="307"/>
      <c r="AE521" s="307"/>
      <c r="AF521" s="307"/>
      <c r="AG521" s="307"/>
      <c r="AH521" s="307"/>
    </row>
    <row r="522" spans="1:34" s="262" customFormat="1" ht="20.25" customHeight="1">
      <c r="A522" s="266"/>
      <c r="B522" s="270"/>
      <c r="C522" s="79"/>
      <c r="D522" s="278"/>
      <c r="E522" s="86"/>
      <c r="F522" s="86"/>
      <c r="G522" s="282"/>
      <c r="H522" s="285"/>
      <c r="I522" s="289"/>
      <c r="J522" s="293"/>
      <c r="K522" s="298"/>
      <c r="L522" s="303"/>
      <c r="M522" s="303"/>
      <c r="N522" s="307"/>
      <c r="O522" s="307"/>
      <c r="P522" s="307"/>
      <c r="Q522" s="307"/>
      <c r="R522" s="307"/>
      <c r="S522" s="307"/>
      <c r="T522" s="307"/>
      <c r="U522" s="307"/>
      <c r="V522" s="307"/>
      <c r="W522" s="307"/>
      <c r="X522" s="307"/>
      <c r="Y522" s="307"/>
      <c r="Z522" s="307"/>
      <c r="AA522" s="307"/>
      <c r="AB522" s="307"/>
      <c r="AC522" s="307"/>
      <c r="AD522" s="307"/>
      <c r="AE522" s="307"/>
      <c r="AF522" s="307"/>
      <c r="AG522" s="307"/>
      <c r="AH522" s="307"/>
    </row>
    <row r="523" spans="1:34" s="262" customFormat="1" ht="20.25" customHeight="1">
      <c r="A523" s="266"/>
      <c r="B523" s="270"/>
      <c r="C523" s="79"/>
      <c r="D523" s="278"/>
      <c r="E523" s="86"/>
      <c r="F523" s="86"/>
      <c r="G523" s="282"/>
      <c r="H523" s="285"/>
      <c r="I523" s="289"/>
      <c r="J523" s="293"/>
      <c r="K523" s="298"/>
      <c r="L523" s="303"/>
      <c r="M523" s="303"/>
      <c r="N523" s="307"/>
      <c r="O523" s="307"/>
      <c r="P523" s="307"/>
      <c r="Q523" s="307"/>
      <c r="R523" s="307"/>
      <c r="S523" s="307"/>
      <c r="T523" s="307"/>
      <c r="U523" s="307"/>
      <c r="V523" s="307"/>
      <c r="W523" s="307"/>
      <c r="X523" s="307"/>
      <c r="Y523" s="307"/>
      <c r="Z523" s="307"/>
      <c r="AA523" s="307"/>
      <c r="AB523" s="307"/>
      <c r="AC523" s="307"/>
      <c r="AD523" s="307"/>
      <c r="AE523" s="307"/>
      <c r="AF523" s="307"/>
      <c r="AG523" s="307"/>
      <c r="AH523" s="307"/>
    </row>
    <row r="524" spans="1:34" s="262" customFormat="1" ht="20.25" customHeight="1">
      <c r="A524" s="266"/>
      <c r="B524" s="270"/>
      <c r="C524" s="79"/>
      <c r="D524" s="278"/>
      <c r="E524" s="86"/>
      <c r="F524" s="86"/>
      <c r="G524" s="282"/>
      <c r="H524" s="285"/>
      <c r="I524" s="289"/>
      <c r="J524" s="293"/>
      <c r="K524" s="298"/>
      <c r="L524" s="303"/>
      <c r="M524" s="303"/>
      <c r="N524" s="307"/>
      <c r="O524" s="307"/>
      <c r="P524" s="307"/>
      <c r="Q524" s="307"/>
      <c r="R524" s="307"/>
      <c r="S524" s="307"/>
      <c r="T524" s="307"/>
      <c r="U524" s="307"/>
      <c r="V524" s="307"/>
      <c r="W524" s="307"/>
      <c r="X524" s="307"/>
      <c r="Y524" s="307"/>
      <c r="Z524" s="307"/>
      <c r="AA524" s="307"/>
      <c r="AB524" s="307"/>
      <c r="AC524" s="307"/>
      <c r="AD524" s="307"/>
      <c r="AE524" s="307"/>
      <c r="AF524" s="307"/>
      <c r="AG524" s="307"/>
      <c r="AH524" s="307"/>
    </row>
    <row r="525" spans="1:34" s="262" customFormat="1" ht="20.25" customHeight="1">
      <c r="A525" s="266"/>
      <c r="B525" s="270"/>
      <c r="C525" s="79"/>
      <c r="D525" s="278"/>
      <c r="E525" s="86"/>
      <c r="F525" s="86"/>
      <c r="G525" s="282"/>
      <c r="H525" s="285"/>
      <c r="I525" s="289"/>
      <c r="J525" s="293"/>
      <c r="K525" s="298"/>
      <c r="L525" s="303"/>
      <c r="M525" s="303"/>
      <c r="N525" s="307"/>
      <c r="O525" s="307"/>
      <c r="P525" s="307"/>
      <c r="Q525" s="307"/>
      <c r="R525" s="307"/>
      <c r="S525" s="307"/>
      <c r="T525" s="307"/>
      <c r="U525" s="307"/>
      <c r="V525" s="307"/>
      <c r="W525" s="307"/>
      <c r="X525" s="307"/>
      <c r="Y525" s="307"/>
      <c r="Z525" s="307"/>
      <c r="AA525" s="307"/>
      <c r="AB525" s="307"/>
      <c r="AC525" s="307"/>
      <c r="AD525" s="307"/>
      <c r="AE525" s="307"/>
      <c r="AF525" s="307"/>
      <c r="AG525" s="307"/>
      <c r="AH525" s="307"/>
    </row>
    <row r="526" spans="1:34" s="262" customFormat="1" ht="20.25" customHeight="1">
      <c r="A526" s="266"/>
      <c r="B526" s="270"/>
      <c r="C526" s="79"/>
      <c r="D526" s="278"/>
      <c r="E526" s="86"/>
      <c r="F526" s="86"/>
      <c r="G526" s="282"/>
      <c r="H526" s="285"/>
      <c r="I526" s="289"/>
      <c r="J526" s="293"/>
      <c r="K526" s="298"/>
      <c r="L526" s="303"/>
      <c r="M526" s="303"/>
      <c r="N526" s="307"/>
      <c r="O526" s="307"/>
      <c r="P526" s="307"/>
      <c r="Q526" s="307"/>
      <c r="R526" s="307"/>
      <c r="S526" s="307"/>
      <c r="T526" s="307"/>
      <c r="U526" s="307"/>
      <c r="V526" s="307"/>
      <c r="W526" s="307"/>
      <c r="X526" s="307"/>
      <c r="Y526" s="307"/>
      <c r="Z526" s="307"/>
      <c r="AA526" s="307"/>
      <c r="AB526" s="307"/>
      <c r="AC526" s="307"/>
      <c r="AD526" s="307"/>
      <c r="AE526" s="307"/>
      <c r="AF526" s="307"/>
      <c r="AG526" s="307"/>
      <c r="AH526" s="307"/>
    </row>
    <row r="527" spans="1:34" s="262" customFormat="1" ht="20.25" customHeight="1">
      <c r="A527" s="266"/>
      <c r="B527" s="270"/>
      <c r="C527" s="79"/>
      <c r="D527" s="278"/>
      <c r="E527" s="86"/>
      <c r="F527" s="86"/>
      <c r="G527" s="282"/>
      <c r="H527" s="285"/>
      <c r="I527" s="289"/>
      <c r="J527" s="293"/>
      <c r="K527" s="298"/>
      <c r="L527" s="303"/>
      <c r="M527" s="303"/>
      <c r="N527" s="307"/>
      <c r="O527" s="307"/>
      <c r="P527" s="307"/>
      <c r="Q527" s="307"/>
      <c r="R527" s="307"/>
      <c r="S527" s="307"/>
      <c r="T527" s="307"/>
      <c r="U527" s="307"/>
      <c r="V527" s="307"/>
      <c r="W527" s="307"/>
      <c r="X527" s="307"/>
      <c r="Y527" s="307"/>
      <c r="Z527" s="307"/>
      <c r="AA527" s="307"/>
      <c r="AB527" s="307"/>
      <c r="AC527" s="307"/>
      <c r="AD527" s="307"/>
      <c r="AE527" s="307"/>
      <c r="AF527" s="307"/>
      <c r="AG527" s="307"/>
      <c r="AH527" s="307"/>
    </row>
    <row r="528" spans="1:34" s="262" customFormat="1" ht="20.25" customHeight="1">
      <c r="A528" s="266"/>
      <c r="B528" s="270"/>
      <c r="C528" s="79"/>
      <c r="D528" s="278"/>
      <c r="E528" s="86"/>
      <c r="F528" s="86"/>
      <c r="G528" s="282"/>
      <c r="H528" s="285"/>
      <c r="I528" s="289"/>
      <c r="J528" s="293"/>
      <c r="K528" s="298"/>
      <c r="L528" s="303"/>
      <c r="M528" s="303"/>
      <c r="N528" s="307"/>
      <c r="O528" s="307"/>
      <c r="P528" s="307"/>
      <c r="Q528" s="307"/>
      <c r="R528" s="307"/>
      <c r="S528" s="307"/>
      <c r="T528" s="307"/>
      <c r="U528" s="307"/>
      <c r="V528" s="307"/>
      <c r="W528" s="307"/>
      <c r="X528" s="307"/>
      <c r="Y528" s="307"/>
      <c r="Z528" s="307"/>
      <c r="AA528" s="307"/>
      <c r="AB528" s="307"/>
      <c r="AC528" s="307"/>
      <c r="AD528" s="307"/>
      <c r="AE528" s="307"/>
      <c r="AF528" s="307"/>
      <c r="AG528" s="307"/>
      <c r="AH528" s="307"/>
    </row>
    <row r="529" spans="1:34" s="262" customFormat="1" ht="20.25" customHeight="1">
      <c r="A529" s="266"/>
      <c r="B529" s="270"/>
      <c r="C529" s="79"/>
      <c r="D529" s="278"/>
      <c r="E529" s="86"/>
      <c r="F529" s="86"/>
      <c r="G529" s="282"/>
      <c r="H529" s="285"/>
      <c r="I529" s="289"/>
      <c r="J529" s="293"/>
      <c r="K529" s="298"/>
      <c r="L529" s="303"/>
      <c r="M529" s="303"/>
      <c r="N529" s="307"/>
      <c r="O529" s="307"/>
      <c r="P529" s="307"/>
      <c r="Q529" s="307"/>
      <c r="R529" s="307"/>
      <c r="S529" s="307"/>
      <c r="T529" s="307"/>
      <c r="U529" s="307"/>
      <c r="V529" s="307"/>
      <c r="W529" s="307"/>
      <c r="X529" s="307"/>
      <c r="Y529" s="307"/>
      <c r="Z529" s="307"/>
      <c r="AA529" s="307"/>
      <c r="AB529" s="307"/>
      <c r="AC529" s="307"/>
      <c r="AD529" s="307"/>
      <c r="AE529" s="307"/>
      <c r="AF529" s="307"/>
      <c r="AG529" s="307"/>
      <c r="AH529" s="307"/>
    </row>
    <row r="530" spans="1:34" s="262" customFormat="1" ht="20.25" customHeight="1">
      <c r="A530" s="266"/>
      <c r="B530" s="270"/>
      <c r="C530" s="79"/>
      <c r="D530" s="278"/>
      <c r="E530" s="86"/>
      <c r="F530" s="86"/>
      <c r="G530" s="282"/>
      <c r="H530" s="285"/>
      <c r="I530" s="289"/>
      <c r="J530" s="293"/>
      <c r="K530" s="298"/>
      <c r="L530" s="303"/>
      <c r="M530" s="303"/>
      <c r="N530" s="307"/>
      <c r="O530" s="307"/>
      <c r="P530" s="307"/>
      <c r="Q530" s="307"/>
      <c r="R530" s="307"/>
      <c r="S530" s="307"/>
      <c r="T530" s="307"/>
      <c r="U530" s="307"/>
      <c r="V530" s="307"/>
      <c r="W530" s="307"/>
      <c r="X530" s="307"/>
      <c r="Y530" s="307"/>
      <c r="Z530" s="307"/>
      <c r="AA530" s="307"/>
      <c r="AB530" s="307"/>
      <c r="AC530" s="307"/>
      <c r="AD530" s="307"/>
      <c r="AE530" s="307"/>
      <c r="AF530" s="307"/>
      <c r="AG530" s="307"/>
      <c r="AH530" s="307"/>
    </row>
    <row r="531" spans="1:34" s="262" customFormat="1" ht="20.25" customHeight="1">
      <c r="A531" s="266"/>
      <c r="B531" s="270"/>
      <c r="C531" s="79"/>
      <c r="D531" s="278"/>
      <c r="E531" s="86"/>
      <c r="F531" s="86"/>
      <c r="G531" s="282"/>
      <c r="H531" s="285"/>
      <c r="I531" s="289"/>
      <c r="J531" s="293"/>
      <c r="K531" s="298"/>
      <c r="L531" s="303"/>
      <c r="M531" s="303"/>
      <c r="N531" s="307"/>
      <c r="O531" s="307"/>
      <c r="P531" s="307"/>
      <c r="Q531" s="307"/>
      <c r="R531" s="307"/>
      <c r="S531" s="307"/>
      <c r="T531" s="307"/>
      <c r="U531" s="307"/>
      <c r="V531" s="307"/>
      <c r="W531" s="307"/>
      <c r="X531" s="307"/>
      <c r="Y531" s="307"/>
      <c r="Z531" s="307"/>
      <c r="AA531" s="307"/>
      <c r="AB531" s="307"/>
      <c r="AC531" s="307"/>
      <c r="AD531" s="307"/>
      <c r="AE531" s="307"/>
      <c r="AF531" s="307"/>
      <c r="AG531" s="307"/>
      <c r="AH531" s="307"/>
    </row>
    <row r="532" spans="1:34" s="262" customFormat="1" ht="20.25" customHeight="1">
      <c r="A532" s="266"/>
      <c r="B532" s="270"/>
      <c r="C532" s="79"/>
      <c r="D532" s="278"/>
      <c r="E532" s="86"/>
      <c r="F532" s="86"/>
      <c r="G532" s="282"/>
      <c r="H532" s="285"/>
      <c r="I532" s="289"/>
      <c r="J532" s="293"/>
      <c r="K532" s="298"/>
      <c r="L532" s="303"/>
      <c r="M532" s="303"/>
      <c r="N532" s="307"/>
      <c r="O532" s="307"/>
      <c r="P532" s="307"/>
      <c r="Q532" s="307"/>
      <c r="R532" s="307"/>
      <c r="S532" s="307"/>
      <c r="T532" s="307"/>
      <c r="U532" s="307"/>
      <c r="V532" s="307"/>
      <c r="W532" s="307"/>
      <c r="X532" s="307"/>
      <c r="Y532" s="307"/>
      <c r="Z532" s="307"/>
      <c r="AA532" s="307"/>
      <c r="AB532" s="307"/>
      <c r="AC532" s="307"/>
      <c r="AD532" s="307"/>
      <c r="AE532" s="307"/>
      <c r="AF532" s="307"/>
      <c r="AG532" s="307"/>
      <c r="AH532" s="307"/>
    </row>
    <row r="533" spans="1:34" s="262" customFormat="1" ht="20.25" customHeight="1">
      <c r="A533" s="266"/>
      <c r="B533" s="270"/>
      <c r="C533" s="79"/>
      <c r="D533" s="278"/>
      <c r="E533" s="86"/>
      <c r="F533" s="86"/>
      <c r="G533" s="282"/>
      <c r="H533" s="285"/>
      <c r="I533" s="289"/>
      <c r="J533" s="293"/>
      <c r="K533" s="298"/>
      <c r="L533" s="303"/>
      <c r="M533" s="303"/>
      <c r="N533" s="307"/>
      <c r="O533" s="307"/>
      <c r="P533" s="307"/>
      <c r="Q533" s="307"/>
      <c r="R533" s="307"/>
      <c r="S533" s="307"/>
      <c r="T533" s="307"/>
      <c r="U533" s="307"/>
      <c r="V533" s="307"/>
      <c r="W533" s="307"/>
      <c r="X533" s="307"/>
      <c r="Y533" s="307"/>
      <c r="Z533" s="307"/>
      <c r="AA533" s="307"/>
      <c r="AB533" s="307"/>
      <c r="AC533" s="307"/>
      <c r="AD533" s="307"/>
      <c r="AE533" s="307"/>
      <c r="AF533" s="307"/>
      <c r="AG533" s="307"/>
      <c r="AH533" s="307"/>
    </row>
    <row r="534" spans="1:34" s="262" customFormat="1" ht="20.25" customHeight="1">
      <c r="A534" s="266"/>
      <c r="B534" s="270"/>
      <c r="C534" s="79"/>
      <c r="D534" s="278"/>
      <c r="E534" s="86"/>
      <c r="F534" s="86"/>
      <c r="G534" s="282"/>
      <c r="H534" s="285"/>
      <c r="I534" s="289"/>
      <c r="J534" s="293"/>
      <c r="K534" s="298"/>
      <c r="L534" s="303"/>
      <c r="M534" s="303"/>
      <c r="N534" s="307"/>
      <c r="O534" s="307"/>
      <c r="P534" s="307"/>
      <c r="Q534" s="307"/>
      <c r="R534" s="307"/>
      <c r="S534" s="307"/>
      <c r="T534" s="307"/>
      <c r="U534" s="307"/>
      <c r="V534" s="307"/>
      <c r="W534" s="307"/>
      <c r="X534" s="307"/>
      <c r="Y534" s="307"/>
      <c r="Z534" s="307"/>
      <c r="AA534" s="307"/>
      <c r="AB534" s="307"/>
      <c r="AC534" s="307"/>
      <c r="AD534" s="307"/>
      <c r="AE534" s="307"/>
      <c r="AF534" s="307"/>
      <c r="AG534" s="307"/>
      <c r="AH534" s="307"/>
    </row>
    <row r="535" spans="1:34" s="262" customFormat="1" ht="20.25" customHeight="1">
      <c r="A535" s="266"/>
      <c r="B535" s="270"/>
      <c r="C535" s="79"/>
      <c r="D535" s="278"/>
      <c r="E535" s="86"/>
      <c r="F535" s="86"/>
      <c r="G535" s="282"/>
      <c r="H535" s="285"/>
      <c r="I535" s="289"/>
      <c r="J535" s="293"/>
      <c r="K535" s="298"/>
      <c r="L535" s="303"/>
      <c r="M535" s="303"/>
      <c r="N535" s="307"/>
      <c r="O535" s="307"/>
      <c r="P535" s="307"/>
      <c r="Q535" s="307"/>
      <c r="R535" s="307"/>
      <c r="S535" s="307"/>
      <c r="T535" s="307"/>
      <c r="U535" s="307"/>
      <c r="V535" s="307"/>
      <c r="W535" s="307"/>
      <c r="X535" s="307"/>
      <c r="Y535" s="307"/>
      <c r="Z535" s="307"/>
      <c r="AA535" s="307"/>
      <c r="AB535" s="307"/>
      <c r="AC535" s="307"/>
      <c r="AD535" s="307"/>
      <c r="AE535" s="307"/>
      <c r="AF535" s="307"/>
      <c r="AG535" s="307"/>
      <c r="AH535" s="307"/>
    </row>
    <row r="536" spans="1:34" s="262" customFormat="1" ht="20.25" customHeight="1">
      <c r="A536" s="266"/>
      <c r="B536" s="270"/>
      <c r="C536" s="79"/>
      <c r="D536" s="278"/>
      <c r="E536" s="86"/>
      <c r="F536" s="86"/>
      <c r="G536" s="282"/>
      <c r="H536" s="285"/>
      <c r="I536" s="289"/>
      <c r="J536" s="293"/>
      <c r="K536" s="298"/>
      <c r="L536" s="303"/>
      <c r="M536" s="303"/>
      <c r="N536" s="307"/>
      <c r="O536" s="307"/>
      <c r="P536" s="307"/>
      <c r="Q536" s="307"/>
      <c r="R536" s="307"/>
      <c r="S536" s="307"/>
      <c r="T536" s="307"/>
      <c r="U536" s="307"/>
      <c r="V536" s="307"/>
      <c r="W536" s="307"/>
      <c r="X536" s="307"/>
      <c r="Y536" s="307"/>
      <c r="Z536" s="307"/>
      <c r="AA536" s="307"/>
      <c r="AB536" s="307"/>
      <c r="AC536" s="307"/>
      <c r="AD536" s="307"/>
      <c r="AE536" s="307"/>
      <c r="AF536" s="307"/>
      <c r="AG536" s="307"/>
      <c r="AH536" s="307"/>
    </row>
    <row r="537" spans="1:34" s="262" customFormat="1" ht="20.25" customHeight="1">
      <c r="A537" s="266"/>
      <c r="B537" s="270"/>
      <c r="C537" s="79"/>
      <c r="D537" s="278"/>
      <c r="E537" s="86"/>
      <c r="F537" s="86"/>
      <c r="G537" s="282"/>
      <c r="H537" s="285"/>
      <c r="I537" s="289"/>
      <c r="J537" s="293"/>
      <c r="K537" s="298"/>
      <c r="L537" s="303"/>
      <c r="M537" s="303"/>
      <c r="N537" s="307"/>
      <c r="O537" s="307"/>
      <c r="P537" s="307"/>
      <c r="Q537" s="307"/>
      <c r="R537" s="307"/>
      <c r="S537" s="307"/>
      <c r="T537" s="307"/>
      <c r="U537" s="307"/>
      <c r="V537" s="307"/>
      <c r="W537" s="307"/>
      <c r="X537" s="307"/>
      <c r="Y537" s="307"/>
      <c r="Z537" s="307"/>
      <c r="AA537" s="307"/>
      <c r="AB537" s="307"/>
      <c r="AC537" s="307"/>
      <c r="AD537" s="307"/>
      <c r="AE537" s="307"/>
      <c r="AF537" s="307"/>
      <c r="AG537" s="307"/>
      <c r="AH537" s="307"/>
    </row>
    <row r="538" spans="1:34" s="262" customFormat="1" ht="20.25" customHeight="1">
      <c r="A538" s="266"/>
      <c r="B538" s="270"/>
      <c r="C538" s="79"/>
      <c r="D538" s="278"/>
      <c r="E538" s="86"/>
      <c r="F538" s="86"/>
      <c r="G538" s="282"/>
      <c r="H538" s="285"/>
      <c r="I538" s="289"/>
      <c r="J538" s="293"/>
      <c r="K538" s="298"/>
      <c r="L538" s="303"/>
      <c r="M538" s="303"/>
      <c r="N538" s="307"/>
      <c r="O538" s="307"/>
      <c r="P538" s="307"/>
      <c r="Q538" s="307"/>
      <c r="R538" s="307"/>
      <c r="S538" s="307"/>
      <c r="T538" s="307"/>
      <c r="U538" s="307"/>
      <c r="V538" s="307"/>
      <c r="W538" s="307"/>
      <c r="X538" s="307"/>
      <c r="Y538" s="307"/>
      <c r="Z538" s="307"/>
      <c r="AA538" s="307"/>
      <c r="AB538" s="307"/>
      <c r="AC538" s="307"/>
      <c r="AD538" s="307"/>
      <c r="AE538" s="307"/>
      <c r="AF538" s="307"/>
      <c r="AG538" s="307"/>
      <c r="AH538" s="307"/>
    </row>
    <row r="539" spans="1:34" s="262" customFormat="1" ht="20.25" customHeight="1">
      <c r="A539" s="266"/>
      <c r="B539" s="270"/>
      <c r="C539" s="79"/>
      <c r="D539" s="278"/>
      <c r="E539" s="86"/>
      <c r="F539" s="86"/>
      <c r="G539" s="282"/>
      <c r="H539" s="285"/>
      <c r="I539" s="289"/>
      <c r="J539" s="293"/>
      <c r="K539" s="298"/>
      <c r="L539" s="303"/>
      <c r="M539" s="303"/>
      <c r="N539" s="307"/>
      <c r="O539" s="307"/>
      <c r="P539" s="307"/>
      <c r="Q539" s="307"/>
      <c r="R539" s="307"/>
      <c r="S539" s="307"/>
      <c r="T539" s="307"/>
      <c r="U539" s="307"/>
      <c r="V539" s="307"/>
      <c r="W539" s="307"/>
      <c r="X539" s="307"/>
      <c r="Y539" s="307"/>
      <c r="Z539" s="307"/>
      <c r="AA539" s="307"/>
      <c r="AB539" s="307"/>
      <c r="AC539" s="307"/>
      <c r="AD539" s="307"/>
      <c r="AE539" s="307"/>
      <c r="AF539" s="307"/>
      <c r="AG539" s="307"/>
      <c r="AH539" s="307"/>
    </row>
    <row r="540" spans="1:34" s="262" customFormat="1" ht="20.25" customHeight="1">
      <c r="A540" s="266"/>
      <c r="B540" s="270"/>
      <c r="C540" s="79"/>
      <c r="D540" s="278"/>
      <c r="E540" s="86"/>
      <c r="F540" s="86"/>
      <c r="G540" s="282"/>
      <c r="H540" s="285"/>
      <c r="I540" s="289"/>
      <c r="J540" s="293"/>
      <c r="K540" s="298"/>
      <c r="L540" s="303"/>
      <c r="M540" s="303"/>
      <c r="N540" s="307"/>
      <c r="O540" s="307"/>
      <c r="P540" s="307"/>
      <c r="Q540" s="307"/>
      <c r="R540" s="307"/>
      <c r="S540" s="307"/>
      <c r="T540" s="307"/>
      <c r="U540" s="307"/>
      <c r="V540" s="307"/>
      <c r="W540" s="307"/>
      <c r="X540" s="307"/>
      <c r="Y540" s="307"/>
      <c r="Z540" s="307"/>
      <c r="AA540" s="307"/>
      <c r="AB540" s="307"/>
      <c r="AC540" s="307"/>
      <c r="AD540" s="307"/>
      <c r="AE540" s="307"/>
      <c r="AF540" s="307"/>
      <c r="AG540" s="307"/>
      <c r="AH540" s="307"/>
    </row>
    <row r="541" spans="1:34" s="262" customFormat="1" ht="20.25" customHeight="1">
      <c r="A541" s="266"/>
      <c r="B541" s="270"/>
      <c r="C541" s="79"/>
      <c r="D541" s="278"/>
      <c r="E541" s="86"/>
      <c r="F541" s="86"/>
      <c r="G541" s="282"/>
      <c r="H541" s="285"/>
      <c r="I541" s="289"/>
      <c r="J541" s="293"/>
      <c r="K541" s="298"/>
      <c r="L541" s="303"/>
      <c r="M541" s="303"/>
      <c r="N541" s="307"/>
      <c r="O541" s="307"/>
      <c r="P541" s="307"/>
      <c r="Q541" s="307"/>
      <c r="R541" s="307"/>
      <c r="S541" s="307"/>
      <c r="T541" s="307"/>
      <c r="U541" s="307"/>
      <c r="V541" s="307"/>
      <c r="W541" s="307"/>
      <c r="X541" s="307"/>
      <c r="Y541" s="307"/>
      <c r="Z541" s="307"/>
      <c r="AA541" s="307"/>
      <c r="AB541" s="307"/>
      <c r="AC541" s="307"/>
      <c r="AD541" s="307"/>
      <c r="AE541" s="307"/>
      <c r="AF541" s="307"/>
      <c r="AG541" s="307"/>
      <c r="AH541" s="307"/>
    </row>
    <row r="542" spans="1:34" s="262" customFormat="1" ht="20.25" customHeight="1">
      <c r="A542" s="266"/>
      <c r="B542" s="270"/>
      <c r="C542" s="79"/>
      <c r="D542" s="278"/>
      <c r="E542" s="86"/>
      <c r="F542" s="86"/>
      <c r="G542" s="282"/>
      <c r="H542" s="285"/>
      <c r="I542" s="289"/>
      <c r="J542" s="293"/>
      <c r="K542" s="298"/>
      <c r="L542" s="303"/>
      <c r="M542" s="303"/>
      <c r="N542" s="307"/>
      <c r="O542" s="307"/>
      <c r="P542" s="307"/>
      <c r="Q542" s="307"/>
      <c r="R542" s="307"/>
      <c r="S542" s="307"/>
      <c r="T542" s="307"/>
      <c r="U542" s="307"/>
      <c r="V542" s="307"/>
      <c r="W542" s="307"/>
      <c r="X542" s="307"/>
      <c r="Y542" s="307"/>
      <c r="Z542" s="307"/>
      <c r="AA542" s="307"/>
      <c r="AB542" s="307"/>
      <c r="AC542" s="307"/>
      <c r="AD542" s="307"/>
      <c r="AE542" s="307"/>
      <c r="AF542" s="307"/>
      <c r="AG542" s="307"/>
      <c r="AH542" s="307"/>
    </row>
    <row r="543" spans="1:34" s="262" customFormat="1" ht="20.25" customHeight="1">
      <c r="A543" s="266"/>
      <c r="B543" s="270"/>
      <c r="C543" s="79"/>
      <c r="D543" s="278"/>
      <c r="E543" s="86"/>
      <c r="F543" s="86"/>
      <c r="G543" s="282"/>
      <c r="H543" s="285"/>
      <c r="I543" s="289"/>
      <c r="J543" s="293"/>
      <c r="K543" s="298"/>
      <c r="L543" s="303"/>
      <c r="M543" s="303"/>
      <c r="N543" s="307"/>
      <c r="O543" s="307"/>
      <c r="P543" s="307"/>
      <c r="Q543" s="307"/>
      <c r="R543" s="307"/>
      <c r="S543" s="307"/>
      <c r="T543" s="307"/>
      <c r="U543" s="307"/>
      <c r="V543" s="307"/>
      <c r="W543" s="307"/>
      <c r="X543" s="307"/>
      <c r="Y543" s="307"/>
      <c r="Z543" s="307"/>
      <c r="AA543" s="307"/>
      <c r="AB543" s="307"/>
      <c r="AC543" s="307"/>
      <c r="AD543" s="307"/>
      <c r="AE543" s="307"/>
      <c r="AF543" s="307"/>
      <c r="AG543" s="307"/>
      <c r="AH543" s="307"/>
    </row>
    <row r="544" spans="1:34" s="262" customFormat="1" ht="20.25" customHeight="1">
      <c r="A544" s="266"/>
      <c r="B544" s="270"/>
      <c r="C544" s="79"/>
      <c r="D544" s="278"/>
      <c r="E544" s="86"/>
      <c r="F544" s="86"/>
      <c r="G544" s="282"/>
      <c r="H544" s="285"/>
      <c r="I544" s="289"/>
      <c r="J544" s="293"/>
      <c r="K544" s="298"/>
      <c r="L544" s="303"/>
      <c r="M544" s="303"/>
      <c r="N544" s="307"/>
      <c r="O544" s="307"/>
      <c r="P544" s="307"/>
      <c r="Q544" s="307"/>
      <c r="R544" s="307"/>
      <c r="S544" s="307"/>
      <c r="T544" s="307"/>
      <c r="U544" s="307"/>
      <c r="V544" s="307"/>
      <c r="W544" s="307"/>
      <c r="X544" s="307"/>
      <c r="Y544" s="307"/>
      <c r="Z544" s="307"/>
      <c r="AA544" s="307"/>
      <c r="AB544" s="307"/>
      <c r="AC544" s="307"/>
      <c r="AD544" s="307"/>
      <c r="AE544" s="307"/>
      <c r="AF544" s="307"/>
      <c r="AG544" s="307"/>
      <c r="AH544" s="307"/>
    </row>
    <row r="545" spans="1:34" s="262" customFormat="1" ht="20.25" customHeight="1">
      <c r="A545" s="266"/>
      <c r="B545" s="270"/>
      <c r="C545" s="79"/>
      <c r="D545" s="278"/>
      <c r="E545" s="86"/>
      <c r="F545" s="86"/>
      <c r="G545" s="282"/>
      <c r="H545" s="285"/>
      <c r="I545" s="289"/>
      <c r="J545" s="293"/>
      <c r="K545" s="298"/>
      <c r="L545" s="303"/>
      <c r="M545" s="303"/>
      <c r="N545" s="307"/>
      <c r="O545" s="307"/>
      <c r="P545" s="307"/>
      <c r="Q545" s="307"/>
      <c r="R545" s="307"/>
      <c r="S545" s="307"/>
      <c r="T545" s="307"/>
      <c r="U545" s="307"/>
      <c r="V545" s="307"/>
      <c r="W545" s="307"/>
      <c r="X545" s="307"/>
      <c r="Y545" s="307"/>
      <c r="Z545" s="307"/>
      <c r="AA545" s="307"/>
      <c r="AB545" s="307"/>
      <c r="AC545" s="307"/>
      <c r="AD545" s="307"/>
      <c r="AE545" s="307"/>
      <c r="AF545" s="307"/>
      <c r="AG545" s="307"/>
      <c r="AH545" s="307"/>
    </row>
    <row r="546" spans="1:34" s="262" customFormat="1" ht="20.25" customHeight="1">
      <c r="A546" s="266"/>
      <c r="B546" s="270"/>
      <c r="C546" s="79"/>
      <c r="D546" s="278"/>
      <c r="E546" s="86"/>
      <c r="F546" s="86"/>
      <c r="G546" s="282"/>
      <c r="H546" s="285"/>
      <c r="I546" s="289"/>
      <c r="J546" s="293"/>
      <c r="K546" s="298"/>
      <c r="L546" s="303"/>
      <c r="M546" s="303"/>
      <c r="N546" s="307"/>
      <c r="O546" s="307"/>
      <c r="P546" s="307"/>
      <c r="Q546" s="307"/>
      <c r="R546" s="307"/>
      <c r="S546" s="307"/>
      <c r="T546" s="307"/>
      <c r="U546" s="307"/>
      <c r="V546" s="307"/>
      <c r="W546" s="307"/>
      <c r="X546" s="307"/>
      <c r="Y546" s="307"/>
      <c r="Z546" s="307"/>
      <c r="AA546" s="307"/>
      <c r="AB546" s="307"/>
      <c r="AC546" s="307"/>
      <c r="AD546" s="307"/>
      <c r="AE546" s="307"/>
      <c r="AF546" s="307"/>
      <c r="AG546" s="307"/>
      <c r="AH546" s="307"/>
    </row>
    <row r="547" spans="1:34" s="262" customFormat="1" ht="20.25" customHeight="1">
      <c r="A547" s="266"/>
      <c r="B547" s="270"/>
      <c r="C547" s="79"/>
      <c r="D547" s="278"/>
      <c r="E547" s="86"/>
      <c r="F547" s="86"/>
      <c r="G547" s="282"/>
      <c r="H547" s="285"/>
      <c r="I547" s="289"/>
      <c r="J547" s="293"/>
      <c r="K547" s="298"/>
      <c r="L547" s="303"/>
      <c r="M547" s="303"/>
      <c r="N547" s="307"/>
      <c r="O547" s="307"/>
      <c r="P547" s="307"/>
      <c r="Q547" s="307"/>
      <c r="R547" s="307"/>
      <c r="S547" s="307"/>
      <c r="T547" s="307"/>
      <c r="U547" s="307"/>
      <c r="V547" s="307"/>
      <c r="W547" s="307"/>
      <c r="X547" s="307"/>
      <c r="Y547" s="307"/>
      <c r="Z547" s="307"/>
      <c r="AA547" s="307"/>
      <c r="AB547" s="307"/>
      <c r="AC547" s="307"/>
      <c r="AD547" s="307"/>
      <c r="AE547" s="307"/>
      <c r="AF547" s="307"/>
      <c r="AG547" s="307"/>
      <c r="AH547" s="307"/>
    </row>
    <row r="548" spans="1:34" s="262" customFormat="1" ht="20.25" customHeight="1">
      <c r="A548" s="266"/>
      <c r="B548" s="270"/>
      <c r="C548" s="79"/>
      <c r="D548" s="278"/>
      <c r="E548" s="86"/>
      <c r="F548" s="86"/>
      <c r="G548" s="282"/>
      <c r="H548" s="285"/>
      <c r="I548" s="289"/>
      <c r="J548" s="293"/>
      <c r="K548" s="298"/>
      <c r="L548" s="303"/>
      <c r="M548" s="303"/>
      <c r="N548" s="307"/>
      <c r="O548" s="307"/>
      <c r="P548" s="307"/>
      <c r="Q548" s="307"/>
      <c r="R548" s="307"/>
      <c r="S548" s="307"/>
      <c r="T548" s="307"/>
      <c r="U548" s="307"/>
      <c r="V548" s="307"/>
      <c r="W548" s="307"/>
      <c r="X548" s="307"/>
      <c r="Y548" s="307"/>
      <c r="Z548" s="307"/>
      <c r="AA548" s="307"/>
      <c r="AB548" s="307"/>
      <c r="AC548" s="307"/>
      <c r="AD548" s="307"/>
      <c r="AE548" s="307"/>
      <c r="AF548" s="307"/>
      <c r="AG548" s="307"/>
      <c r="AH548" s="307"/>
    </row>
    <row r="549" spans="1:34" s="262" customFormat="1" ht="20.25" customHeight="1">
      <c r="A549" s="266"/>
      <c r="B549" s="270"/>
      <c r="C549" s="79"/>
      <c r="D549" s="278"/>
      <c r="E549" s="86"/>
      <c r="F549" s="86"/>
      <c r="G549" s="282"/>
      <c r="H549" s="285"/>
      <c r="I549" s="289"/>
      <c r="J549" s="293"/>
      <c r="K549" s="298"/>
      <c r="L549" s="303"/>
      <c r="M549" s="303"/>
      <c r="N549" s="307"/>
      <c r="O549" s="307"/>
      <c r="P549" s="307"/>
      <c r="Q549" s="307"/>
      <c r="R549" s="307"/>
      <c r="S549" s="307"/>
      <c r="T549" s="307"/>
      <c r="U549" s="307"/>
      <c r="V549" s="307"/>
      <c r="W549" s="307"/>
      <c r="X549" s="307"/>
      <c r="Y549" s="307"/>
      <c r="Z549" s="307"/>
      <c r="AA549" s="307"/>
      <c r="AB549" s="307"/>
      <c r="AC549" s="307"/>
      <c r="AD549" s="307"/>
      <c r="AE549" s="307"/>
      <c r="AF549" s="307"/>
      <c r="AG549" s="307"/>
      <c r="AH549" s="307"/>
    </row>
    <row r="550" spans="1:34" s="262" customFormat="1" ht="20.25" customHeight="1">
      <c r="A550" s="266"/>
      <c r="B550" s="270"/>
      <c r="C550" s="79"/>
      <c r="D550" s="278"/>
      <c r="E550" s="86"/>
      <c r="F550" s="86"/>
      <c r="G550" s="282"/>
      <c r="H550" s="285"/>
      <c r="I550" s="289"/>
      <c r="J550" s="293"/>
      <c r="K550" s="298"/>
      <c r="L550" s="303"/>
      <c r="M550" s="303"/>
      <c r="N550" s="307"/>
      <c r="O550" s="307"/>
      <c r="P550" s="307"/>
      <c r="Q550" s="307"/>
      <c r="R550" s="307"/>
      <c r="S550" s="307"/>
      <c r="T550" s="307"/>
      <c r="U550" s="307"/>
      <c r="V550" s="307"/>
      <c r="W550" s="307"/>
      <c r="X550" s="307"/>
      <c r="Y550" s="307"/>
      <c r="Z550" s="307"/>
      <c r="AA550" s="307"/>
      <c r="AB550" s="307"/>
      <c r="AC550" s="307"/>
      <c r="AD550" s="307"/>
      <c r="AE550" s="307"/>
      <c r="AF550" s="307"/>
      <c r="AG550" s="307"/>
      <c r="AH550" s="307"/>
    </row>
    <row r="551" spans="1:34" s="262" customFormat="1" ht="20.25" customHeight="1">
      <c r="A551" s="266"/>
      <c r="B551" s="270"/>
      <c r="C551" s="79"/>
      <c r="D551" s="278"/>
      <c r="E551" s="86"/>
      <c r="F551" s="86"/>
      <c r="G551" s="282"/>
      <c r="H551" s="285"/>
      <c r="I551" s="289"/>
      <c r="J551" s="293"/>
      <c r="K551" s="298"/>
      <c r="L551" s="303"/>
      <c r="M551" s="303"/>
      <c r="N551" s="307"/>
      <c r="O551" s="307"/>
      <c r="P551" s="307"/>
      <c r="Q551" s="307"/>
      <c r="R551" s="307"/>
      <c r="S551" s="307"/>
      <c r="T551" s="307"/>
      <c r="U551" s="307"/>
      <c r="V551" s="307"/>
      <c r="W551" s="307"/>
      <c r="X551" s="307"/>
      <c r="Y551" s="307"/>
      <c r="Z551" s="307"/>
      <c r="AA551" s="307"/>
      <c r="AB551" s="307"/>
      <c r="AC551" s="307"/>
      <c r="AD551" s="307"/>
      <c r="AE551" s="307"/>
      <c r="AF551" s="307"/>
      <c r="AG551" s="307"/>
      <c r="AH551" s="307"/>
    </row>
    <row r="552" spans="1:34" s="262" customFormat="1" ht="20.25" customHeight="1">
      <c r="A552" s="266"/>
      <c r="B552" s="270"/>
      <c r="C552" s="79"/>
      <c r="D552" s="278"/>
      <c r="E552" s="86"/>
      <c r="F552" s="86"/>
      <c r="G552" s="282"/>
      <c r="H552" s="285"/>
      <c r="I552" s="289"/>
      <c r="J552" s="293"/>
      <c r="K552" s="298"/>
      <c r="L552" s="303"/>
      <c r="M552" s="303"/>
      <c r="N552" s="307"/>
      <c r="O552" s="307"/>
      <c r="P552" s="307"/>
      <c r="Q552" s="307"/>
      <c r="R552" s="307"/>
      <c r="S552" s="307"/>
      <c r="T552" s="307"/>
      <c r="U552" s="307"/>
      <c r="V552" s="307"/>
      <c r="W552" s="307"/>
      <c r="X552" s="307"/>
      <c r="Y552" s="307"/>
      <c r="Z552" s="307"/>
      <c r="AA552" s="307"/>
      <c r="AB552" s="307"/>
      <c r="AC552" s="307"/>
      <c r="AD552" s="307"/>
      <c r="AE552" s="307"/>
      <c r="AF552" s="307"/>
      <c r="AG552" s="307"/>
      <c r="AH552" s="307"/>
    </row>
    <row r="553" spans="1:34" s="262" customFormat="1" ht="20.25" customHeight="1">
      <c r="A553" s="266"/>
      <c r="B553" s="270"/>
      <c r="C553" s="79"/>
      <c r="D553" s="278"/>
      <c r="E553" s="86"/>
      <c r="F553" s="86"/>
      <c r="G553" s="282"/>
      <c r="H553" s="285"/>
      <c r="I553" s="289"/>
      <c r="J553" s="293"/>
      <c r="K553" s="298"/>
      <c r="L553" s="303"/>
      <c r="M553" s="303"/>
      <c r="N553" s="307"/>
      <c r="O553" s="307"/>
      <c r="P553" s="307"/>
      <c r="Q553" s="307"/>
      <c r="R553" s="307"/>
      <c r="S553" s="307"/>
      <c r="T553" s="307"/>
      <c r="U553" s="307"/>
      <c r="V553" s="307"/>
      <c r="W553" s="307"/>
      <c r="X553" s="307"/>
      <c r="Y553" s="307"/>
      <c r="Z553" s="307"/>
      <c r="AA553" s="307"/>
      <c r="AB553" s="307"/>
      <c r="AC553" s="307"/>
      <c r="AD553" s="307"/>
      <c r="AE553" s="307"/>
      <c r="AF553" s="307"/>
      <c r="AG553" s="307"/>
      <c r="AH553" s="307"/>
    </row>
    <row r="554" spans="1:34" s="262" customFormat="1" ht="20.25" customHeight="1">
      <c r="A554" s="266"/>
      <c r="B554" s="270"/>
      <c r="C554" s="79"/>
      <c r="D554" s="278"/>
      <c r="E554" s="86"/>
      <c r="F554" s="86"/>
      <c r="G554" s="282"/>
      <c r="H554" s="285"/>
      <c r="I554" s="289"/>
      <c r="J554" s="293"/>
      <c r="K554" s="298"/>
      <c r="L554" s="303"/>
      <c r="M554" s="303"/>
      <c r="N554" s="307"/>
      <c r="O554" s="307"/>
      <c r="P554" s="307"/>
      <c r="Q554" s="307"/>
      <c r="R554" s="307"/>
      <c r="S554" s="307"/>
      <c r="T554" s="307"/>
      <c r="U554" s="307"/>
      <c r="V554" s="307"/>
      <c r="W554" s="307"/>
      <c r="X554" s="307"/>
      <c r="Y554" s="307"/>
      <c r="Z554" s="307"/>
      <c r="AA554" s="307"/>
      <c r="AB554" s="307"/>
      <c r="AC554" s="307"/>
      <c r="AD554" s="307"/>
      <c r="AE554" s="307"/>
      <c r="AF554" s="307"/>
      <c r="AG554" s="307"/>
      <c r="AH554" s="307"/>
    </row>
    <row r="555" spans="1:34" s="262" customFormat="1" ht="20.25" customHeight="1">
      <c r="A555" s="266"/>
      <c r="B555" s="270"/>
      <c r="C555" s="79"/>
      <c r="D555" s="278"/>
      <c r="E555" s="86"/>
      <c r="F555" s="86"/>
      <c r="G555" s="282"/>
      <c r="H555" s="285"/>
      <c r="I555" s="289"/>
      <c r="J555" s="293"/>
      <c r="K555" s="298"/>
      <c r="L555" s="303"/>
      <c r="M555" s="303"/>
      <c r="N555" s="307"/>
      <c r="O555" s="307"/>
      <c r="P555" s="307"/>
      <c r="Q555" s="307"/>
      <c r="R555" s="307"/>
      <c r="S555" s="307"/>
      <c r="T555" s="307"/>
      <c r="U555" s="307"/>
      <c r="V555" s="307"/>
      <c r="W555" s="307"/>
      <c r="X555" s="307"/>
      <c r="Y555" s="307"/>
      <c r="Z555" s="307"/>
      <c r="AA555" s="307"/>
      <c r="AB555" s="307"/>
      <c r="AC555" s="307"/>
      <c r="AD555" s="307"/>
      <c r="AE555" s="307"/>
      <c r="AF555" s="307"/>
      <c r="AG555" s="307"/>
      <c r="AH555" s="307"/>
    </row>
    <row r="556" spans="1:34" s="262" customFormat="1" ht="20.25" customHeight="1">
      <c r="A556" s="266"/>
      <c r="B556" s="270"/>
      <c r="C556" s="79"/>
      <c r="D556" s="278"/>
      <c r="E556" s="86"/>
      <c r="F556" s="86"/>
      <c r="G556" s="282"/>
      <c r="H556" s="285"/>
      <c r="I556" s="289"/>
      <c r="J556" s="293"/>
      <c r="K556" s="298"/>
      <c r="L556" s="303"/>
      <c r="M556" s="303"/>
      <c r="N556" s="307"/>
      <c r="O556" s="307"/>
      <c r="P556" s="307"/>
      <c r="Q556" s="307"/>
      <c r="R556" s="307"/>
      <c r="S556" s="307"/>
      <c r="T556" s="307"/>
      <c r="U556" s="307"/>
      <c r="V556" s="307"/>
      <c r="W556" s="307"/>
      <c r="X556" s="307"/>
      <c r="Y556" s="307"/>
      <c r="Z556" s="307"/>
      <c r="AA556" s="307"/>
      <c r="AB556" s="307"/>
      <c r="AC556" s="307"/>
      <c r="AD556" s="307"/>
      <c r="AE556" s="307"/>
      <c r="AF556" s="307"/>
      <c r="AG556" s="307"/>
      <c r="AH556" s="307"/>
    </row>
    <row r="557" spans="1:34" s="262" customFormat="1" ht="20.25" customHeight="1">
      <c r="A557" s="266"/>
      <c r="B557" s="270"/>
      <c r="C557" s="79"/>
      <c r="D557" s="278"/>
      <c r="E557" s="86"/>
      <c r="F557" s="86"/>
      <c r="G557" s="282"/>
      <c r="H557" s="285"/>
      <c r="I557" s="289"/>
      <c r="J557" s="293"/>
      <c r="K557" s="298"/>
      <c r="L557" s="303"/>
      <c r="M557" s="303"/>
      <c r="N557" s="307"/>
      <c r="O557" s="307"/>
      <c r="P557" s="307"/>
      <c r="Q557" s="307"/>
      <c r="R557" s="307"/>
      <c r="S557" s="307"/>
      <c r="T557" s="307"/>
      <c r="U557" s="307"/>
      <c r="V557" s="307"/>
      <c r="W557" s="307"/>
      <c r="X557" s="307"/>
      <c r="Y557" s="307"/>
      <c r="Z557" s="307"/>
      <c r="AA557" s="307"/>
      <c r="AB557" s="307"/>
      <c r="AC557" s="307"/>
      <c r="AD557" s="307"/>
      <c r="AE557" s="307"/>
      <c r="AF557" s="307"/>
      <c r="AG557" s="307"/>
      <c r="AH557" s="307"/>
    </row>
    <row r="558" spans="1:34" s="262" customFormat="1" ht="20.25" customHeight="1">
      <c r="A558" s="266"/>
      <c r="B558" s="270"/>
      <c r="C558" s="79"/>
      <c r="D558" s="278"/>
      <c r="E558" s="86"/>
      <c r="F558" s="86"/>
      <c r="G558" s="282"/>
      <c r="H558" s="285"/>
      <c r="I558" s="289"/>
      <c r="J558" s="293"/>
      <c r="K558" s="298"/>
      <c r="L558" s="303"/>
      <c r="M558" s="303"/>
      <c r="N558" s="307"/>
      <c r="O558" s="307"/>
      <c r="P558" s="307"/>
      <c r="Q558" s="307"/>
      <c r="R558" s="307"/>
      <c r="S558" s="307"/>
      <c r="T558" s="307"/>
      <c r="U558" s="307"/>
      <c r="V558" s="307"/>
      <c r="W558" s="307"/>
      <c r="X558" s="307"/>
      <c r="Y558" s="307"/>
      <c r="Z558" s="307"/>
      <c r="AA558" s="307"/>
      <c r="AB558" s="307"/>
      <c r="AC558" s="307"/>
      <c r="AD558" s="307"/>
      <c r="AE558" s="307"/>
      <c r="AF558" s="307"/>
      <c r="AG558" s="307"/>
      <c r="AH558" s="307"/>
    </row>
    <row r="559" spans="1:34" s="262" customFormat="1" ht="20.25" customHeight="1">
      <c r="A559" s="266"/>
      <c r="B559" s="270"/>
      <c r="C559" s="79"/>
      <c r="D559" s="278"/>
      <c r="E559" s="86"/>
      <c r="F559" s="86"/>
      <c r="G559" s="282"/>
      <c r="H559" s="285"/>
      <c r="I559" s="289"/>
      <c r="J559" s="293"/>
      <c r="K559" s="298"/>
      <c r="L559" s="303"/>
      <c r="M559" s="303"/>
      <c r="N559" s="307"/>
      <c r="O559" s="307"/>
      <c r="P559" s="307"/>
      <c r="Q559" s="307"/>
      <c r="R559" s="307"/>
      <c r="S559" s="307"/>
      <c r="T559" s="307"/>
      <c r="U559" s="307"/>
      <c r="V559" s="307"/>
      <c r="W559" s="307"/>
      <c r="X559" s="307"/>
      <c r="Y559" s="307"/>
      <c r="Z559" s="307"/>
      <c r="AA559" s="307"/>
      <c r="AB559" s="307"/>
      <c r="AC559" s="307"/>
      <c r="AD559" s="307"/>
      <c r="AE559" s="307"/>
      <c r="AF559" s="307"/>
      <c r="AG559" s="307"/>
      <c r="AH559" s="307"/>
    </row>
    <row r="560" spans="1:34" s="262" customFormat="1" ht="20.25" customHeight="1">
      <c r="A560" s="266"/>
      <c r="B560" s="270"/>
      <c r="C560" s="79"/>
      <c r="D560" s="278"/>
      <c r="E560" s="86"/>
      <c r="F560" s="86"/>
      <c r="G560" s="282"/>
      <c r="H560" s="285"/>
      <c r="I560" s="289"/>
      <c r="J560" s="293"/>
      <c r="K560" s="298"/>
      <c r="L560" s="303"/>
      <c r="M560" s="303"/>
      <c r="N560" s="307"/>
      <c r="O560" s="307"/>
      <c r="P560" s="307"/>
      <c r="Q560" s="307"/>
      <c r="R560" s="307"/>
      <c r="S560" s="307"/>
      <c r="T560" s="307"/>
      <c r="U560" s="307"/>
      <c r="V560" s="307"/>
      <c r="W560" s="307"/>
      <c r="X560" s="307"/>
      <c r="Y560" s="307"/>
      <c r="Z560" s="307"/>
      <c r="AA560" s="307"/>
      <c r="AB560" s="307"/>
      <c r="AC560" s="307"/>
      <c r="AD560" s="307"/>
      <c r="AE560" s="307"/>
      <c r="AF560" s="307"/>
      <c r="AG560" s="307"/>
      <c r="AH560" s="307"/>
    </row>
    <row r="561" spans="1:34" s="262" customFormat="1" ht="20.25" customHeight="1">
      <c r="A561" s="266"/>
      <c r="B561" s="270"/>
      <c r="C561" s="79"/>
      <c r="D561" s="278"/>
      <c r="E561" s="86"/>
      <c r="F561" s="86"/>
      <c r="G561" s="282"/>
      <c r="H561" s="285"/>
      <c r="I561" s="289"/>
      <c r="J561" s="293"/>
      <c r="K561" s="298"/>
      <c r="L561" s="303"/>
      <c r="M561" s="303"/>
      <c r="N561" s="307"/>
      <c r="O561" s="307"/>
      <c r="P561" s="307"/>
      <c r="Q561" s="307"/>
      <c r="R561" s="307"/>
      <c r="S561" s="307"/>
      <c r="T561" s="307"/>
      <c r="U561" s="307"/>
      <c r="V561" s="307"/>
      <c r="W561" s="307"/>
      <c r="X561" s="307"/>
      <c r="Y561" s="307"/>
      <c r="Z561" s="307"/>
      <c r="AA561" s="307"/>
      <c r="AB561" s="307"/>
      <c r="AC561" s="307"/>
      <c r="AD561" s="307"/>
      <c r="AE561" s="307"/>
      <c r="AF561" s="307"/>
      <c r="AG561" s="307"/>
      <c r="AH561" s="307"/>
    </row>
    <row r="562" spans="1:34" s="262" customFormat="1" ht="20.25" customHeight="1">
      <c r="A562" s="266"/>
      <c r="B562" s="270"/>
      <c r="C562" s="79"/>
      <c r="D562" s="278"/>
      <c r="E562" s="86"/>
      <c r="F562" s="86"/>
      <c r="G562" s="282"/>
      <c r="H562" s="285"/>
      <c r="I562" s="289"/>
      <c r="J562" s="293"/>
      <c r="K562" s="298"/>
      <c r="L562" s="303"/>
      <c r="M562" s="303"/>
      <c r="N562" s="307"/>
      <c r="O562" s="307"/>
      <c r="P562" s="307"/>
      <c r="Q562" s="307"/>
      <c r="R562" s="307"/>
      <c r="S562" s="307"/>
      <c r="T562" s="307"/>
      <c r="U562" s="307"/>
      <c r="V562" s="307"/>
      <c r="W562" s="307"/>
      <c r="X562" s="307"/>
      <c r="Y562" s="307"/>
      <c r="Z562" s="307"/>
      <c r="AA562" s="307"/>
      <c r="AB562" s="307"/>
      <c r="AC562" s="307"/>
      <c r="AD562" s="307"/>
      <c r="AE562" s="307"/>
      <c r="AF562" s="307"/>
      <c r="AG562" s="307"/>
      <c r="AH562" s="307"/>
    </row>
    <row r="563" spans="1:34" s="262" customFormat="1" ht="20.25" customHeight="1">
      <c r="A563" s="266"/>
      <c r="B563" s="270"/>
      <c r="C563" s="79"/>
      <c r="D563" s="278"/>
      <c r="E563" s="86"/>
      <c r="F563" s="86"/>
      <c r="G563" s="282"/>
      <c r="H563" s="285"/>
      <c r="I563" s="289"/>
      <c r="J563" s="293"/>
      <c r="K563" s="298"/>
      <c r="L563" s="303"/>
      <c r="M563" s="303"/>
      <c r="N563" s="307"/>
      <c r="O563" s="307"/>
      <c r="P563" s="307"/>
      <c r="Q563" s="307"/>
      <c r="R563" s="307"/>
      <c r="S563" s="307"/>
      <c r="T563" s="307"/>
      <c r="U563" s="307"/>
      <c r="V563" s="307"/>
      <c r="W563" s="307"/>
      <c r="X563" s="307"/>
      <c r="Y563" s="307"/>
      <c r="Z563" s="307"/>
      <c r="AA563" s="307"/>
      <c r="AB563" s="307"/>
      <c r="AC563" s="307"/>
      <c r="AD563" s="307"/>
      <c r="AE563" s="307"/>
      <c r="AF563" s="307"/>
      <c r="AG563" s="307"/>
      <c r="AH563" s="307"/>
    </row>
    <row r="564" spans="1:34" s="262" customFormat="1" ht="20.25" customHeight="1">
      <c r="A564" s="266"/>
      <c r="B564" s="270"/>
      <c r="C564" s="79"/>
      <c r="D564" s="278"/>
      <c r="E564" s="86"/>
      <c r="F564" s="86"/>
      <c r="G564" s="282"/>
      <c r="H564" s="285"/>
      <c r="I564" s="289"/>
      <c r="J564" s="293"/>
      <c r="K564" s="298"/>
      <c r="L564" s="303"/>
      <c r="M564" s="303"/>
      <c r="N564" s="307"/>
      <c r="O564" s="307"/>
      <c r="P564" s="307"/>
      <c r="Q564" s="307"/>
      <c r="R564" s="307"/>
      <c r="S564" s="307"/>
      <c r="T564" s="307"/>
      <c r="U564" s="307"/>
      <c r="V564" s="307"/>
      <c r="W564" s="307"/>
      <c r="X564" s="307"/>
      <c r="Y564" s="307"/>
      <c r="Z564" s="307"/>
      <c r="AA564" s="307"/>
      <c r="AB564" s="307"/>
      <c r="AC564" s="307"/>
      <c r="AD564" s="307"/>
      <c r="AE564" s="307"/>
      <c r="AF564" s="307"/>
      <c r="AG564" s="307"/>
      <c r="AH564" s="307"/>
    </row>
    <row r="565" spans="1:34" s="262" customFormat="1" ht="20.25" customHeight="1">
      <c r="A565" s="266"/>
      <c r="B565" s="270"/>
      <c r="C565" s="79"/>
      <c r="D565" s="278"/>
      <c r="E565" s="86"/>
      <c r="F565" s="86"/>
      <c r="G565" s="282"/>
      <c r="H565" s="285"/>
      <c r="I565" s="289"/>
      <c r="J565" s="293"/>
      <c r="K565" s="298"/>
      <c r="L565" s="303"/>
      <c r="M565" s="303"/>
      <c r="N565" s="307"/>
      <c r="O565" s="307"/>
      <c r="P565" s="307"/>
      <c r="Q565" s="307"/>
      <c r="R565" s="307"/>
      <c r="S565" s="307"/>
      <c r="T565" s="307"/>
      <c r="U565" s="307"/>
      <c r="V565" s="307"/>
      <c r="W565" s="307"/>
      <c r="X565" s="307"/>
      <c r="Y565" s="307"/>
      <c r="Z565" s="307"/>
      <c r="AA565" s="307"/>
      <c r="AB565" s="307"/>
      <c r="AC565" s="307"/>
      <c r="AD565" s="307"/>
      <c r="AE565" s="307"/>
      <c r="AF565" s="307"/>
      <c r="AG565" s="307"/>
      <c r="AH565" s="307"/>
    </row>
    <row r="566" spans="1:34" s="262" customFormat="1" ht="20.25" customHeight="1">
      <c r="A566" s="266"/>
      <c r="B566" s="270"/>
      <c r="C566" s="79"/>
      <c r="D566" s="278"/>
      <c r="E566" s="86"/>
      <c r="F566" s="86"/>
      <c r="G566" s="282"/>
      <c r="H566" s="285"/>
      <c r="I566" s="289"/>
      <c r="J566" s="293"/>
      <c r="K566" s="298"/>
      <c r="L566" s="303"/>
      <c r="M566" s="303"/>
      <c r="N566" s="307"/>
      <c r="O566" s="307"/>
      <c r="P566" s="307"/>
      <c r="Q566" s="307"/>
      <c r="R566" s="307"/>
      <c r="S566" s="307"/>
      <c r="T566" s="307"/>
      <c r="U566" s="307"/>
      <c r="V566" s="307"/>
      <c r="W566" s="307"/>
      <c r="X566" s="307"/>
      <c r="Y566" s="307"/>
      <c r="Z566" s="307"/>
      <c r="AA566" s="307"/>
      <c r="AB566" s="307"/>
      <c r="AC566" s="307"/>
      <c r="AD566" s="307"/>
      <c r="AE566" s="307"/>
      <c r="AF566" s="307"/>
      <c r="AG566" s="307"/>
      <c r="AH566" s="307"/>
    </row>
    <row r="567" spans="1:34" s="262" customFormat="1" ht="20.25" customHeight="1">
      <c r="A567" s="266"/>
      <c r="B567" s="270"/>
      <c r="C567" s="79"/>
      <c r="D567" s="278"/>
      <c r="E567" s="86"/>
      <c r="F567" s="86"/>
      <c r="G567" s="282"/>
      <c r="H567" s="285"/>
      <c r="I567" s="289"/>
      <c r="J567" s="293"/>
      <c r="K567" s="298"/>
      <c r="L567" s="303"/>
      <c r="M567" s="303"/>
      <c r="N567" s="307"/>
      <c r="O567" s="307"/>
      <c r="P567" s="307"/>
      <c r="Q567" s="307"/>
      <c r="R567" s="307"/>
      <c r="S567" s="307"/>
      <c r="T567" s="307"/>
      <c r="U567" s="307"/>
      <c r="V567" s="307"/>
      <c r="W567" s="307"/>
      <c r="X567" s="307"/>
      <c r="Y567" s="307"/>
      <c r="Z567" s="307"/>
      <c r="AA567" s="307"/>
      <c r="AB567" s="307"/>
      <c r="AC567" s="307"/>
      <c r="AD567" s="307"/>
      <c r="AE567" s="307"/>
      <c r="AF567" s="307"/>
      <c r="AG567" s="307"/>
      <c r="AH567" s="307"/>
    </row>
    <row r="568" spans="1:34" s="262" customFormat="1" ht="20.25" customHeight="1">
      <c r="A568" s="266"/>
      <c r="B568" s="270"/>
      <c r="C568" s="79"/>
      <c r="D568" s="278"/>
      <c r="E568" s="86"/>
      <c r="F568" s="86"/>
      <c r="G568" s="282"/>
      <c r="H568" s="285"/>
      <c r="I568" s="289"/>
      <c r="J568" s="293"/>
      <c r="K568" s="298"/>
      <c r="L568" s="303"/>
      <c r="M568" s="303"/>
      <c r="N568" s="307"/>
      <c r="O568" s="307"/>
      <c r="P568" s="307"/>
      <c r="Q568" s="307"/>
      <c r="R568" s="307"/>
      <c r="S568" s="307"/>
      <c r="T568" s="307"/>
      <c r="U568" s="307"/>
      <c r="V568" s="307"/>
      <c r="W568" s="307"/>
      <c r="X568" s="307"/>
      <c r="Y568" s="307"/>
      <c r="Z568" s="307"/>
      <c r="AA568" s="307"/>
      <c r="AB568" s="307"/>
      <c r="AC568" s="307"/>
      <c r="AD568" s="307"/>
      <c r="AE568" s="307"/>
      <c r="AF568" s="307"/>
      <c r="AG568" s="307"/>
      <c r="AH568" s="307"/>
    </row>
    <row r="569" spans="1:34" s="262" customFormat="1" ht="20.25" customHeight="1">
      <c r="A569" s="266"/>
      <c r="B569" s="270"/>
      <c r="C569" s="79"/>
      <c r="D569" s="278"/>
      <c r="E569" s="86"/>
      <c r="F569" s="86"/>
      <c r="G569" s="282"/>
      <c r="H569" s="285"/>
      <c r="I569" s="289"/>
      <c r="J569" s="293"/>
      <c r="K569" s="298"/>
      <c r="L569" s="303"/>
      <c r="M569" s="303"/>
      <c r="N569" s="307"/>
      <c r="O569" s="307"/>
      <c r="P569" s="307"/>
      <c r="Q569" s="307"/>
      <c r="R569" s="307"/>
      <c r="S569" s="307"/>
      <c r="T569" s="307"/>
      <c r="U569" s="307"/>
      <c r="V569" s="307"/>
      <c r="W569" s="307"/>
      <c r="X569" s="307"/>
      <c r="Y569" s="307"/>
      <c r="Z569" s="307"/>
      <c r="AA569" s="307"/>
      <c r="AB569" s="307"/>
      <c r="AC569" s="307"/>
      <c r="AD569" s="307"/>
      <c r="AE569" s="307"/>
      <c r="AF569" s="307"/>
      <c r="AG569" s="307"/>
      <c r="AH569" s="307"/>
    </row>
    <row r="570" spans="1:34" s="262" customFormat="1" ht="20.25" customHeight="1">
      <c r="A570" s="266"/>
      <c r="B570" s="270"/>
      <c r="C570" s="79"/>
      <c r="D570" s="278"/>
      <c r="E570" s="86"/>
      <c r="F570" s="86"/>
      <c r="G570" s="282"/>
      <c r="H570" s="285"/>
      <c r="I570" s="289"/>
      <c r="J570" s="293"/>
      <c r="K570" s="298"/>
      <c r="L570" s="303"/>
      <c r="M570" s="303"/>
      <c r="N570" s="307"/>
      <c r="O570" s="307"/>
      <c r="P570" s="307"/>
      <c r="Q570" s="307"/>
      <c r="R570" s="307"/>
      <c r="S570" s="307"/>
      <c r="T570" s="307"/>
      <c r="U570" s="307"/>
      <c r="V570" s="307"/>
      <c r="W570" s="307"/>
      <c r="X570" s="307"/>
      <c r="Y570" s="307"/>
      <c r="Z570" s="307"/>
      <c r="AA570" s="307"/>
      <c r="AB570" s="307"/>
      <c r="AC570" s="307"/>
      <c r="AD570" s="307"/>
      <c r="AE570" s="307"/>
      <c r="AF570" s="307"/>
      <c r="AG570" s="307"/>
      <c r="AH570" s="307"/>
    </row>
    <row r="571" spans="1:34" s="262" customFormat="1" ht="20.25" customHeight="1">
      <c r="A571" s="266"/>
      <c r="B571" s="270"/>
      <c r="C571" s="79"/>
      <c r="D571" s="278"/>
      <c r="E571" s="86"/>
      <c r="F571" s="86"/>
      <c r="G571" s="282"/>
      <c r="H571" s="285"/>
      <c r="I571" s="289"/>
      <c r="J571" s="293"/>
      <c r="K571" s="298"/>
      <c r="L571" s="303"/>
      <c r="M571" s="303"/>
      <c r="N571" s="307"/>
      <c r="O571" s="307"/>
      <c r="P571" s="307"/>
      <c r="Q571" s="307"/>
      <c r="R571" s="307"/>
      <c r="S571" s="307"/>
      <c r="T571" s="307"/>
      <c r="U571" s="307"/>
      <c r="V571" s="307"/>
      <c r="W571" s="307"/>
      <c r="X571" s="307"/>
      <c r="Y571" s="307"/>
      <c r="Z571" s="307"/>
      <c r="AA571" s="307"/>
      <c r="AB571" s="307"/>
      <c r="AC571" s="307"/>
      <c r="AD571" s="307"/>
      <c r="AE571" s="307"/>
      <c r="AF571" s="307"/>
      <c r="AG571" s="307"/>
      <c r="AH571" s="307"/>
    </row>
    <row r="572" spans="1:34" s="262" customFormat="1" ht="20.25" customHeight="1">
      <c r="A572" s="266"/>
      <c r="B572" s="270"/>
      <c r="C572" s="79"/>
      <c r="D572" s="278"/>
      <c r="E572" s="86"/>
      <c r="F572" s="86"/>
      <c r="G572" s="282"/>
      <c r="H572" s="285"/>
      <c r="I572" s="289"/>
      <c r="J572" s="293"/>
      <c r="K572" s="298"/>
      <c r="L572" s="303"/>
      <c r="M572" s="303"/>
      <c r="N572" s="307"/>
      <c r="O572" s="307"/>
      <c r="P572" s="307"/>
      <c r="Q572" s="307"/>
      <c r="R572" s="307"/>
      <c r="S572" s="307"/>
      <c r="T572" s="307"/>
      <c r="U572" s="307"/>
      <c r="V572" s="307"/>
      <c r="W572" s="307"/>
      <c r="X572" s="307"/>
      <c r="Y572" s="307"/>
      <c r="Z572" s="307"/>
      <c r="AA572" s="307"/>
      <c r="AB572" s="307"/>
      <c r="AC572" s="307"/>
      <c r="AD572" s="307"/>
      <c r="AE572" s="307"/>
      <c r="AF572" s="307"/>
      <c r="AG572" s="307"/>
      <c r="AH572" s="307"/>
    </row>
    <row r="573" spans="1:34" s="262" customFormat="1" ht="20.25" customHeight="1">
      <c r="A573" s="266"/>
      <c r="B573" s="270"/>
      <c r="C573" s="79"/>
      <c r="D573" s="278"/>
      <c r="E573" s="86"/>
      <c r="F573" s="86"/>
      <c r="G573" s="282"/>
      <c r="H573" s="285"/>
      <c r="I573" s="289"/>
      <c r="J573" s="293"/>
      <c r="K573" s="298"/>
      <c r="L573" s="303"/>
      <c r="M573" s="303"/>
      <c r="N573" s="307"/>
      <c r="O573" s="307"/>
      <c r="P573" s="307"/>
      <c r="Q573" s="307"/>
      <c r="R573" s="307"/>
      <c r="S573" s="307"/>
      <c r="T573" s="307"/>
      <c r="U573" s="307"/>
      <c r="V573" s="307"/>
      <c r="W573" s="307"/>
      <c r="X573" s="307"/>
      <c r="Y573" s="307"/>
      <c r="Z573" s="307"/>
      <c r="AA573" s="307"/>
      <c r="AB573" s="307"/>
      <c r="AC573" s="307"/>
      <c r="AD573" s="307"/>
      <c r="AE573" s="307"/>
      <c r="AF573" s="307"/>
      <c r="AG573" s="307"/>
      <c r="AH573" s="307"/>
    </row>
    <row r="574" spans="1:34" s="262" customFormat="1" ht="20.25" customHeight="1">
      <c r="A574" s="266"/>
      <c r="B574" s="270"/>
      <c r="C574" s="79"/>
      <c r="D574" s="278"/>
      <c r="E574" s="86"/>
      <c r="F574" s="86"/>
      <c r="G574" s="282"/>
      <c r="H574" s="285"/>
      <c r="I574" s="289"/>
      <c r="J574" s="293"/>
      <c r="K574" s="298"/>
      <c r="L574" s="303"/>
      <c r="M574" s="303"/>
      <c r="N574" s="307"/>
      <c r="O574" s="307"/>
      <c r="P574" s="307"/>
      <c r="Q574" s="307"/>
      <c r="R574" s="307"/>
      <c r="S574" s="307"/>
      <c r="T574" s="307"/>
      <c r="U574" s="307"/>
      <c r="V574" s="307"/>
      <c r="W574" s="307"/>
      <c r="X574" s="307"/>
      <c r="Y574" s="307"/>
      <c r="Z574" s="307"/>
      <c r="AA574" s="307"/>
      <c r="AB574" s="307"/>
      <c r="AC574" s="307"/>
      <c r="AD574" s="307"/>
      <c r="AE574" s="307"/>
      <c r="AF574" s="307"/>
      <c r="AG574" s="307"/>
      <c r="AH574" s="307"/>
    </row>
    <row r="575" spans="1:34" s="262" customFormat="1" ht="20.25" customHeight="1">
      <c r="A575" s="266"/>
      <c r="B575" s="270"/>
      <c r="C575" s="79"/>
      <c r="D575" s="278"/>
      <c r="E575" s="86"/>
      <c r="F575" s="86"/>
      <c r="G575" s="282"/>
      <c r="H575" s="285"/>
      <c r="I575" s="289"/>
      <c r="J575" s="293"/>
      <c r="K575" s="298"/>
      <c r="L575" s="303"/>
      <c r="M575" s="303"/>
      <c r="N575" s="307"/>
      <c r="O575" s="307"/>
      <c r="P575" s="307"/>
      <c r="Q575" s="307"/>
      <c r="R575" s="307"/>
      <c r="S575" s="307"/>
      <c r="T575" s="307"/>
      <c r="U575" s="307"/>
      <c r="V575" s="307"/>
      <c r="W575" s="307"/>
      <c r="X575" s="307"/>
      <c r="Y575" s="307"/>
      <c r="Z575" s="307"/>
      <c r="AA575" s="307"/>
      <c r="AB575" s="307"/>
      <c r="AC575" s="307"/>
      <c r="AD575" s="307"/>
      <c r="AE575" s="307"/>
      <c r="AF575" s="307"/>
      <c r="AG575" s="307"/>
      <c r="AH575" s="307"/>
    </row>
    <row r="576" spans="1:34" s="262" customFormat="1" ht="20.25" customHeight="1">
      <c r="A576" s="266"/>
      <c r="B576" s="270"/>
      <c r="C576" s="79"/>
      <c r="D576" s="278"/>
      <c r="E576" s="86"/>
      <c r="F576" s="86"/>
      <c r="G576" s="282"/>
      <c r="H576" s="285"/>
      <c r="I576" s="289"/>
      <c r="J576" s="293"/>
      <c r="K576" s="298"/>
      <c r="L576" s="303"/>
      <c r="M576" s="303"/>
      <c r="N576" s="307"/>
      <c r="O576" s="307"/>
      <c r="P576" s="307"/>
      <c r="Q576" s="307"/>
      <c r="R576" s="307"/>
      <c r="S576" s="307"/>
      <c r="T576" s="307"/>
      <c r="U576" s="307"/>
      <c r="V576" s="307"/>
      <c r="W576" s="307"/>
      <c r="X576" s="307"/>
      <c r="Y576" s="307"/>
      <c r="Z576" s="307"/>
      <c r="AA576" s="307"/>
      <c r="AB576" s="307"/>
      <c r="AC576" s="307"/>
      <c r="AD576" s="307"/>
      <c r="AE576" s="307"/>
      <c r="AF576" s="307"/>
      <c r="AG576" s="307"/>
      <c r="AH576" s="307"/>
    </row>
    <row r="577" spans="1:34" s="262" customFormat="1" ht="20.25" customHeight="1">
      <c r="A577" s="266"/>
      <c r="B577" s="270"/>
      <c r="C577" s="79"/>
      <c r="D577" s="278"/>
      <c r="E577" s="86"/>
      <c r="F577" s="86"/>
      <c r="G577" s="282"/>
      <c r="H577" s="285"/>
      <c r="I577" s="289"/>
      <c r="J577" s="293"/>
      <c r="K577" s="298"/>
      <c r="L577" s="303"/>
      <c r="M577" s="303"/>
      <c r="N577" s="307"/>
      <c r="O577" s="307"/>
      <c r="P577" s="307"/>
      <c r="Q577" s="307"/>
      <c r="R577" s="307"/>
      <c r="S577" s="307"/>
      <c r="T577" s="307"/>
      <c r="U577" s="307"/>
      <c r="V577" s="307"/>
      <c r="W577" s="307"/>
      <c r="X577" s="307"/>
      <c r="Y577" s="307"/>
      <c r="Z577" s="307"/>
      <c r="AA577" s="307"/>
      <c r="AB577" s="307"/>
      <c r="AC577" s="307"/>
      <c r="AD577" s="307"/>
      <c r="AE577" s="307"/>
      <c r="AF577" s="307"/>
      <c r="AG577" s="307"/>
      <c r="AH577" s="307"/>
    </row>
    <row r="578" spans="1:34" s="262" customFormat="1" ht="20.25" customHeight="1">
      <c r="A578" s="266"/>
      <c r="B578" s="270"/>
      <c r="C578" s="79"/>
      <c r="D578" s="278"/>
      <c r="E578" s="86"/>
      <c r="F578" s="86"/>
      <c r="G578" s="282"/>
      <c r="H578" s="285"/>
      <c r="I578" s="289"/>
      <c r="J578" s="293"/>
      <c r="K578" s="298"/>
      <c r="L578" s="303"/>
      <c r="M578" s="303"/>
      <c r="N578" s="307"/>
      <c r="O578" s="307"/>
      <c r="P578" s="307"/>
      <c r="Q578" s="307"/>
      <c r="R578" s="307"/>
      <c r="S578" s="307"/>
      <c r="T578" s="307"/>
      <c r="U578" s="307"/>
      <c r="V578" s="307"/>
      <c r="W578" s="307"/>
      <c r="X578" s="307"/>
      <c r="Y578" s="307"/>
      <c r="Z578" s="307"/>
      <c r="AA578" s="307"/>
      <c r="AB578" s="307"/>
      <c r="AC578" s="307"/>
      <c r="AD578" s="307"/>
      <c r="AE578" s="307"/>
      <c r="AF578" s="307"/>
      <c r="AG578" s="307"/>
      <c r="AH578" s="307"/>
    </row>
    <row r="579" spans="1:34" s="262" customFormat="1" ht="20.25" customHeight="1">
      <c r="A579" s="266"/>
      <c r="B579" s="270"/>
      <c r="C579" s="79"/>
      <c r="D579" s="278"/>
      <c r="E579" s="86"/>
      <c r="F579" s="86"/>
      <c r="G579" s="282"/>
      <c r="H579" s="285"/>
      <c r="I579" s="289"/>
      <c r="J579" s="293"/>
      <c r="K579" s="298"/>
      <c r="L579" s="303"/>
      <c r="M579" s="303"/>
      <c r="N579" s="307"/>
      <c r="O579" s="307"/>
      <c r="P579" s="307"/>
      <c r="Q579" s="307"/>
      <c r="R579" s="307"/>
      <c r="S579" s="307"/>
      <c r="T579" s="307"/>
      <c r="U579" s="307"/>
      <c r="V579" s="307"/>
      <c r="W579" s="307"/>
      <c r="X579" s="307"/>
      <c r="Y579" s="307"/>
      <c r="Z579" s="307"/>
      <c r="AA579" s="307"/>
      <c r="AB579" s="307"/>
      <c r="AC579" s="307"/>
      <c r="AD579" s="307"/>
      <c r="AE579" s="307"/>
      <c r="AF579" s="307"/>
      <c r="AG579" s="307"/>
      <c r="AH579" s="307"/>
    </row>
    <row r="580" spans="1:34" s="262" customFormat="1" ht="20.25" customHeight="1">
      <c r="A580" s="266"/>
      <c r="B580" s="270"/>
      <c r="C580" s="79"/>
      <c r="D580" s="278"/>
      <c r="E580" s="86"/>
      <c r="F580" s="86"/>
      <c r="G580" s="282"/>
      <c r="H580" s="285"/>
      <c r="I580" s="289"/>
      <c r="J580" s="293"/>
      <c r="K580" s="298"/>
      <c r="L580" s="303"/>
      <c r="M580" s="303"/>
      <c r="N580" s="307"/>
      <c r="O580" s="307"/>
      <c r="P580" s="307"/>
      <c r="Q580" s="307"/>
      <c r="R580" s="307"/>
      <c r="S580" s="307"/>
      <c r="T580" s="307"/>
      <c r="U580" s="307"/>
      <c r="V580" s="307"/>
      <c r="W580" s="307"/>
      <c r="X580" s="307"/>
      <c r="Y580" s="307"/>
      <c r="Z580" s="307"/>
      <c r="AA580" s="307"/>
      <c r="AB580" s="307"/>
      <c r="AC580" s="307"/>
      <c r="AD580" s="307"/>
      <c r="AE580" s="307"/>
      <c r="AF580" s="307"/>
      <c r="AG580" s="307"/>
      <c r="AH580" s="307"/>
    </row>
    <row r="581" spans="1:34" s="262" customFormat="1" ht="20.25" customHeight="1">
      <c r="A581" s="266"/>
      <c r="B581" s="270"/>
      <c r="C581" s="79"/>
      <c r="D581" s="278"/>
      <c r="E581" s="86"/>
      <c r="F581" s="86"/>
      <c r="G581" s="282"/>
      <c r="H581" s="285"/>
      <c r="I581" s="289"/>
      <c r="J581" s="293"/>
      <c r="K581" s="298"/>
      <c r="L581" s="303"/>
      <c r="M581" s="303"/>
      <c r="N581" s="307"/>
      <c r="O581" s="307"/>
      <c r="P581" s="307"/>
      <c r="Q581" s="307"/>
      <c r="R581" s="307"/>
      <c r="S581" s="307"/>
      <c r="T581" s="307"/>
      <c r="U581" s="307"/>
      <c r="V581" s="307"/>
      <c r="W581" s="307"/>
      <c r="X581" s="307"/>
      <c r="Y581" s="307"/>
      <c r="Z581" s="307"/>
      <c r="AA581" s="307"/>
      <c r="AB581" s="307"/>
      <c r="AC581" s="307"/>
      <c r="AD581" s="307"/>
      <c r="AE581" s="307"/>
      <c r="AF581" s="307"/>
      <c r="AG581" s="307"/>
      <c r="AH581" s="307"/>
    </row>
    <row r="582" spans="1:34" s="262" customFormat="1" ht="20.25" customHeight="1">
      <c r="A582" s="266"/>
      <c r="B582" s="270"/>
      <c r="C582" s="79"/>
      <c r="D582" s="278"/>
      <c r="E582" s="86"/>
      <c r="F582" s="86"/>
      <c r="G582" s="282"/>
      <c r="H582" s="285"/>
      <c r="I582" s="289"/>
      <c r="J582" s="293"/>
      <c r="K582" s="298"/>
      <c r="L582" s="303"/>
      <c r="M582" s="303"/>
      <c r="N582" s="307"/>
      <c r="O582" s="307"/>
      <c r="P582" s="307"/>
      <c r="Q582" s="307"/>
      <c r="R582" s="307"/>
      <c r="S582" s="307"/>
      <c r="T582" s="307"/>
      <c r="U582" s="307"/>
      <c r="V582" s="307"/>
      <c r="W582" s="307"/>
      <c r="X582" s="307"/>
      <c r="Y582" s="307"/>
      <c r="Z582" s="307"/>
      <c r="AA582" s="307"/>
      <c r="AB582" s="307"/>
      <c r="AC582" s="307"/>
      <c r="AD582" s="307"/>
      <c r="AE582" s="307"/>
      <c r="AF582" s="307"/>
      <c r="AG582" s="307"/>
      <c r="AH582" s="307"/>
    </row>
    <row r="583" spans="1:34" s="262" customFormat="1" ht="20.25" customHeight="1">
      <c r="A583" s="266"/>
      <c r="B583" s="270"/>
      <c r="C583" s="79"/>
      <c r="D583" s="278"/>
      <c r="E583" s="86"/>
      <c r="F583" s="86"/>
      <c r="G583" s="282"/>
      <c r="H583" s="285"/>
      <c r="I583" s="289"/>
      <c r="J583" s="293"/>
      <c r="K583" s="298"/>
      <c r="L583" s="303"/>
      <c r="M583" s="303"/>
      <c r="N583" s="307"/>
      <c r="O583" s="307"/>
      <c r="P583" s="307"/>
      <c r="Q583" s="307"/>
      <c r="R583" s="307"/>
      <c r="S583" s="307"/>
      <c r="T583" s="307"/>
      <c r="U583" s="307"/>
      <c r="V583" s="307"/>
      <c r="W583" s="307"/>
      <c r="X583" s="307"/>
      <c r="Y583" s="307"/>
      <c r="Z583" s="307"/>
      <c r="AA583" s="307"/>
      <c r="AB583" s="307"/>
      <c r="AC583" s="307"/>
      <c r="AD583" s="307"/>
      <c r="AE583" s="307"/>
      <c r="AF583" s="307"/>
      <c r="AG583" s="307"/>
      <c r="AH583" s="307"/>
    </row>
    <row r="584" spans="1:34" s="262" customFormat="1" ht="20.25" customHeight="1">
      <c r="A584" s="266"/>
      <c r="B584" s="270"/>
      <c r="C584" s="79"/>
      <c r="D584" s="278"/>
      <c r="E584" s="86"/>
      <c r="F584" s="86"/>
      <c r="G584" s="282"/>
      <c r="H584" s="285"/>
      <c r="I584" s="289"/>
      <c r="J584" s="293"/>
      <c r="K584" s="298"/>
      <c r="L584" s="303"/>
      <c r="M584" s="303"/>
      <c r="N584" s="307"/>
      <c r="O584" s="307"/>
      <c r="P584" s="307"/>
      <c r="Q584" s="307"/>
      <c r="R584" s="307"/>
      <c r="S584" s="307"/>
      <c r="T584" s="307"/>
      <c r="U584" s="307"/>
      <c r="V584" s="307"/>
      <c r="W584" s="307"/>
      <c r="X584" s="307"/>
      <c r="Y584" s="307"/>
      <c r="Z584" s="307"/>
      <c r="AA584" s="307"/>
      <c r="AB584" s="307"/>
      <c r="AC584" s="307"/>
      <c r="AD584" s="307"/>
      <c r="AE584" s="307"/>
      <c r="AF584" s="307"/>
      <c r="AG584" s="307"/>
      <c r="AH584" s="307"/>
    </row>
    <row r="585" spans="1:34" s="262" customFormat="1" ht="20.25" customHeight="1">
      <c r="A585" s="266"/>
      <c r="B585" s="270"/>
      <c r="C585" s="79"/>
      <c r="D585" s="278"/>
      <c r="E585" s="86"/>
      <c r="F585" s="86"/>
      <c r="G585" s="282"/>
      <c r="H585" s="285"/>
      <c r="I585" s="289"/>
      <c r="J585" s="293"/>
      <c r="K585" s="298"/>
      <c r="L585" s="303"/>
      <c r="M585" s="303"/>
      <c r="N585" s="307"/>
      <c r="O585" s="307"/>
      <c r="P585" s="307"/>
      <c r="Q585" s="307"/>
      <c r="R585" s="307"/>
      <c r="S585" s="307"/>
      <c r="T585" s="307"/>
      <c r="U585" s="307"/>
      <c r="V585" s="307"/>
      <c r="W585" s="307"/>
      <c r="X585" s="307"/>
      <c r="Y585" s="307"/>
      <c r="Z585" s="307"/>
      <c r="AA585" s="307"/>
      <c r="AB585" s="307"/>
      <c r="AC585" s="307"/>
      <c r="AD585" s="307"/>
      <c r="AE585" s="307"/>
      <c r="AF585" s="307"/>
      <c r="AG585" s="307"/>
      <c r="AH585" s="307"/>
    </row>
    <row r="586" spans="1:34" s="262" customFormat="1" ht="20.25" customHeight="1">
      <c r="A586" s="266"/>
      <c r="B586" s="270"/>
      <c r="C586" s="79"/>
      <c r="D586" s="278"/>
      <c r="E586" s="86"/>
      <c r="F586" s="86"/>
      <c r="G586" s="282"/>
      <c r="H586" s="285"/>
      <c r="I586" s="289"/>
      <c r="J586" s="293"/>
      <c r="K586" s="298"/>
      <c r="L586" s="303"/>
      <c r="M586" s="303"/>
      <c r="N586" s="307"/>
      <c r="O586" s="307"/>
      <c r="P586" s="307"/>
      <c r="Q586" s="307"/>
      <c r="R586" s="307"/>
      <c r="S586" s="307"/>
      <c r="T586" s="307"/>
      <c r="U586" s="307"/>
      <c r="V586" s="307"/>
      <c r="W586" s="307"/>
      <c r="X586" s="307"/>
      <c r="Y586" s="307"/>
      <c r="Z586" s="307"/>
      <c r="AA586" s="307"/>
      <c r="AB586" s="307"/>
      <c r="AC586" s="307"/>
      <c r="AD586" s="307"/>
      <c r="AE586" s="307"/>
      <c r="AF586" s="307"/>
      <c r="AG586" s="307"/>
      <c r="AH586" s="307"/>
    </row>
    <row r="587" spans="1:34" s="262" customFormat="1" ht="20.25" customHeight="1">
      <c r="A587" s="266"/>
      <c r="B587" s="270"/>
      <c r="C587" s="79"/>
      <c r="D587" s="278"/>
      <c r="E587" s="86"/>
      <c r="F587" s="86"/>
      <c r="G587" s="282"/>
      <c r="H587" s="285"/>
      <c r="I587" s="289"/>
      <c r="J587" s="293"/>
      <c r="K587" s="298"/>
      <c r="L587" s="303"/>
      <c r="M587" s="303"/>
      <c r="N587" s="307"/>
      <c r="O587" s="307"/>
      <c r="P587" s="307"/>
      <c r="Q587" s="307"/>
      <c r="R587" s="307"/>
      <c r="S587" s="307"/>
      <c r="T587" s="307"/>
      <c r="U587" s="307"/>
      <c r="V587" s="307"/>
      <c r="W587" s="307"/>
      <c r="X587" s="307"/>
      <c r="Y587" s="307"/>
      <c r="Z587" s="307"/>
      <c r="AA587" s="307"/>
      <c r="AB587" s="307"/>
      <c r="AC587" s="307"/>
      <c r="AD587" s="307"/>
      <c r="AE587" s="307"/>
      <c r="AF587" s="307"/>
      <c r="AG587" s="307"/>
      <c r="AH587" s="307"/>
    </row>
    <row r="588" spans="1:34" s="262" customFormat="1" ht="20.25" customHeight="1">
      <c r="A588" s="266"/>
      <c r="B588" s="270"/>
      <c r="C588" s="79"/>
      <c r="D588" s="278"/>
      <c r="E588" s="86"/>
      <c r="F588" s="86"/>
      <c r="G588" s="282"/>
      <c r="H588" s="285"/>
      <c r="I588" s="289"/>
      <c r="J588" s="293"/>
      <c r="K588" s="298"/>
      <c r="L588" s="303"/>
      <c r="M588" s="303"/>
      <c r="N588" s="307"/>
      <c r="O588" s="307"/>
      <c r="P588" s="307"/>
      <c r="Q588" s="307"/>
      <c r="R588" s="307"/>
      <c r="S588" s="307"/>
      <c r="T588" s="307"/>
      <c r="U588" s="307"/>
      <c r="V588" s="307"/>
      <c r="W588" s="307"/>
      <c r="X588" s="307"/>
      <c r="Y588" s="307"/>
      <c r="Z588" s="307"/>
      <c r="AA588" s="307"/>
      <c r="AB588" s="307"/>
      <c r="AC588" s="307"/>
      <c r="AD588" s="307"/>
      <c r="AE588" s="307"/>
      <c r="AF588" s="307"/>
      <c r="AG588" s="307"/>
      <c r="AH588" s="307"/>
    </row>
    <row r="589" spans="1:34" s="262" customFormat="1" ht="20.25" customHeight="1">
      <c r="A589" s="266"/>
      <c r="B589" s="270"/>
      <c r="C589" s="79"/>
      <c r="D589" s="278"/>
      <c r="E589" s="86"/>
      <c r="F589" s="86"/>
      <c r="G589" s="282"/>
      <c r="H589" s="285"/>
      <c r="I589" s="289"/>
      <c r="J589" s="293"/>
      <c r="K589" s="298"/>
      <c r="L589" s="303"/>
      <c r="M589" s="303"/>
      <c r="N589" s="307"/>
      <c r="O589" s="307"/>
      <c r="P589" s="307"/>
      <c r="Q589" s="307"/>
      <c r="R589" s="307"/>
      <c r="S589" s="307"/>
      <c r="T589" s="307"/>
      <c r="U589" s="307"/>
      <c r="V589" s="307"/>
      <c r="W589" s="307"/>
      <c r="X589" s="307"/>
      <c r="Y589" s="307"/>
      <c r="Z589" s="307"/>
      <c r="AA589" s="307"/>
      <c r="AB589" s="307"/>
      <c r="AC589" s="307"/>
      <c r="AD589" s="307"/>
      <c r="AE589" s="307"/>
      <c r="AF589" s="307"/>
      <c r="AG589" s="307"/>
      <c r="AH589" s="307"/>
    </row>
    <row r="590" spans="1:34" s="262" customFormat="1" ht="20.25" customHeight="1">
      <c r="A590" s="266"/>
      <c r="B590" s="270"/>
      <c r="C590" s="79"/>
      <c r="D590" s="278"/>
      <c r="E590" s="86"/>
      <c r="F590" s="86"/>
      <c r="G590" s="282"/>
      <c r="H590" s="285"/>
      <c r="I590" s="289"/>
      <c r="J590" s="293"/>
      <c r="K590" s="298"/>
      <c r="L590" s="303"/>
      <c r="M590" s="303"/>
      <c r="N590" s="307"/>
      <c r="O590" s="307"/>
      <c r="P590" s="307"/>
      <c r="Q590" s="307"/>
      <c r="R590" s="307"/>
      <c r="S590" s="307"/>
      <c r="T590" s="307"/>
      <c r="U590" s="307"/>
      <c r="V590" s="307"/>
      <c r="W590" s="307"/>
      <c r="X590" s="307"/>
      <c r="Y590" s="307"/>
      <c r="Z590" s="307"/>
      <c r="AA590" s="307"/>
      <c r="AB590" s="307"/>
      <c r="AC590" s="307"/>
      <c r="AD590" s="307"/>
      <c r="AE590" s="307"/>
      <c r="AF590" s="307"/>
      <c r="AG590" s="307"/>
      <c r="AH590" s="307"/>
    </row>
    <row r="591" spans="1:34" s="262" customFormat="1" ht="20.25" customHeight="1">
      <c r="A591" s="266"/>
      <c r="B591" s="270"/>
      <c r="C591" s="79"/>
      <c r="D591" s="278"/>
      <c r="E591" s="86"/>
      <c r="F591" s="86"/>
      <c r="G591" s="282"/>
      <c r="H591" s="285"/>
      <c r="I591" s="289"/>
      <c r="J591" s="293"/>
      <c r="K591" s="298"/>
      <c r="L591" s="303"/>
      <c r="M591" s="303"/>
      <c r="N591" s="307"/>
      <c r="O591" s="307"/>
      <c r="P591" s="307"/>
      <c r="Q591" s="307"/>
      <c r="R591" s="307"/>
      <c r="S591" s="307"/>
      <c r="T591" s="307"/>
      <c r="U591" s="307"/>
      <c r="V591" s="307"/>
      <c r="W591" s="307"/>
      <c r="X591" s="307"/>
      <c r="Y591" s="307"/>
      <c r="Z591" s="307"/>
      <c r="AA591" s="307"/>
      <c r="AB591" s="307"/>
      <c r="AC591" s="307"/>
      <c r="AD591" s="307"/>
      <c r="AE591" s="307"/>
      <c r="AF591" s="307"/>
      <c r="AG591" s="307"/>
      <c r="AH591" s="307"/>
    </row>
    <row r="592" spans="1:34" s="262" customFormat="1" ht="20.25" customHeight="1">
      <c r="A592" s="266"/>
      <c r="B592" s="270"/>
      <c r="C592" s="79"/>
      <c r="D592" s="278"/>
      <c r="E592" s="86"/>
      <c r="F592" s="86"/>
      <c r="G592" s="282"/>
      <c r="H592" s="285"/>
      <c r="I592" s="289"/>
      <c r="J592" s="293"/>
      <c r="K592" s="298"/>
      <c r="L592" s="303"/>
      <c r="M592" s="303"/>
      <c r="N592" s="307"/>
      <c r="O592" s="307"/>
      <c r="P592" s="307"/>
      <c r="Q592" s="307"/>
      <c r="R592" s="307"/>
      <c r="S592" s="307"/>
      <c r="T592" s="307"/>
      <c r="U592" s="307"/>
      <c r="V592" s="307"/>
      <c r="W592" s="307"/>
      <c r="X592" s="307"/>
      <c r="Y592" s="307"/>
      <c r="Z592" s="307"/>
      <c r="AA592" s="307"/>
      <c r="AB592" s="307"/>
      <c r="AC592" s="307"/>
      <c r="AD592" s="307"/>
      <c r="AE592" s="307"/>
      <c r="AF592" s="307"/>
      <c r="AG592" s="307"/>
      <c r="AH592" s="307"/>
    </row>
    <row r="593" spans="1:34" s="262" customFormat="1" ht="20.25" customHeight="1">
      <c r="A593" s="266"/>
      <c r="B593" s="270"/>
      <c r="C593" s="79"/>
      <c r="D593" s="278"/>
      <c r="E593" s="86"/>
      <c r="F593" s="86"/>
      <c r="G593" s="282"/>
      <c r="H593" s="285"/>
      <c r="I593" s="289"/>
      <c r="J593" s="293"/>
      <c r="K593" s="298"/>
      <c r="L593" s="303"/>
      <c r="M593" s="303"/>
      <c r="N593" s="307"/>
      <c r="O593" s="307"/>
      <c r="P593" s="307"/>
      <c r="Q593" s="307"/>
      <c r="R593" s="307"/>
      <c r="S593" s="307"/>
      <c r="T593" s="307"/>
      <c r="U593" s="307"/>
      <c r="V593" s="307"/>
      <c r="W593" s="307"/>
      <c r="X593" s="307"/>
      <c r="Y593" s="307"/>
      <c r="Z593" s="307"/>
      <c r="AA593" s="307"/>
      <c r="AB593" s="307"/>
      <c r="AC593" s="307"/>
      <c r="AD593" s="307"/>
      <c r="AE593" s="307"/>
      <c r="AF593" s="307"/>
      <c r="AG593" s="307"/>
      <c r="AH593" s="307"/>
    </row>
    <row r="594" spans="1:34" s="262" customFormat="1" ht="20.25" customHeight="1">
      <c r="A594" s="266"/>
      <c r="B594" s="270"/>
      <c r="C594" s="79"/>
      <c r="D594" s="278"/>
      <c r="E594" s="86"/>
      <c r="F594" s="86"/>
      <c r="G594" s="282"/>
      <c r="H594" s="285"/>
      <c r="I594" s="289"/>
      <c r="J594" s="293"/>
      <c r="K594" s="298"/>
      <c r="L594" s="303"/>
      <c r="M594" s="303"/>
      <c r="N594" s="307"/>
      <c r="O594" s="307"/>
      <c r="P594" s="307"/>
      <c r="Q594" s="307"/>
      <c r="R594" s="307"/>
      <c r="S594" s="307"/>
      <c r="T594" s="307"/>
      <c r="U594" s="307"/>
      <c r="V594" s="307"/>
      <c r="W594" s="307"/>
      <c r="X594" s="307"/>
      <c r="Y594" s="307"/>
      <c r="Z594" s="307"/>
      <c r="AA594" s="307"/>
      <c r="AB594" s="307"/>
      <c r="AC594" s="307"/>
      <c r="AD594" s="307"/>
      <c r="AE594" s="307"/>
      <c r="AF594" s="307"/>
      <c r="AG594" s="307"/>
      <c r="AH594" s="307"/>
    </row>
    <row r="595" spans="1:34" s="262" customFormat="1" ht="20.25" customHeight="1">
      <c r="A595" s="266"/>
      <c r="B595" s="270"/>
      <c r="C595" s="79"/>
      <c r="D595" s="278"/>
      <c r="E595" s="86"/>
      <c r="F595" s="86"/>
      <c r="G595" s="282"/>
      <c r="H595" s="285"/>
      <c r="I595" s="289"/>
      <c r="J595" s="293"/>
      <c r="K595" s="298"/>
      <c r="L595" s="303"/>
      <c r="M595" s="303"/>
      <c r="N595" s="307"/>
      <c r="O595" s="307"/>
      <c r="P595" s="307"/>
      <c r="Q595" s="307"/>
      <c r="R595" s="307"/>
      <c r="S595" s="307"/>
      <c r="T595" s="307"/>
      <c r="U595" s="307"/>
      <c r="V595" s="307"/>
      <c r="W595" s="307"/>
      <c r="X595" s="307"/>
      <c r="Y595" s="307"/>
      <c r="Z595" s="307"/>
      <c r="AA595" s="307"/>
      <c r="AB595" s="307"/>
      <c r="AC595" s="307"/>
      <c r="AD595" s="307"/>
      <c r="AE595" s="307"/>
      <c r="AF595" s="307"/>
      <c r="AG595" s="307"/>
      <c r="AH595" s="307"/>
    </row>
    <row r="596" spans="1:34" s="262" customFormat="1" ht="20.25" customHeight="1">
      <c r="A596" s="266"/>
      <c r="B596" s="270"/>
      <c r="C596" s="79"/>
      <c r="D596" s="278"/>
      <c r="E596" s="86"/>
      <c r="F596" s="86"/>
      <c r="G596" s="282"/>
      <c r="H596" s="285"/>
      <c r="I596" s="289"/>
      <c r="J596" s="293"/>
      <c r="K596" s="298"/>
      <c r="L596" s="303"/>
      <c r="M596" s="303"/>
      <c r="N596" s="307"/>
      <c r="O596" s="307"/>
      <c r="P596" s="307"/>
      <c r="Q596" s="307"/>
      <c r="R596" s="307"/>
      <c r="S596" s="307"/>
      <c r="T596" s="307"/>
      <c r="U596" s="307"/>
      <c r="V596" s="307"/>
      <c r="W596" s="307"/>
      <c r="X596" s="307"/>
      <c r="Y596" s="307"/>
      <c r="Z596" s="307"/>
      <c r="AA596" s="307"/>
      <c r="AB596" s="307"/>
      <c r="AC596" s="307"/>
      <c r="AD596" s="307"/>
      <c r="AE596" s="307"/>
      <c r="AF596" s="307"/>
      <c r="AG596" s="307"/>
      <c r="AH596" s="307"/>
    </row>
    <row r="597" spans="1:34" s="262" customFormat="1" ht="20.25" customHeight="1">
      <c r="A597" s="266"/>
      <c r="B597" s="270"/>
      <c r="C597" s="79"/>
      <c r="D597" s="278"/>
      <c r="E597" s="86"/>
      <c r="F597" s="86"/>
      <c r="G597" s="282"/>
      <c r="H597" s="285"/>
      <c r="I597" s="289"/>
      <c r="J597" s="293"/>
      <c r="K597" s="298"/>
      <c r="L597" s="303"/>
      <c r="M597" s="303"/>
      <c r="N597" s="307"/>
      <c r="O597" s="307"/>
      <c r="P597" s="307"/>
      <c r="Q597" s="307"/>
      <c r="R597" s="307"/>
      <c r="S597" s="307"/>
      <c r="T597" s="307"/>
      <c r="U597" s="307"/>
      <c r="V597" s="307"/>
      <c r="W597" s="307"/>
      <c r="X597" s="307"/>
      <c r="Y597" s="307"/>
      <c r="Z597" s="307"/>
      <c r="AA597" s="307"/>
      <c r="AB597" s="307"/>
      <c r="AC597" s="307"/>
      <c r="AD597" s="307"/>
      <c r="AE597" s="307"/>
      <c r="AF597" s="307"/>
      <c r="AG597" s="307"/>
      <c r="AH597" s="307"/>
    </row>
    <row r="598" spans="1:34" s="262" customFormat="1" ht="20.25" customHeight="1">
      <c r="A598" s="266"/>
      <c r="B598" s="270"/>
      <c r="C598" s="79"/>
      <c r="D598" s="278"/>
      <c r="E598" s="86"/>
      <c r="F598" s="86"/>
      <c r="G598" s="282"/>
      <c r="H598" s="285"/>
      <c r="I598" s="289"/>
      <c r="J598" s="293"/>
      <c r="K598" s="298"/>
      <c r="L598" s="303"/>
      <c r="M598" s="303"/>
      <c r="N598" s="307"/>
      <c r="O598" s="307"/>
      <c r="P598" s="307"/>
      <c r="Q598" s="307"/>
      <c r="R598" s="307"/>
      <c r="S598" s="307"/>
      <c r="T598" s="307"/>
      <c r="U598" s="307"/>
      <c r="V598" s="307"/>
      <c r="W598" s="307"/>
      <c r="X598" s="307"/>
      <c r="Y598" s="307"/>
      <c r="Z598" s="307"/>
      <c r="AA598" s="307"/>
      <c r="AB598" s="307"/>
      <c r="AC598" s="307"/>
      <c r="AD598" s="307"/>
      <c r="AE598" s="307"/>
      <c r="AF598" s="307"/>
      <c r="AG598" s="307"/>
      <c r="AH598" s="307"/>
    </row>
    <row r="599" spans="1:34" s="262" customFormat="1" ht="20.25" customHeight="1">
      <c r="A599" s="266"/>
      <c r="B599" s="270"/>
      <c r="C599" s="79"/>
      <c r="D599" s="278"/>
      <c r="E599" s="86"/>
      <c r="F599" s="86"/>
      <c r="G599" s="282"/>
      <c r="H599" s="285"/>
      <c r="I599" s="289"/>
      <c r="J599" s="293"/>
      <c r="K599" s="298"/>
      <c r="L599" s="303"/>
      <c r="M599" s="303"/>
      <c r="N599" s="307"/>
      <c r="O599" s="307"/>
      <c r="P599" s="307"/>
      <c r="Q599" s="307"/>
      <c r="R599" s="307"/>
      <c r="S599" s="307"/>
      <c r="T599" s="307"/>
      <c r="U599" s="307"/>
      <c r="V599" s="307"/>
      <c r="W599" s="307"/>
      <c r="X599" s="307"/>
      <c r="Y599" s="307"/>
      <c r="Z599" s="307"/>
      <c r="AA599" s="307"/>
      <c r="AB599" s="307"/>
      <c r="AC599" s="307"/>
      <c r="AD599" s="307"/>
      <c r="AE599" s="307"/>
      <c r="AF599" s="307"/>
      <c r="AG599" s="307"/>
      <c r="AH599" s="307"/>
    </row>
    <row r="600" spans="1:34" s="262" customFormat="1" ht="20.25" customHeight="1">
      <c r="A600" s="266"/>
      <c r="B600" s="270"/>
      <c r="C600" s="79"/>
      <c r="D600" s="278"/>
      <c r="E600" s="86"/>
      <c r="F600" s="86"/>
      <c r="G600" s="282"/>
      <c r="H600" s="285"/>
      <c r="I600" s="289"/>
      <c r="J600" s="293"/>
      <c r="K600" s="298"/>
      <c r="L600" s="303"/>
      <c r="M600" s="303"/>
      <c r="N600" s="307"/>
      <c r="O600" s="307"/>
      <c r="P600" s="307"/>
      <c r="Q600" s="307"/>
      <c r="R600" s="307"/>
      <c r="S600" s="307"/>
      <c r="T600" s="307"/>
      <c r="U600" s="307"/>
      <c r="V600" s="307"/>
      <c r="W600" s="307"/>
      <c r="X600" s="307"/>
      <c r="Y600" s="307"/>
      <c r="Z600" s="307"/>
      <c r="AA600" s="307"/>
      <c r="AB600" s="307"/>
      <c r="AC600" s="307"/>
      <c r="AD600" s="307"/>
      <c r="AE600" s="307"/>
      <c r="AF600" s="307"/>
      <c r="AG600" s="307"/>
      <c r="AH600" s="307"/>
    </row>
    <row r="601" spans="1:34" s="262" customFormat="1" ht="20.25" customHeight="1">
      <c r="A601" s="266"/>
      <c r="B601" s="270"/>
      <c r="C601" s="79"/>
      <c r="D601" s="278"/>
      <c r="E601" s="86"/>
      <c r="F601" s="86"/>
      <c r="G601" s="282"/>
      <c r="H601" s="285"/>
      <c r="I601" s="289"/>
      <c r="J601" s="293"/>
      <c r="K601" s="298"/>
      <c r="L601" s="303"/>
      <c r="M601" s="303"/>
      <c r="N601" s="307"/>
      <c r="O601" s="307"/>
      <c r="P601" s="307"/>
      <c r="Q601" s="307"/>
      <c r="R601" s="307"/>
      <c r="S601" s="307"/>
      <c r="T601" s="307"/>
      <c r="U601" s="307"/>
      <c r="V601" s="307"/>
      <c r="W601" s="307"/>
      <c r="X601" s="307"/>
      <c r="Y601" s="307"/>
      <c r="Z601" s="307"/>
      <c r="AA601" s="307"/>
      <c r="AB601" s="307"/>
      <c r="AC601" s="307"/>
      <c r="AD601" s="307"/>
      <c r="AE601" s="307"/>
      <c r="AF601" s="307"/>
      <c r="AG601" s="307"/>
      <c r="AH601" s="307"/>
    </row>
    <row r="602" spans="1:34" s="262" customFormat="1" ht="20.25" customHeight="1">
      <c r="A602" s="266"/>
      <c r="B602" s="270"/>
      <c r="C602" s="79"/>
      <c r="D602" s="278"/>
      <c r="E602" s="86"/>
      <c r="F602" s="86"/>
      <c r="G602" s="282"/>
      <c r="H602" s="285"/>
      <c r="I602" s="289"/>
      <c r="J602" s="293"/>
      <c r="K602" s="298"/>
      <c r="L602" s="303"/>
      <c r="M602" s="303"/>
      <c r="N602" s="307"/>
      <c r="O602" s="307"/>
      <c r="P602" s="307"/>
      <c r="Q602" s="307"/>
      <c r="R602" s="307"/>
      <c r="S602" s="307"/>
      <c r="T602" s="307"/>
      <c r="U602" s="307"/>
      <c r="V602" s="307"/>
      <c r="W602" s="307"/>
      <c r="X602" s="307"/>
      <c r="Y602" s="307"/>
      <c r="Z602" s="307"/>
      <c r="AA602" s="307"/>
      <c r="AB602" s="307"/>
      <c r="AC602" s="307"/>
      <c r="AD602" s="307"/>
      <c r="AE602" s="307"/>
      <c r="AF602" s="307"/>
      <c r="AG602" s="307"/>
      <c r="AH602" s="307"/>
    </row>
    <row r="603" spans="1:34" s="262" customFormat="1" ht="20.25" customHeight="1">
      <c r="A603" s="266"/>
      <c r="B603" s="270"/>
      <c r="C603" s="79"/>
      <c r="D603" s="278"/>
      <c r="E603" s="86"/>
      <c r="F603" s="86"/>
      <c r="G603" s="282"/>
      <c r="H603" s="285"/>
      <c r="I603" s="289"/>
      <c r="J603" s="293"/>
      <c r="K603" s="298"/>
      <c r="L603" s="303"/>
      <c r="M603" s="303"/>
      <c r="N603" s="307"/>
      <c r="O603" s="307"/>
      <c r="P603" s="307"/>
      <c r="Q603" s="307"/>
      <c r="R603" s="307"/>
      <c r="S603" s="307"/>
      <c r="T603" s="307"/>
      <c r="U603" s="307"/>
      <c r="V603" s="307"/>
      <c r="W603" s="307"/>
      <c r="X603" s="307"/>
      <c r="Y603" s="307"/>
      <c r="Z603" s="307"/>
      <c r="AA603" s="307"/>
      <c r="AB603" s="307"/>
      <c r="AC603" s="307"/>
      <c r="AD603" s="307"/>
      <c r="AE603" s="307"/>
      <c r="AF603" s="307"/>
      <c r="AG603" s="307"/>
      <c r="AH603" s="307"/>
    </row>
    <row r="604" spans="1:34" s="262" customFormat="1" ht="20.25" customHeight="1">
      <c r="A604" s="266"/>
      <c r="B604" s="270"/>
      <c r="C604" s="79"/>
      <c r="D604" s="278"/>
      <c r="E604" s="86"/>
      <c r="F604" s="86"/>
      <c r="G604" s="282"/>
      <c r="H604" s="285"/>
      <c r="I604" s="289"/>
      <c r="J604" s="293"/>
      <c r="K604" s="298"/>
      <c r="L604" s="303"/>
      <c r="M604" s="303"/>
      <c r="N604" s="307"/>
      <c r="O604" s="307"/>
      <c r="P604" s="307"/>
      <c r="Q604" s="307"/>
      <c r="R604" s="307"/>
      <c r="S604" s="307"/>
      <c r="T604" s="307"/>
      <c r="U604" s="307"/>
      <c r="V604" s="307"/>
      <c r="W604" s="307"/>
      <c r="X604" s="307"/>
      <c r="Y604" s="307"/>
      <c r="Z604" s="307"/>
      <c r="AA604" s="307"/>
      <c r="AB604" s="307"/>
      <c r="AC604" s="307"/>
      <c r="AD604" s="307"/>
      <c r="AE604" s="307"/>
      <c r="AF604" s="307"/>
      <c r="AG604" s="307"/>
      <c r="AH604" s="307"/>
    </row>
    <row r="605" spans="1:34" s="262" customFormat="1" ht="20.25" customHeight="1">
      <c r="A605" s="266"/>
      <c r="B605" s="270"/>
      <c r="C605" s="79"/>
      <c r="D605" s="278"/>
      <c r="E605" s="86"/>
      <c r="F605" s="86"/>
      <c r="G605" s="282"/>
      <c r="H605" s="285"/>
      <c r="I605" s="289"/>
      <c r="J605" s="293"/>
      <c r="K605" s="298"/>
      <c r="L605" s="303"/>
      <c r="M605" s="303"/>
      <c r="N605" s="307"/>
      <c r="O605" s="307"/>
      <c r="P605" s="307"/>
      <c r="Q605" s="307"/>
      <c r="R605" s="307"/>
      <c r="S605" s="307"/>
      <c r="T605" s="307"/>
      <c r="U605" s="307"/>
      <c r="V605" s="307"/>
      <c r="W605" s="307"/>
      <c r="X605" s="307"/>
      <c r="Y605" s="307"/>
      <c r="Z605" s="307"/>
      <c r="AA605" s="307"/>
      <c r="AB605" s="307"/>
      <c r="AC605" s="307"/>
      <c r="AD605" s="307"/>
      <c r="AE605" s="307"/>
      <c r="AF605" s="307"/>
      <c r="AG605" s="307"/>
      <c r="AH605" s="307"/>
    </row>
    <row r="606" spans="1:34" s="262" customFormat="1" ht="20.25" customHeight="1">
      <c r="A606" s="266"/>
      <c r="B606" s="270"/>
      <c r="C606" s="79"/>
      <c r="D606" s="278"/>
      <c r="E606" s="86"/>
      <c r="F606" s="86"/>
      <c r="G606" s="282"/>
      <c r="H606" s="285"/>
      <c r="I606" s="289"/>
      <c r="J606" s="293"/>
      <c r="K606" s="298"/>
      <c r="L606" s="303"/>
      <c r="M606" s="303"/>
      <c r="N606" s="307"/>
      <c r="O606" s="307"/>
      <c r="P606" s="307"/>
      <c r="Q606" s="307"/>
      <c r="R606" s="307"/>
      <c r="S606" s="307"/>
      <c r="T606" s="307"/>
      <c r="U606" s="307"/>
      <c r="V606" s="307"/>
      <c r="W606" s="307"/>
      <c r="X606" s="307"/>
      <c r="Y606" s="307"/>
      <c r="Z606" s="307"/>
      <c r="AA606" s="307"/>
      <c r="AB606" s="307"/>
      <c r="AC606" s="307"/>
      <c r="AD606" s="307"/>
      <c r="AE606" s="307"/>
      <c r="AF606" s="307"/>
      <c r="AG606" s="307"/>
      <c r="AH606" s="307"/>
    </row>
    <row r="607" spans="1:34" s="262" customFormat="1" ht="20.25" customHeight="1">
      <c r="A607" s="266"/>
      <c r="B607" s="270"/>
      <c r="C607" s="79"/>
      <c r="D607" s="278"/>
      <c r="E607" s="86"/>
      <c r="F607" s="86"/>
      <c r="G607" s="282"/>
      <c r="H607" s="285"/>
      <c r="I607" s="289"/>
      <c r="J607" s="293"/>
      <c r="K607" s="298"/>
      <c r="L607" s="303"/>
      <c r="M607" s="303"/>
      <c r="N607" s="307"/>
      <c r="O607" s="307"/>
      <c r="P607" s="307"/>
      <c r="Q607" s="307"/>
      <c r="R607" s="307"/>
      <c r="S607" s="307"/>
      <c r="T607" s="307"/>
      <c r="U607" s="307"/>
      <c r="V607" s="307"/>
      <c r="W607" s="307"/>
      <c r="X607" s="307"/>
      <c r="Y607" s="307"/>
      <c r="Z607" s="307"/>
      <c r="AA607" s="307"/>
      <c r="AB607" s="307"/>
      <c r="AC607" s="307"/>
      <c r="AD607" s="307"/>
      <c r="AE607" s="307"/>
      <c r="AF607" s="307"/>
      <c r="AG607" s="307"/>
      <c r="AH607" s="307"/>
    </row>
    <row r="608" spans="1:34" s="262" customFormat="1" ht="20.25" customHeight="1">
      <c r="A608" s="266"/>
      <c r="B608" s="270"/>
      <c r="C608" s="79"/>
      <c r="D608" s="278"/>
      <c r="E608" s="86"/>
      <c r="F608" s="86"/>
      <c r="G608" s="282"/>
      <c r="H608" s="285"/>
      <c r="I608" s="289"/>
      <c r="J608" s="293"/>
      <c r="K608" s="298"/>
      <c r="L608" s="303"/>
      <c r="M608" s="303"/>
      <c r="N608" s="307"/>
      <c r="O608" s="307"/>
      <c r="P608" s="307"/>
      <c r="Q608" s="307"/>
      <c r="R608" s="307"/>
      <c r="S608" s="307"/>
      <c r="T608" s="307"/>
      <c r="U608" s="307"/>
      <c r="V608" s="307"/>
      <c r="W608" s="307"/>
      <c r="X608" s="307"/>
      <c r="Y608" s="307"/>
      <c r="Z608" s="307"/>
      <c r="AA608" s="307"/>
      <c r="AB608" s="307"/>
      <c r="AC608" s="307"/>
      <c r="AD608" s="307"/>
      <c r="AE608" s="307"/>
      <c r="AF608" s="307"/>
      <c r="AG608" s="307"/>
      <c r="AH608" s="307"/>
    </row>
    <row r="609" spans="1:34" s="262" customFormat="1" ht="20.25" customHeight="1">
      <c r="A609" s="266"/>
      <c r="B609" s="270"/>
      <c r="C609" s="79"/>
      <c r="D609" s="278"/>
      <c r="E609" s="86"/>
      <c r="F609" s="86"/>
      <c r="G609" s="282"/>
      <c r="H609" s="285"/>
      <c r="I609" s="289"/>
      <c r="J609" s="293"/>
      <c r="K609" s="298"/>
      <c r="L609" s="303"/>
      <c r="M609" s="303"/>
      <c r="N609" s="307"/>
      <c r="O609" s="307"/>
      <c r="P609" s="307"/>
      <c r="Q609" s="307"/>
      <c r="R609" s="307"/>
      <c r="S609" s="307"/>
      <c r="T609" s="307"/>
      <c r="U609" s="307"/>
      <c r="V609" s="307"/>
      <c r="W609" s="307"/>
      <c r="X609" s="307"/>
      <c r="Y609" s="307"/>
      <c r="Z609" s="307"/>
      <c r="AA609" s="307"/>
      <c r="AB609" s="307"/>
      <c r="AC609" s="307"/>
      <c r="AD609" s="307"/>
      <c r="AE609" s="307"/>
      <c r="AF609" s="307"/>
      <c r="AG609" s="307"/>
      <c r="AH609" s="307"/>
    </row>
    <row r="610" spans="1:34" s="262" customFormat="1" ht="20.25" customHeight="1">
      <c r="A610" s="266"/>
      <c r="B610" s="270"/>
      <c r="C610" s="79"/>
      <c r="D610" s="278"/>
      <c r="E610" s="86"/>
      <c r="F610" s="86"/>
      <c r="G610" s="282"/>
      <c r="H610" s="285"/>
      <c r="I610" s="289"/>
      <c r="J610" s="293"/>
      <c r="K610" s="298"/>
      <c r="L610" s="303"/>
      <c r="M610" s="303"/>
      <c r="N610" s="307"/>
      <c r="O610" s="307"/>
      <c r="P610" s="307"/>
      <c r="Q610" s="307"/>
      <c r="R610" s="307"/>
      <c r="S610" s="307"/>
      <c r="T610" s="307"/>
      <c r="U610" s="307"/>
      <c r="V610" s="307"/>
      <c r="W610" s="307"/>
      <c r="X610" s="307"/>
      <c r="Y610" s="307"/>
      <c r="Z610" s="307"/>
      <c r="AA610" s="307"/>
      <c r="AB610" s="307"/>
      <c r="AC610" s="307"/>
      <c r="AD610" s="307"/>
      <c r="AE610" s="307"/>
      <c r="AF610" s="307"/>
      <c r="AG610" s="307"/>
      <c r="AH610" s="307"/>
    </row>
    <row r="611" spans="1:34" s="262" customFormat="1" ht="20.25" customHeight="1">
      <c r="A611" s="266"/>
      <c r="B611" s="270"/>
      <c r="C611" s="79"/>
      <c r="D611" s="278"/>
      <c r="E611" s="86"/>
      <c r="F611" s="86"/>
      <c r="G611" s="282"/>
      <c r="H611" s="285"/>
      <c r="I611" s="289"/>
      <c r="J611" s="293"/>
      <c r="K611" s="298"/>
      <c r="L611" s="303"/>
      <c r="M611" s="303"/>
      <c r="N611" s="307"/>
      <c r="O611" s="307"/>
      <c r="P611" s="307"/>
      <c r="Q611" s="307"/>
      <c r="R611" s="307"/>
      <c r="S611" s="307"/>
      <c r="T611" s="307"/>
      <c r="U611" s="307"/>
      <c r="V611" s="307"/>
      <c r="W611" s="307"/>
      <c r="X611" s="307"/>
      <c r="Y611" s="307"/>
      <c r="Z611" s="307"/>
      <c r="AA611" s="307"/>
      <c r="AB611" s="307"/>
      <c r="AC611" s="307"/>
      <c r="AD611" s="307"/>
      <c r="AE611" s="307"/>
      <c r="AF611" s="307"/>
      <c r="AG611" s="307"/>
      <c r="AH611" s="307"/>
    </row>
    <row r="612" spans="1:34" s="262" customFormat="1" ht="20.25" customHeight="1">
      <c r="A612" s="266"/>
      <c r="B612" s="270"/>
      <c r="C612" s="79"/>
      <c r="D612" s="278"/>
      <c r="E612" s="86"/>
      <c r="F612" s="86"/>
      <c r="G612" s="282"/>
      <c r="H612" s="285"/>
      <c r="I612" s="289"/>
      <c r="J612" s="293"/>
      <c r="K612" s="298"/>
      <c r="L612" s="303"/>
      <c r="M612" s="303"/>
      <c r="N612" s="307"/>
      <c r="O612" s="307"/>
      <c r="P612" s="307"/>
      <c r="Q612" s="307"/>
      <c r="R612" s="307"/>
      <c r="S612" s="307"/>
      <c r="T612" s="307"/>
      <c r="U612" s="307"/>
      <c r="V612" s="307"/>
      <c r="W612" s="307"/>
      <c r="X612" s="307"/>
      <c r="Y612" s="307"/>
      <c r="Z612" s="307"/>
      <c r="AA612" s="307"/>
      <c r="AB612" s="307"/>
      <c r="AC612" s="307"/>
      <c r="AD612" s="307"/>
      <c r="AE612" s="307"/>
      <c r="AF612" s="307"/>
      <c r="AG612" s="307"/>
      <c r="AH612" s="307"/>
    </row>
    <row r="613" spans="1:34" s="262" customFormat="1" ht="20.25" customHeight="1">
      <c r="A613" s="266"/>
      <c r="B613" s="270"/>
      <c r="C613" s="79"/>
      <c r="D613" s="278"/>
      <c r="E613" s="86"/>
      <c r="F613" s="86"/>
      <c r="G613" s="282"/>
      <c r="H613" s="285"/>
      <c r="I613" s="289"/>
      <c r="J613" s="293"/>
      <c r="K613" s="298"/>
      <c r="L613" s="303"/>
      <c r="M613" s="303"/>
      <c r="N613" s="307"/>
      <c r="O613" s="307"/>
      <c r="P613" s="307"/>
      <c r="Q613" s="307"/>
      <c r="R613" s="307"/>
      <c r="S613" s="307"/>
      <c r="T613" s="307"/>
      <c r="U613" s="307"/>
      <c r="V613" s="307"/>
      <c r="W613" s="307"/>
      <c r="X613" s="307"/>
      <c r="Y613" s="307"/>
      <c r="Z613" s="307"/>
      <c r="AA613" s="307"/>
      <c r="AB613" s="307"/>
      <c r="AC613" s="307"/>
      <c r="AD613" s="307"/>
      <c r="AE613" s="307"/>
      <c r="AF613" s="307"/>
      <c r="AG613" s="307"/>
      <c r="AH613" s="307"/>
    </row>
    <row r="614" spans="1:34" s="262" customFormat="1" ht="20.25" customHeight="1">
      <c r="A614" s="266"/>
      <c r="B614" s="270"/>
      <c r="C614" s="79"/>
      <c r="D614" s="278"/>
      <c r="E614" s="86"/>
      <c r="F614" s="86"/>
      <c r="G614" s="282"/>
      <c r="H614" s="285"/>
      <c r="I614" s="289"/>
      <c r="J614" s="293"/>
      <c r="K614" s="298"/>
      <c r="L614" s="303"/>
      <c r="M614" s="303"/>
      <c r="N614" s="307"/>
      <c r="O614" s="307"/>
      <c r="P614" s="307"/>
      <c r="Q614" s="307"/>
      <c r="R614" s="307"/>
      <c r="S614" s="307"/>
      <c r="T614" s="307"/>
      <c r="U614" s="307"/>
      <c r="V614" s="307"/>
      <c r="W614" s="307"/>
      <c r="X614" s="307"/>
      <c r="Y614" s="307"/>
      <c r="Z614" s="307"/>
      <c r="AA614" s="307"/>
      <c r="AB614" s="307"/>
      <c r="AC614" s="307"/>
      <c r="AD614" s="307"/>
      <c r="AE614" s="307"/>
      <c r="AF614" s="307"/>
      <c r="AG614" s="307"/>
      <c r="AH614" s="307"/>
    </row>
    <row r="615" spans="1:34" s="262" customFormat="1" ht="20.25" customHeight="1">
      <c r="A615" s="266"/>
      <c r="B615" s="270"/>
      <c r="C615" s="79"/>
      <c r="D615" s="278"/>
      <c r="E615" s="86"/>
      <c r="F615" s="86"/>
      <c r="G615" s="282"/>
      <c r="H615" s="285"/>
      <c r="I615" s="289"/>
      <c r="J615" s="293"/>
      <c r="K615" s="298"/>
      <c r="L615" s="303"/>
      <c r="M615" s="303"/>
      <c r="N615" s="307"/>
      <c r="O615" s="307"/>
      <c r="P615" s="307"/>
      <c r="Q615" s="307"/>
      <c r="R615" s="307"/>
      <c r="S615" s="307"/>
      <c r="T615" s="307"/>
      <c r="U615" s="307"/>
      <c r="V615" s="307"/>
      <c r="W615" s="307"/>
      <c r="X615" s="307"/>
      <c r="Y615" s="307"/>
      <c r="Z615" s="307"/>
      <c r="AA615" s="307"/>
      <c r="AB615" s="307"/>
      <c r="AC615" s="307"/>
      <c r="AD615" s="307"/>
      <c r="AE615" s="307"/>
      <c r="AF615" s="307"/>
      <c r="AG615" s="307"/>
      <c r="AH615" s="307"/>
    </row>
    <row r="616" spans="1:34" s="262" customFormat="1" ht="20.25" customHeight="1">
      <c r="A616" s="266"/>
      <c r="B616" s="270"/>
      <c r="C616" s="79"/>
      <c r="D616" s="278"/>
      <c r="E616" s="86"/>
      <c r="F616" s="86"/>
      <c r="G616" s="282"/>
      <c r="H616" s="285"/>
      <c r="I616" s="289"/>
      <c r="J616" s="293"/>
      <c r="K616" s="298"/>
      <c r="L616" s="303"/>
      <c r="M616" s="303"/>
      <c r="N616" s="307"/>
      <c r="O616" s="307"/>
      <c r="P616" s="307"/>
      <c r="Q616" s="307"/>
      <c r="R616" s="307"/>
      <c r="S616" s="307"/>
      <c r="T616" s="307"/>
      <c r="U616" s="307"/>
      <c r="V616" s="307"/>
      <c r="W616" s="307"/>
      <c r="X616" s="307"/>
      <c r="Y616" s="307"/>
      <c r="Z616" s="307"/>
      <c r="AA616" s="307"/>
      <c r="AB616" s="307"/>
      <c r="AC616" s="307"/>
      <c r="AD616" s="307"/>
      <c r="AE616" s="307"/>
      <c r="AF616" s="307"/>
      <c r="AG616" s="307"/>
      <c r="AH616" s="307"/>
    </row>
    <row r="617" spans="1:34" s="262" customFormat="1" ht="20.25" customHeight="1">
      <c r="A617" s="266"/>
      <c r="B617" s="270"/>
      <c r="C617" s="79"/>
      <c r="D617" s="278"/>
      <c r="E617" s="86"/>
      <c r="F617" s="86"/>
      <c r="G617" s="282"/>
      <c r="H617" s="285"/>
      <c r="I617" s="289"/>
      <c r="J617" s="293"/>
      <c r="K617" s="298"/>
      <c r="L617" s="303"/>
      <c r="M617" s="303"/>
      <c r="N617" s="307"/>
      <c r="O617" s="307"/>
      <c r="P617" s="307"/>
      <c r="Q617" s="307"/>
      <c r="R617" s="307"/>
      <c r="S617" s="307"/>
      <c r="T617" s="307"/>
      <c r="U617" s="307"/>
      <c r="V617" s="307"/>
      <c r="W617" s="307"/>
      <c r="X617" s="307"/>
      <c r="Y617" s="307"/>
      <c r="Z617" s="307"/>
      <c r="AA617" s="307"/>
      <c r="AB617" s="307"/>
      <c r="AC617" s="307"/>
      <c r="AD617" s="307"/>
      <c r="AE617" s="307"/>
      <c r="AF617" s="307"/>
      <c r="AG617" s="307"/>
      <c r="AH617" s="307"/>
    </row>
    <row r="618" spans="1:34" s="262" customFormat="1" ht="20.25" customHeight="1">
      <c r="A618" s="266"/>
      <c r="B618" s="270"/>
      <c r="C618" s="79"/>
      <c r="D618" s="278"/>
      <c r="E618" s="86"/>
      <c r="F618" s="86"/>
      <c r="G618" s="282"/>
      <c r="H618" s="285"/>
      <c r="I618" s="289"/>
      <c r="J618" s="293"/>
      <c r="K618" s="298"/>
      <c r="L618" s="303"/>
      <c r="M618" s="303"/>
      <c r="N618" s="307"/>
      <c r="O618" s="307"/>
      <c r="P618" s="307"/>
      <c r="Q618" s="307"/>
      <c r="R618" s="307"/>
      <c r="S618" s="307"/>
      <c r="T618" s="307"/>
      <c r="U618" s="307"/>
      <c r="V618" s="307"/>
      <c r="W618" s="307"/>
      <c r="X618" s="307"/>
      <c r="Y618" s="307"/>
      <c r="Z618" s="307"/>
      <c r="AA618" s="307"/>
      <c r="AB618" s="307"/>
      <c r="AC618" s="307"/>
      <c r="AD618" s="307"/>
      <c r="AE618" s="307"/>
      <c r="AF618" s="307"/>
      <c r="AG618" s="307"/>
      <c r="AH618" s="307"/>
    </row>
    <row r="619" spans="1:34" s="262" customFormat="1" ht="20.25" customHeight="1">
      <c r="A619" s="266"/>
      <c r="B619" s="270"/>
      <c r="C619" s="79"/>
      <c r="D619" s="278"/>
      <c r="E619" s="86"/>
      <c r="F619" s="86"/>
      <c r="G619" s="282"/>
      <c r="H619" s="285"/>
      <c r="I619" s="289"/>
      <c r="J619" s="293"/>
      <c r="K619" s="298"/>
      <c r="L619" s="303"/>
      <c r="M619" s="303"/>
      <c r="N619" s="307"/>
      <c r="O619" s="307"/>
      <c r="P619" s="307"/>
      <c r="Q619" s="307"/>
      <c r="R619" s="307"/>
      <c r="S619" s="307"/>
      <c r="T619" s="307"/>
      <c r="U619" s="307"/>
      <c r="V619" s="307"/>
      <c r="W619" s="307"/>
      <c r="X619" s="307"/>
      <c r="Y619" s="307"/>
      <c r="Z619" s="307"/>
      <c r="AA619" s="307"/>
      <c r="AB619" s="307"/>
      <c r="AC619" s="307"/>
      <c r="AD619" s="307"/>
      <c r="AE619" s="307"/>
      <c r="AF619" s="307"/>
      <c r="AG619" s="307"/>
      <c r="AH619" s="307"/>
    </row>
    <row r="620" spans="1:34" s="262" customFormat="1" ht="20.25" customHeight="1">
      <c r="A620" s="266"/>
      <c r="B620" s="270"/>
      <c r="C620" s="79"/>
      <c r="D620" s="278"/>
      <c r="E620" s="86"/>
      <c r="F620" s="86"/>
      <c r="G620" s="282"/>
      <c r="H620" s="285"/>
      <c r="I620" s="289"/>
      <c r="J620" s="293"/>
      <c r="K620" s="298"/>
      <c r="L620" s="303"/>
      <c r="M620" s="303"/>
      <c r="N620" s="307"/>
      <c r="O620" s="307"/>
      <c r="P620" s="307"/>
      <c r="Q620" s="307"/>
      <c r="R620" s="307"/>
      <c r="S620" s="307"/>
      <c r="T620" s="307"/>
      <c r="U620" s="307"/>
      <c r="V620" s="307"/>
      <c r="W620" s="307"/>
      <c r="X620" s="307"/>
      <c r="Y620" s="307"/>
      <c r="Z620" s="307"/>
      <c r="AA620" s="307"/>
      <c r="AB620" s="307"/>
      <c r="AC620" s="307"/>
      <c r="AD620" s="307"/>
      <c r="AE620" s="307"/>
      <c r="AF620" s="307"/>
      <c r="AG620" s="307"/>
      <c r="AH620" s="307"/>
    </row>
    <row r="621" spans="1:34" s="262" customFormat="1" ht="20.25" customHeight="1">
      <c r="A621" s="266"/>
      <c r="B621" s="270"/>
      <c r="C621" s="79"/>
      <c r="D621" s="278"/>
      <c r="E621" s="86"/>
      <c r="F621" s="86"/>
      <c r="G621" s="282"/>
      <c r="H621" s="285"/>
      <c r="I621" s="289"/>
      <c r="J621" s="293"/>
      <c r="K621" s="298"/>
      <c r="L621" s="303"/>
      <c r="M621" s="303"/>
      <c r="N621" s="307"/>
      <c r="O621" s="307"/>
      <c r="P621" s="307"/>
      <c r="Q621" s="307"/>
      <c r="R621" s="307"/>
      <c r="S621" s="307"/>
      <c r="T621" s="307"/>
      <c r="U621" s="307"/>
      <c r="V621" s="307"/>
      <c r="W621" s="307"/>
      <c r="X621" s="307"/>
      <c r="Y621" s="307"/>
      <c r="Z621" s="307"/>
      <c r="AA621" s="307"/>
      <c r="AB621" s="307"/>
      <c r="AC621" s="307"/>
      <c r="AD621" s="307"/>
      <c r="AE621" s="307"/>
      <c r="AF621" s="307"/>
      <c r="AG621" s="307"/>
      <c r="AH621" s="307"/>
    </row>
    <row r="622" spans="1:34" s="262" customFormat="1" ht="20.25" customHeight="1">
      <c r="A622" s="266"/>
      <c r="B622" s="270"/>
      <c r="C622" s="79"/>
      <c r="D622" s="278"/>
      <c r="E622" s="86"/>
      <c r="F622" s="86"/>
      <c r="G622" s="282"/>
      <c r="H622" s="285"/>
      <c r="I622" s="289"/>
      <c r="J622" s="293"/>
      <c r="K622" s="298"/>
      <c r="L622" s="303"/>
      <c r="M622" s="303"/>
      <c r="N622" s="307"/>
      <c r="O622" s="307"/>
      <c r="P622" s="307"/>
      <c r="Q622" s="307"/>
      <c r="R622" s="307"/>
      <c r="S622" s="307"/>
      <c r="T622" s="307"/>
      <c r="U622" s="307"/>
      <c r="V622" s="307"/>
      <c r="W622" s="307"/>
      <c r="X622" s="307"/>
      <c r="Y622" s="307"/>
      <c r="Z622" s="307"/>
      <c r="AA622" s="307"/>
      <c r="AB622" s="307"/>
      <c r="AC622" s="307"/>
      <c r="AD622" s="307"/>
      <c r="AE622" s="307"/>
      <c r="AF622" s="307"/>
      <c r="AG622" s="307"/>
      <c r="AH622" s="307"/>
    </row>
    <row r="623" spans="1:34" s="262" customFormat="1" ht="20.25" customHeight="1">
      <c r="A623" s="266"/>
      <c r="B623" s="270"/>
      <c r="C623" s="79"/>
      <c r="D623" s="278"/>
      <c r="E623" s="86"/>
      <c r="F623" s="86"/>
      <c r="G623" s="282"/>
      <c r="H623" s="285"/>
      <c r="I623" s="289"/>
      <c r="J623" s="293"/>
      <c r="K623" s="298"/>
      <c r="L623" s="303"/>
      <c r="M623" s="303"/>
      <c r="N623" s="307"/>
      <c r="O623" s="307"/>
      <c r="P623" s="307"/>
      <c r="Q623" s="307"/>
      <c r="R623" s="307"/>
      <c r="S623" s="307"/>
      <c r="T623" s="307"/>
      <c r="U623" s="307"/>
      <c r="V623" s="307"/>
      <c r="W623" s="307"/>
      <c r="X623" s="307"/>
      <c r="Y623" s="307"/>
      <c r="Z623" s="307"/>
      <c r="AA623" s="307"/>
      <c r="AB623" s="307"/>
      <c r="AC623" s="307"/>
      <c r="AD623" s="307"/>
      <c r="AE623" s="307"/>
      <c r="AF623" s="307"/>
      <c r="AG623" s="307"/>
      <c r="AH623" s="307"/>
    </row>
    <row r="624" spans="1:34" s="262" customFormat="1" ht="20.25" customHeight="1">
      <c r="A624" s="266"/>
      <c r="B624" s="270"/>
      <c r="C624" s="79"/>
      <c r="D624" s="278"/>
      <c r="E624" s="86"/>
      <c r="F624" s="86"/>
      <c r="G624" s="282"/>
      <c r="H624" s="285"/>
      <c r="I624" s="289"/>
      <c r="J624" s="293"/>
      <c r="K624" s="298"/>
      <c r="L624" s="303"/>
      <c r="M624" s="303"/>
      <c r="N624" s="307"/>
      <c r="O624" s="307"/>
      <c r="P624" s="307"/>
      <c r="Q624" s="307"/>
      <c r="R624" s="307"/>
      <c r="S624" s="307"/>
      <c r="T624" s="307"/>
      <c r="U624" s="307"/>
      <c r="V624" s="307"/>
      <c r="W624" s="307"/>
      <c r="X624" s="307"/>
      <c r="Y624" s="307"/>
      <c r="Z624" s="307"/>
      <c r="AA624" s="307"/>
      <c r="AB624" s="307"/>
      <c r="AC624" s="307"/>
      <c r="AD624" s="307"/>
      <c r="AE624" s="307"/>
      <c r="AF624" s="307"/>
      <c r="AG624" s="307"/>
      <c r="AH624" s="307"/>
    </row>
    <row r="625" spans="1:34" s="262" customFormat="1" ht="20.25" customHeight="1">
      <c r="A625" s="266"/>
      <c r="B625" s="270"/>
      <c r="C625" s="79"/>
      <c r="D625" s="278"/>
      <c r="E625" s="86"/>
      <c r="F625" s="86"/>
      <c r="G625" s="282"/>
      <c r="H625" s="285"/>
      <c r="I625" s="289"/>
      <c r="J625" s="293"/>
      <c r="K625" s="298"/>
      <c r="L625" s="303"/>
      <c r="M625" s="303"/>
      <c r="N625" s="307"/>
      <c r="O625" s="307"/>
      <c r="P625" s="307"/>
      <c r="Q625" s="307"/>
      <c r="R625" s="307"/>
      <c r="S625" s="307"/>
      <c r="T625" s="307"/>
      <c r="U625" s="307"/>
      <c r="V625" s="307"/>
      <c r="W625" s="307"/>
      <c r="X625" s="307"/>
      <c r="Y625" s="307"/>
      <c r="Z625" s="307"/>
      <c r="AA625" s="307"/>
      <c r="AB625" s="307"/>
      <c r="AC625" s="307"/>
      <c r="AD625" s="307"/>
      <c r="AE625" s="307"/>
      <c r="AF625" s="307"/>
      <c r="AG625" s="307"/>
      <c r="AH625" s="307"/>
    </row>
    <row r="626" spans="1:34" s="262" customFormat="1" ht="20.25" customHeight="1">
      <c r="A626" s="266"/>
      <c r="B626" s="270"/>
      <c r="C626" s="79"/>
      <c r="D626" s="278"/>
      <c r="E626" s="86"/>
      <c r="F626" s="86"/>
      <c r="G626" s="282"/>
      <c r="H626" s="285"/>
      <c r="I626" s="289"/>
      <c r="J626" s="293"/>
      <c r="K626" s="298"/>
      <c r="L626" s="303"/>
      <c r="M626" s="303"/>
      <c r="N626" s="307"/>
      <c r="O626" s="307"/>
      <c r="P626" s="307"/>
      <c r="Q626" s="307"/>
      <c r="R626" s="307"/>
      <c r="S626" s="307"/>
      <c r="T626" s="307"/>
      <c r="U626" s="307"/>
      <c r="V626" s="307"/>
      <c r="W626" s="307"/>
      <c r="X626" s="307"/>
      <c r="Y626" s="307"/>
      <c r="Z626" s="307"/>
      <c r="AA626" s="307"/>
      <c r="AB626" s="307"/>
      <c r="AC626" s="307"/>
      <c r="AD626" s="307"/>
      <c r="AE626" s="307"/>
      <c r="AF626" s="307"/>
      <c r="AG626" s="307"/>
      <c r="AH626" s="307"/>
    </row>
    <row r="627" spans="1:34" s="262" customFormat="1" ht="20.25" customHeight="1">
      <c r="A627" s="266"/>
      <c r="B627" s="270"/>
      <c r="C627" s="79"/>
      <c r="D627" s="278"/>
      <c r="E627" s="86"/>
      <c r="F627" s="86"/>
      <c r="G627" s="282"/>
      <c r="H627" s="285"/>
      <c r="I627" s="289"/>
      <c r="J627" s="293"/>
      <c r="K627" s="298"/>
      <c r="L627" s="303"/>
      <c r="M627" s="303"/>
      <c r="N627" s="307"/>
      <c r="O627" s="307"/>
      <c r="P627" s="307"/>
      <c r="Q627" s="307"/>
      <c r="R627" s="307"/>
      <c r="S627" s="307"/>
      <c r="T627" s="307"/>
      <c r="U627" s="307"/>
      <c r="V627" s="307"/>
      <c r="W627" s="307"/>
      <c r="X627" s="307"/>
      <c r="Y627" s="307"/>
      <c r="Z627" s="307"/>
      <c r="AA627" s="307"/>
      <c r="AB627" s="307"/>
      <c r="AC627" s="307"/>
      <c r="AD627" s="307"/>
      <c r="AE627" s="307"/>
      <c r="AF627" s="307"/>
      <c r="AG627" s="307"/>
      <c r="AH627" s="307"/>
    </row>
    <row r="628" spans="1:34" s="262" customFormat="1" ht="20.25" customHeight="1">
      <c r="A628" s="266"/>
      <c r="B628" s="270"/>
      <c r="C628" s="79"/>
      <c r="D628" s="278"/>
      <c r="E628" s="86"/>
      <c r="F628" s="86"/>
      <c r="G628" s="282"/>
      <c r="H628" s="285"/>
      <c r="I628" s="289"/>
      <c r="J628" s="293"/>
      <c r="K628" s="298"/>
      <c r="L628" s="303"/>
      <c r="M628" s="303"/>
      <c r="N628" s="307"/>
      <c r="O628" s="307"/>
      <c r="P628" s="307"/>
      <c r="Q628" s="307"/>
      <c r="R628" s="307"/>
      <c r="S628" s="307"/>
      <c r="T628" s="307"/>
      <c r="U628" s="307"/>
      <c r="V628" s="307"/>
      <c r="W628" s="307"/>
      <c r="X628" s="307"/>
      <c r="Y628" s="307"/>
      <c r="Z628" s="307"/>
      <c r="AA628" s="307"/>
      <c r="AB628" s="307"/>
      <c r="AC628" s="307"/>
      <c r="AD628" s="307"/>
      <c r="AE628" s="307"/>
      <c r="AF628" s="307"/>
      <c r="AG628" s="307"/>
      <c r="AH628" s="307"/>
    </row>
    <row r="629" spans="1:34" s="262" customFormat="1" ht="20.25" customHeight="1">
      <c r="A629" s="266"/>
      <c r="B629" s="270"/>
      <c r="C629" s="79"/>
      <c r="D629" s="278"/>
      <c r="E629" s="86"/>
      <c r="F629" s="86"/>
      <c r="G629" s="282"/>
      <c r="H629" s="285"/>
      <c r="I629" s="289"/>
      <c r="J629" s="293"/>
      <c r="K629" s="298"/>
      <c r="L629" s="303"/>
      <c r="M629" s="303"/>
      <c r="N629" s="307"/>
      <c r="O629" s="307"/>
      <c r="P629" s="307"/>
      <c r="Q629" s="307"/>
      <c r="R629" s="307"/>
      <c r="S629" s="307"/>
      <c r="T629" s="307"/>
      <c r="U629" s="307"/>
      <c r="V629" s="307"/>
      <c r="W629" s="307"/>
      <c r="X629" s="307"/>
      <c r="Y629" s="307"/>
      <c r="Z629" s="307"/>
      <c r="AA629" s="307"/>
      <c r="AB629" s="307"/>
      <c r="AC629" s="307"/>
      <c r="AD629" s="307"/>
      <c r="AE629" s="307"/>
      <c r="AF629" s="307"/>
      <c r="AG629" s="307"/>
      <c r="AH629" s="307"/>
    </row>
    <row r="630" spans="1:34" s="262" customFormat="1" ht="20.25" customHeight="1">
      <c r="A630" s="266"/>
      <c r="B630" s="270"/>
      <c r="C630" s="79"/>
      <c r="D630" s="278"/>
      <c r="E630" s="86"/>
      <c r="F630" s="86"/>
      <c r="G630" s="282"/>
      <c r="H630" s="285"/>
      <c r="I630" s="289"/>
      <c r="J630" s="293"/>
      <c r="K630" s="298"/>
      <c r="L630" s="303"/>
      <c r="M630" s="303"/>
      <c r="N630" s="307"/>
      <c r="O630" s="307"/>
      <c r="P630" s="307"/>
      <c r="Q630" s="307"/>
      <c r="R630" s="307"/>
      <c r="S630" s="307"/>
      <c r="T630" s="307"/>
      <c r="U630" s="307"/>
      <c r="V630" s="307"/>
      <c r="W630" s="307"/>
      <c r="X630" s="307"/>
      <c r="Y630" s="307"/>
      <c r="Z630" s="307"/>
      <c r="AA630" s="307"/>
      <c r="AB630" s="307"/>
      <c r="AC630" s="307"/>
      <c r="AD630" s="307"/>
      <c r="AE630" s="307"/>
      <c r="AF630" s="307"/>
      <c r="AG630" s="307"/>
      <c r="AH630" s="307"/>
    </row>
    <row r="631" spans="1:34" s="262" customFormat="1" ht="20.25" customHeight="1">
      <c r="A631" s="266"/>
      <c r="B631" s="270"/>
      <c r="C631" s="79"/>
      <c r="D631" s="278"/>
      <c r="E631" s="86"/>
      <c r="F631" s="86"/>
      <c r="G631" s="282"/>
      <c r="H631" s="285"/>
      <c r="I631" s="289"/>
      <c r="J631" s="293"/>
      <c r="K631" s="298"/>
      <c r="L631" s="303"/>
      <c r="M631" s="303"/>
      <c r="N631" s="307"/>
      <c r="O631" s="307"/>
      <c r="P631" s="307"/>
      <c r="Q631" s="307"/>
      <c r="R631" s="307"/>
      <c r="S631" s="307"/>
      <c r="T631" s="307"/>
      <c r="U631" s="307"/>
      <c r="V631" s="307"/>
      <c r="W631" s="307"/>
      <c r="X631" s="307"/>
      <c r="Y631" s="307"/>
      <c r="Z631" s="307"/>
      <c r="AA631" s="307"/>
      <c r="AB631" s="307"/>
      <c r="AC631" s="307"/>
      <c r="AD631" s="307"/>
      <c r="AE631" s="307"/>
      <c r="AF631" s="307"/>
      <c r="AG631" s="307"/>
      <c r="AH631" s="307"/>
    </row>
    <row r="632" spans="1:34" s="262" customFormat="1" ht="20.25" customHeight="1">
      <c r="A632" s="266"/>
      <c r="B632" s="270"/>
      <c r="C632" s="79"/>
      <c r="D632" s="278"/>
      <c r="E632" s="86"/>
      <c r="F632" s="86"/>
      <c r="G632" s="282"/>
      <c r="H632" s="285"/>
      <c r="I632" s="289"/>
      <c r="J632" s="293"/>
      <c r="K632" s="298"/>
      <c r="L632" s="303"/>
      <c r="M632" s="303"/>
      <c r="N632" s="307"/>
      <c r="O632" s="307"/>
      <c r="P632" s="307"/>
      <c r="Q632" s="307"/>
      <c r="R632" s="307"/>
      <c r="S632" s="307"/>
      <c r="T632" s="307"/>
      <c r="U632" s="307"/>
      <c r="V632" s="307"/>
      <c r="W632" s="307"/>
      <c r="X632" s="307"/>
      <c r="Y632" s="307"/>
      <c r="Z632" s="307"/>
      <c r="AA632" s="307"/>
      <c r="AB632" s="307"/>
      <c r="AC632" s="307"/>
      <c r="AD632" s="307"/>
      <c r="AE632" s="307"/>
      <c r="AF632" s="307"/>
      <c r="AG632" s="307"/>
      <c r="AH632" s="307"/>
    </row>
    <row r="633" spans="1:34" s="262" customFormat="1" ht="20.25" customHeight="1">
      <c r="A633" s="266"/>
      <c r="B633" s="270"/>
      <c r="C633" s="79"/>
      <c r="D633" s="278"/>
      <c r="E633" s="86"/>
      <c r="F633" s="86"/>
      <c r="G633" s="282"/>
      <c r="H633" s="285"/>
      <c r="I633" s="289"/>
      <c r="J633" s="293"/>
      <c r="K633" s="298"/>
      <c r="L633" s="303"/>
      <c r="M633" s="303"/>
      <c r="N633" s="307"/>
      <c r="O633" s="307"/>
      <c r="P633" s="307"/>
      <c r="Q633" s="307"/>
      <c r="R633" s="307"/>
      <c r="S633" s="307"/>
      <c r="T633" s="307"/>
      <c r="U633" s="307"/>
      <c r="V633" s="307"/>
      <c r="W633" s="307"/>
      <c r="X633" s="307"/>
      <c r="Y633" s="307"/>
      <c r="Z633" s="307"/>
      <c r="AA633" s="307"/>
      <c r="AB633" s="307"/>
      <c r="AC633" s="307"/>
      <c r="AD633" s="307"/>
      <c r="AE633" s="307"/>
      <c r="AF633" s="307"/>
      <c r="AG633" s="307"/>
      <c r="AH633" s="307"/>
    </row>
    <row r="634" spans="1:34" s="262" customFormat="1" ht="20.25" customHeight="1">
      <c r="A634" s="266"/>
      <c r="B634" s="270"/>
      <c r="C634" s="79"/>
      <c r="D634" s="278"/>
      <c r="E634" s="86"/>
      <c r="F634" s="86"/>
      <c r="G634" s="282"/>
      <c r="H634" s="285"/>
      <c r="I634" s="289"/>
      <c r="J634" s="293"/>
      <c r="K634" s="298"/>
      <c r="L634" s="303"/>
      <c r="M634" s="303"/>
      <c r="N634" s="307"/>
      <c r="O634" s="307"/>
      <c r="P634" s="307"/>
      <c r="Q634" s="307"/>
      <c r="R634" s="307"/>
      <c r="S634" s="307"/>
      <c r="T634" s="307"/>
      <c r="U634" s="307"/>
      <c r="V634" s="307"/>
      <c r="W634" s="307"/>
      <c r="X634" s="307"/>
      <c r="Y634" s="307"/>
      <c r="Z634" s="307"/>
      <c r="AA634" s="307"/>
      <c r="AB634" s="307"/>
      <c r="AC634" s="307"/>
      <c r="AD634" s="307"/>
      <c r="AE634" s="307"/>
      <c r="AF634" s="307"/>
      <c r="AG634" s="307"/>
      <c r="AH634" s="307"/>
    </row>
    <row r="635" spans="1:34" s="262" customFormat="1" ht="20.25" customHeight="1">
      <c r="A635" s="266"/>
      <c r="B635" s="270"/>
      <c r="C635" s="79"/>
      <c r="D635" s="278"/>
      <c r="E635" s="86"/>
      <c r="F635" s="86"/>
      <c r="G635" s="282"/>
      <c r="H635" s="285"/>
      <c r="I635" s="289"/>
      <c r="J635" s="293"/>
      <c r="K635" s="298"/>
      <c r="L635" s="303"/>
      <c r="M635" s="303"/>
      <c r="N635" s="307"/>
      <c r="O635" s="307"/>
      <c r="P635" s="307"/>
      <c r="Q635" s="307"/>
      <c r="R635" s="307"/>
      <c r="S635" s="307"/>
      <c r="T635" s="307"/>
      <c r="U635" s="307"/>
      <c r="V635" s="307"/>
      <c r="W635" s="307"/>
      <c r="X635" s="307"/>
      <c r="Y635" s="307"/>
      <c r="Z635" s="307"/>
      <c r="AA635" s="307"/>
      <c r="AB635" s="307"/>
      <c r="AC635" s="307"/>
      <c r="AD635" s="307"/>
      <c r="AE635" s="307"/>
      <c r="AF635" s="307"/>
      <c r="AG635" s="307"/>
      <c r="AH635" s="307"/>
    </row>
    <row r="636" spans="1:34" s="262" customFormat="1" ht="20.25" customHeight="1">
      <c r="A636" s="266"/>
      <c r="B636" s="270"/>
      <c r="C636" s="79"/>
      <c r="D636" s="278"/>
      <c r="E636" s="86"/>
      <c r="F636" s="86"/>
      <c r="G636" s="282"/>
      <c r="H636" s="285"/>
      <c r="I636" s="289"/>
      <c r="J636" s="293"/>
      <c r="K636" s="298"/>
      <c r="L636" s="303"/>
      <c r="M636" s="303"/>
      <c r="N636" s="307"/>
      <c r="O636" s="307"/>
      <c r="P636" s="307"/>
      <c r="Q636" s="307"/>
      <c r="R636" s="307"/>
      <c r="S636" s="307"/>
      <c r="T636" s="307"/>
      <c r="U636" s="307"/>
      <c r="V636" s="307"/>
      <c r="W636" s="307"/>
      <c r="X636" s="307"/>
      <c r="Y636" s="307"/>
      <c r="Z636" s="307"/>
      <c r="AA636" s="307"/>
      <c r="AB636" s="307"/>
      <c r="AC636" s="307"/>
      <c r="AD636" s="307"/>
      <c r="AE636" s="307"/>
      <c r="AF636" s="307"/>
      <c r="AG636" s="307"/>
      <c r="AH636" s="307"/>
    </row>
    <row r="637" spans="1:34" s="262" customFormat="1" ht="20.25" customHeight="1">
      <c r="A637" s="266"/>
      <c r="B637" s="270"/>
      <c r="C637" s="79"/>
      <c r="D637" s="278"/>
      <c r="E637" s="86"/>
      <c r="F637" s="86"/>
      <c r="G637" s="282"/>
      <c r="H637" s="285"/>
      <c r="I637" s="289"/>
      <c r="J637" s="293"/>
      <c r="K637" s="298"/>
      <c r="L637" s="303"/>
      <c r="M637" s="303"/>
      <c r="N637" s="307"/>
      <c r="O637" s="307"/>
      <c r="P637" s="307"/>
      <c r="Q637" s="307"/>
      <c r="R637" s="307"/>
      <c r="S637" s="307"/>
      <c r="T637" s="307"/>
      <c r="U637" s="307"/>
      <c r="V637" s="307"/>
      <c r="W637" s="307"/>
      <c r="X637" s="307"/>
      <c r="Y637" s="307"/>
      <c r="Z637" s="307"/>
      <c r="AA637" s="307"/>
      <c r="AB637" s="307"/>
      <c r="AC637" s="307"/>
      <c r="AD637" s="307"/>
      <c r="AE637" s="307"/>
      <c r="AF637" s="307"/>
      <c r="AG637" s="307"/>
      <c r="AH637" s="307"/>
    </row>
    <row r="638" spans="1:34" s="262" customFormat="1" ht="20.25" customHeight="1">
      <c r="A638" s="266"/>
      <c r="B638" s="270"/>
      <c r="C638" s="79"/>
      <c r="D638" s="278"/>
      <c r="E638" s="86"/>
      <c r="F638" s="86"/>
      <c r="G638" s="282"/>
      <c r="H638" s="285"/>
      <c r="I638" s="289"/>
      <c r="J638" s="293"/>
      <c r="K638" s="298"/>
      <c r="L638" s="303"/>
      <c r="M638" s="303"/>
      <c r="N638" s="307"/>
      <c r="O638" s="307"/>
      <c r="P638" s="307"/>
      <c r="Q638" s="307"/>
      <c r="R638" s="307"/>
      <c r="S638" s="307"/>
      <c r="T638" s="307"/>
      <c r="U638" s="307"/>
      <c r="V638" s="307"/>
      <c r="W638" s="307"/>
      <c r="X638" s="307"/>
      <c r="Y638" s="307"/>
      <c r="Z638" s="307"/>
      <c r="AA638" s="307"/>
      <c r="AB638" s="307"/>
      <c r="AC638" s="307"/>
      <c r="AD638" s="307"/>
      <c r="AE638" s="307"/>
      <c r="AF638" s="307"/>
      <c r="AG638" s="307"/>
      <c r="AH638" s="307"/>
    </row>
    <row r="639" spans="1:34" s="262" customFormat="1" ht="20.25" customHeight="1">
      <c r="A639" s="266"/>
      <c r="B639" s="270"/>
      <c r="C639" s="79"/>
      <c r="D639" s="278"/>
      <c r="E639" s="86"/>
      <c r="F639" s="86"/>
      <c r="G639" s="282"/>
      <c r="H639" s="285"/>
      <c r="I639" s="289"/>
      <c r="J639" s="293"/>
      <c r="K639" s="298"/>
      <c r="L639" s="303"/>
      <c r="M639" s="303"/>
      <c r="N639" s="307"/>
      <c r="O639" s="307"/>
      <c r="P639" s="307"/>
      <c r="Q639" s="307"/>
      <c r="R639" s="307"/>
      <c r="S639" s="307"/>
      <c r="T639" s="307"/>
      <c r="U639" s="307"/>
      <c r="V639" s="307"/>
      <c r="W639" s="307"/>
      <c r="X639" s="307"/>
      <c r="Y639" s="307"/>
      <c r="Z639" s="307"/>
      <c r="AA639" s="307"/>
      <c r="AB639" s="307"/>
      <c r="AC639" s="307"/>
      <c r="AD639" s="307"/>
      <c r="AE639" s="307"/>
      <c r="AF639" s="307"/>
      <c r="AG639" s="307"/>
      <c r="AH639" s="307"/>
    </row>
    <row r="640" spans="1:34" s="262" customFormat="1" ht="20.25" customHeight="1">
      <c r="A640" s="266"/>
      <c r="B640" s="270"/>
      <c r="C640" s="79"/>
      <c r="D640" s="278"/>
      <c r="E640" s="86"/>
      <c r="F640" s="86"/>
      <c r="G640" s="282"/>
      <c r="H640" s="285"/>
      <c r="I640" s="289"/>
      <c r="J640" s="293"/>
      <c r="K640" s="298"/>
      <c r="L640" s="303"/>
      <c r="M640" s="303"/>
      <c r="N640" s="307"/>
      <c r="O640" s="307"/>
      <c r="P640" s="307"/>
      <c r="Q640" s="307"/>
      <c r="R640" s="307"/>
      <c r="S640" s="307"/>
      <c r="T640" s="307"/>
      <c r="U640" s="307"/>
      <c r="V640" s="307"/>
      <c r="W640" s="307"/>
      <c r="X640" s="307"/>
      <c r="Y640" s="307"/>
      <c r="Z640" s="307"/>
      <c r="AA640" s="307"/>
      <c r="AB640" s="307"/>
      <c r="AC640" s="307"/>
      <c r="AD640" s="307"/>
      <c r="AE640" s="307"/>
      <c r="AF640" s="307"/>
      <c r="AG640" s="307"/>
      <c r="AH640" s="307"/>
    </row>
    <row r="641" spans="1:34" s="262" customFormat="1" ht="20.25" customHeight="1">
      <c r="A641" s="266"/>
      <c r="B641" s="270"/>
      <c r="C641" s="79"/>
      <c r="D641" s="278"/>
      <c r="E641" s="86"/>
      <c r="F641" s="86"/>
      <c r="G641" s="282"/>
      <c r="H641" s="285"/>
      <c r="I641" s="289"/>
      <c r="J641" s="293"/>
      <c r="K641" s="298"/>
      <c r="L641" s="303"/>
      <c r="M641" s="303"/>
      <c r="N641" s="307"/>
      <c r="O641" s="307"/>
      <c r="P641" s="307"/>
      <c r="Q641" s="307"/>
      <c r="R641" s="307"/>
      <c r="S641" s="307"/>
      <c r="T641" s="307"/>
      <c r="U641" s="307"/>
      <c r="V641" s="307"/>
      <c r="W641" s="307"/>
      <c r="X641" s="307"/>
      <c r="Y641" s="307"/>
      <c r="Z641" s="307"/>
      <c r="AA641" s="307"/>
      <c r="AB641" s="307"/>
      <c r="AC641" s="307"/>
      <c r="AD641" s="307"/>
      <c r="AE641" s="307"/>
      <c r="AF641" s="307"/>
      <c r="AG641" s="307"/>
      <c r="AH641" s="307"/>
    </row>
    <row r="642" spans="1:34" s="262" customFormat="1" ht="20.25" customHeight="1">
      <c r="A642" s="266"/>
      <c r="B642" s="270"/>
      <c r="C642" s="79"/>
      <c r="D642" s="278"/>
      <c r="E642" s="86"/>
      <c r="F642" s="86"/>
      <c r="G642" s="282"/>
      <c r="H642" s="285"/>
      <c r="I642" s="289"/>
      <c r="J642" s="293"/>
      <c r="K642" s="298"/>
      <c r="L642" s="303"/>
      <c r="M642" s="303"/>
      <c r="N642" s="307"/>
      <c r="O642" s="307"/>
      <c r="P642" s="307"/>
      <c r="Q642" s="307"/>
      <c r="R642" s="307"/>
      <c r="S642" s="307"/>
      <c r="T642" s="307"/>
      <c r="U642" s="307"/>
      <c r="V642" s="307"/>
      <c r="W642" s="307"/>
      <c r="X642" s="307"/>
      <c r="Y642" s="307"/>
      <c r="Z642" s="307"/>
      <c r="AA642" s="307"/>
      <c r="AB642" s="307"/>
      <c r="AC642" s="307"/>
      <c r="AD642" s="307"/>
      <c r="AE642" s="307"/>
      <c r="AF642" s="307"/>
      <c r="AG642" s="307"/>
      <c r="AH642" s="307"/>
    </row>
    <row r="643" spans="1:34" s="262" customFormat="1" ht="20.25" customHeight="1">
      <c r="A643" s="266"/>
      <c r="B643" s="270"/>
      <c r="C643" s="79"/>
      <c r="D643" s="278"/>
      <c r="E643" s="86"/>
      <c r="F643" s="86"/>
      <c r="G643" s="282"/>
      <c r="H643" s="285"/>
      <c r="I643" s="289"/>
      <c r="J643" s="293"/>
      <c r="K643" s="298"/>
      <c r="L643" s="303"/>
      <c r="M643" s="303"/>
      <c r="N643" s="307"/>
      <c r="O643" s="307"/>
      <c r="P643" s="307"/>
      <c r="Q643" s="307"/>
      <c r="R643" s="307"/>
      <c r="S643" s="307"/>
      <c r="T643" s="307"/>
      <c r="U643" s="307"/>
      <c r="V643" s="307"/>
      <c r="W643" s="307"/>
      <c r="X643" s="307"/>
      <c r="Y643" s="307"/>
      <c r="Z643" s="307"/>
      <c r="AA643" s="307"/>
      <c r="AB643" s="307"/>
      <c r="AC643" s="307"/>
      <c r="AD643" s="307"/>
      <c r="AE643" s="307"/>
      <c r="AF643" s="307"/>
      <c r="AG643" s="307"/>
      <c r="AH643" s="307"/>
    </row>
    <row r="644" spans="1:34" s="262" customFormat="1" ht="20.25" customHeight="1">
      <c r="A644" s="266"/>
      <c r="B644" s="270"/>
      <c r="C644" s="79"/>
      <c r="D644" s="278"/>
      <c r="E644" s="86"/>
      <c r="F644" s="86"/>
      <c r="G644" s="282"/>
      <c r="H644" s="285"/>
      <c r="I644" s="289"/>
      <c r="J644" s="293"/>
      <c r="K644" s="298"/>
      <c r="L644" s="303"/>
      <c r="M644" s="303"/>
      <c r="N644" s="307"/>
      <c r="O644" s="307"/>
      <c r="P644" s="307"/>
      <c r="Q644" s="307"/>
      <c r="R644" s="307"/>
      <c r="S644" s="307"/>
      <c r="T644" s="307"/>
      <c r="U644" s="307"/>
      <c r="V644" s="307"/>
      <c r="W644" s="307"/>
      <c r="X644" s="307"/>
      <c r="Y644" s="307"/>
      <c r="Z644" s="307"/>
      <c r="AA644" s="307"/>
      <c r="AB644" s="307"/>
      <c r="AC644" s="307"/>
      <c r="AD644" s="307"/>
      <c r="AE644" s="307"/>
      <c r="AF644" s="307"/>
      <c r="AG644" s="307"/>
      <c r="AH644" s="307"/>
    </row>
    <row r="645" spans="1:34" s="262" customFormat="1" ht="20.25" customHeight="1">
      <c r="A645" s="266"/>
      <c r="B645" s="270"/>
      <c r="C645" s="79"/>
      <c r="D645" s="278"/>
      <c r="E645" s="86"/>
      <c r="F645" s="86"/>
      <c r="G645" s="282"/>
      <c r="H645" s="285"/>
      <c r="I645" s="289"/>
      <c r="J645" s="293"/>
      <c r="K645" s="298"/>
      <c r="L645" s="303"/>
      <c r="M645" s="303"/>
      <c r="N645" s="307"/>
      <c r="O645" s="307"/>
      <c r="P645" s="307"/>
      <c r="Q645" s="307"/>
      <c r="R645" s="307"/>
      <c r="S645" s="307"/>
      <c r="T645" s="307"/>
      <c r="U645" s="307"/>
      <c r="V645" s="307"/>
      <c r="W645" s="307"/>
      <c r="X645" s="307"/>
      <c r="Y645" s="307"/>
      <c r="Z645" s="307"/>
      <c r="AA645" s="307"/>
      <c r="AB645" s="307"/>
      <c r="AC645" s="307"/>
      <c r="AD645" s="307"/>
      <c r="AE645" s="307"/>
      <c r="AF645" s="307"/>
      <c r="AG645" s="307"/>
      <c r="AH645" s="307"/>
    </row>
    <row r="646" spans="1:34" s="262" customFormat="1" ht="20.25" customHeight="1">
      <c r="A646" s="266"/>
      <c r="B646" s="270"/>
      <c r="C646" s="79"/>
      <c r="D646" s="278"/>
      <c r="E646" s="86"/>
      <c r="F646" s="86"/>
      <c r="G646" s="282"/>
      <c r="H646" s="285"/>
      <c r="I646" s="289"/>
      <c r="J646" s="293"/>
      <c r="K646" s="298"/>
      <c r="L646" s="303"/>
      <c r="M646" s="303"/>
      <c r="N646" s="307"/>
      <c r="O646" s="307"/>
      <c r="P646" s="307"/>
      <c r="Q646" s="307"/>
      <c r="R646" s="307"/>
      <c r="S646" s="307"/>
      <c r="T646" s="307"/>
      <c r="U646" s="307"/>
      <c r="V646" s="307"/>
      <c r="W646" s="307"/>
      <c r="X646" s="307"/>
      <c r="Y646" s="307"/>
      <c r="Z646" s="307"/>
      <c r="AA646" s="307"/>
      <c r="AB646" s="307"/>
      <c r="AC646" s="307"/>
      <c r="AD646" s="307"/>
      <c r="AE646" s="307"/>
      <c r="AF646" s="307"/>
      <c r="AG646" s="307"/>
      <c r="AH646" s="307"/>
    </row>
    <row r="647" spans="1:34" s="262" customFormat="1" ht="20.25" customHeight="1">
      <c r="A647" s="266"/>
      <c r="B647" s="270"/>
      <c r="C647" s="79"/>
      <c r="D647" s="278"/>
      <c r="E647" s="86"/>
      <c r="F647" s="86"/>
      <c r="G647" s="282"/>
      <c r="H647" s="285"/>
      <c r="I647" s="289"/>
      <c r="J647" s="293"/>
      <c r="K647" s="298"/>
      <c r="L647" s="303"/>
      <c r="M647" s="303"/>
      <c r="N647" s="307"/>
      <c r="O647" s="307"/>
      <c r="P647" s="307"/>
      <c r="Q647" s="307"/>
      <c r="R647" s="307"/>
      <c r="S647" s="307"/>
      <c r="T647" s="307"/>
      <c r="U647" s="307"/>
      <c r="V647" s="307"/>
      <c r="W647" s="307"/>
      <c r="X647" s="307"/>
      <c r="Y647" s="307"/>
      <c r="Z647" s="307"/>
      <c r="AA647" s="307"/>
      <c r="AB647" s="307"/>
      <c r="AC647" s="307"/>
      <c r="AD647" s="307"/>
      <c r="AE647" s="307"/>
      <c r="AF647" s="307"/>
      <c r="AG647" s="307"/>
      <c r="AH647" s="307"/>
    </row>
    <row r="648" spans="1:34" s="262" customFormat="1" ht="20.25" customHeight="1">
      <c r="A648" s="266"/>
      <c r="B648" s="270"/>
      <c r="C648" s="79"/>
      <c r="D648" s="278"/>
      <c r="E648" s="86"/>
      <c r="F648" s="86"/>
      <c r="G648" s="282"/>
      <c r="H648" s="285"/>
      <c r="I648" s="289"/>
      <c r="J648" s="293"/>
      <c r="K648" s="298"/>
      <c r="L648" s="303"/>
      <c r="M648" s="303"/>
      <c r="N648" s="307"/>
      <c r="O648" s="307"/>
      <c r="P648" s="307"/>
      <c r="Q648" s="307"/>
      <c r="R648" s="307"/>
      <c r="S648" s="307"/>
      <c r="T648" s="307"/>
      <c r="U648" s="307"/>
      <c r="V648" s="307"/>
      <c r="W648" s="307"/>
      <c r="X648" s="307"/>
      <c r="Y648" s="307"/>
      <c r="Z648" s="307"/>
      <c r="AA648" s="307"/>
      <c r="AB648" s="307"/>
      <c r="AC648" s="307"/>
      <c r="AD648" s="307"/>
      <c r="AE648" s="307"/>
      <c r="AF648" s="307"/>
      <c r="AG648" s="307"/>
      <c r="AH648" s="307"/>
    </row>
    <row r="649" spans="1:34" s="262" customFormat="1" ht="20.25" customHeight="1">
      <c r="A649" s="266"/>
      <c r="B649" s="270"/>
      <c r="C649" s="79"/>
      <c r="D649" s="278"/>
      <c r="E649" s="86"/>
      <c r="F649" s="86"/>
      <c r="G649" s="282"/>
      <c r="H649" s="285"/>
      <c r="I649" s="289"/>
      <c r="J649" s="293"/>
      <c r="K649" s="298"/>
      <c r="L649" s="303"/>
      <c r="M649" s="303"/>
      <c r="N649" s="307"/>
      <c r="O649" s="307"/>
      <c r="P649" s="307"/>
      <c r="Q649" s="307"/>
      <c r="R649" s="307"/>
      <c r="S649" s="307"/>
      <c r="T649" s="307"/>
      <c r="U649" s="307"/>
      <c r="V649" s="307"/>
      <c r="W649" s="307"/>
      <c r="X649" s="307"/>
      <c r="Y649" s="307"/>
      <c r="Z649" s="307"/>
      <c r="AA649" s="307"/>
      <c r="AB649" s="307"/>
      <c r="AC649" s="307"/>
      <c r="AD649" s="307"/>
      <c r="AE649" s="307"/>
      <c r="AF649" s="307"/>
      <c r="AG649" s="307"/>
      <c r="AH649" s="307"/>
    </row>
    <row r="650" spans="1:34" s="262" customFormat="1" ht="20.25" customHeight="1">
      <c r="A650" s="266"/>
      <c r="B650" s="270"/>
      <c r="C650" s="79"/>
      <c r="D650" s="278"/>
      <c r="E650" s="86"/>
      <c r="F650" s="86"/>
      <c r="G650" s="282"/>
      <c r="H650" s="285"/>
      <c r="I650" s="289"/>
      <c r="J650" s="293"/>
      <c r="K650" s="298"/>
      <c r="L650" s="303"/>
      <c r="M650" s="303"/>
      <c r="N650" s="307"/>
      <c r="O650" s="307"/>
      <c r="P650" s="307"/>
      <c r="Q650" s="307"/>
      <c r="R650" s="307"/>
      <c r="S650" s="307"/>
      <c r="T650" s="307"/>
      <c r="U650" s="307"/>
      <c r="V650" s="307"/>
      <c r="W650" s="307"/>
      <c r="X650" s="307"/>
      <c r="Y650" s="307"/>
      <c r="Z650" s="307"/>
      <c r="AA650" s="307"/>
      <c r="AB650" s="307"/>
      <c r="AC650" s="307"/>
      <c r="AD650" s="307"/>
      <c r="AE650" s="307"/>
      <c r="AF650" s="307"/>
      <c r="AG650" s="307"/>
      <c r="AH650" s="307"/>
    </row>
    <row r="651" spans="1:34" s="262" customFormat="1" ht="20.25" customHeight="1">
      <c r="A651" s="266"/>
      <c r="B651" s="270"/>
      <c r="C651" s="79"/>
      <c r="D651" s="278"/>
      <c r="E651" s="86"/>
      <c r="F651" s="86"/>
      <c r="G651" s="282"/>
      <c r="H651" s="285"/>
      <c r="I651" s="289"/>
      <c r="J651" s="293"/>
      <c r="K651" s="298"/>
      <c r="L651" s="303"/>
      <c r="M651" s="303"/>
      <c r="N651" s="307"/>
      <c r="O651" s="307"/>
      <c r="P651" s="307"/>
      <c r="Q651" s="307"/>
      <c r="R651" s="307"/>
      <c r="S651" s="307"/>
      <c r="T651" s="307"/>
      <c r="U651" s="307"/>
      <c r="V651" s="307"/>
      <c r="W651" s="307"/>
      <c r="X651" s="307"/>
      <c r="Y651" s="307"/>
      <c r="Z651" s="307"/>
      <c r="AA651" s="307"/>
      <c r="AB651" s="307"/>
      <c r="AC651" s="307"/>
      <c r="AD651" s="307"/>
      <c r="AE651" s="307"/>
      <c r="AF651" s="307"/>
      <c r="AG651" s="307"/>
      <c r="AH651" s="307"/>
    </row>
    <row r="652" spans="1:34" s="262" customFormat="1" ht="20.25" customHeight="1">
      <c r="A652" s="266"/>
      <c r="B652" s="270"/>
      <c r="C652" s="79"/>
      <c r="D652" s="278"/>
      <c r="E652" s="86"/>
      <c r="F652" s="86"/>
      <c r="G652" s="282"/>
      <c r="H652" s="285"/>
      <c r="I652" s="289"/>
      <c r="J652" s="293"/>
      <c r="K652" s="298"/>
      <c r="L652" s="303"/>
      <c r="M652" s="303"/>
      <c r="N652" s="307"/>
      <c r="O652" s="307"/>
      <c r="P652" s="307"/>
      <c r="Q652" s="307"/>
      <c r="R652" s="307"/>
      <c r="S652" s="307"/>
      <c r="T652" s="307"/>
      <c r="U652" s="307"/>
      <c r="V652" s="307"/>
      <c r="W652" s="307"/>
      <c r="X652" s="307"/>
      <c r="Y652" s="307"/>
      <c r="Z652" s="307"/>
      <c r="AA652" s="307"/>
      <c r="AB652" s="307"/>
      <c r="AC652" s="307"/>
      <c r="AD652" s="307"/>
      <c r="AE652" s="307"/>
      <c r="AF652" s="307"/>
      <c r="AG652" s="307"/>
      <c r="AH652" s="307"/>
    </row>
    <row r="653" spans="1:34" s="262" customFormat="1" ht="20.25" customHeight="1">
      <c r="A653" s="266"/>
      <c r="B653" s="270"/>
      <c r="C653" s="79"/>
      <c r="D653" s="278"/>
      <c r="E653" s="86"/>
      <c r="F653" s="86"/>
      <c r="G653" s="282"/>
      <c r="H653" s="285"/>
      <c r="I653" s="289"/>
      <c r="J653" s="293"/>
      <c r="K653" s="298"/>
      <c r="L653" s="303"/>
      <c r="M653" s="303"/>
      <c r="N653" s="307"/>
      <c r="O653" s="307"/>
      <c r="P653" s="307"/>
      <c r="Q653" s="307"/>
      <c r="R653" s="307"/>
      <c r="S653" s="307"/>
      <c r="T653" s="307"/>
      <c r="U653" s="307"/>
      <c r="V653" s="307"/>
      <c r="W653" s="307"/>
      <c r="X653" s="307"/>
      <c r="Y653" s="307"/>
      <c r="Z653" s="307"/>
      <c r="AA653" s="307"/>
      <c r="AB653" s="307"/>
      <c r="AC653" s="307"/>
      <c r="AD653" s="307"/>
      <c r="AE653" s="307"/>
      <c r="AF653" s="307"/>
      <c r="AG653" s="307"/>
      <c r="AH653" s="307"/>
    </row>
    <row r="654" spans="1:34" s="262" customFormat="1" ht="20.25" customHeight="1">
      <c r="A654" s="266"/>
      <c r="B654" s="270"/>
      <c r="C654" s="79"/>
      <c r="D654" s="278"/>
      <c r="E654" s="86"/>
      <c r="F654" s="86"/>
      <c r="G654" s="282"/>
      <c r="H654" s="285"/>
      <c r="I654" s="289"/>
      <c r="J654" s="293"/>
      <c r="K654" s="298"/>
      <c r="L654" s="303"/>
      <c r="M654" s="303"/>
      <c r="N654" s="307"/>
      <c r="O654" s="307"/>
      <c r="P654" s="307"/>
      <c r="Q654" s="307"/>
      <c r="R654" s="307"/>
      <c r="S654" s="307"/>
      <c r="T654" s="307"/>
      <c r="U654" s="307"/>
      <c r="V654" s="307"/>
      <c r="W654" s="307"/>
      <c r="X654" s="307"/>
      <c r="Y654" s="307"/>
      <c r="Z654" s="307"/>
      <c r="AA654" s="307"/>
      <c r="AB654" s="307"/>
      <c r="AC654" s="307"/>
      <c r="AD654" s="307"/>
      <c r="AE654" s="307"/>
      <c r="AF654" s="307"/>
      <c r="AG654" s="307"/>
      <c r="AH654" s="307"/>
    </row>
    <row r="655" spans="1:34" s="262" customFormat="1" ht="20.25" customHeight="1">
      <c r="A655" s="266"/>
      <c r="B655" s="270"/>
      <c r="C655" s="79"/>
      <c r="D655" s="278"/>
      <c r="E655" s="86"/>
      <c r="F655" s="86"/>
      <c r="G655" s="282"/>
      <c r="H655" s="285"/>
      <c r="I655" s="289"/>
      <c r="J655" s="293"/>
      <c r="K655" s="298"/>
      <c r="L655" s="303"/>
      <c r="M655" s="303"/>
      <c r="N655" s="307"/>
      <c r="O655" s="307"/>
      <c r="P655" s="307"/>
      <c r="Q655" s="307"/>
      <c r="R655" s="307"/>
      <c r="S655" s="307"/>
      <c r="T655" s="307"/>
      <c r="U655" s="307"/>
      <c r="V655" s="307"/>
      <c r="W655" s="307"/>
      <c r="X655" s="307"/>
      <c r="Y655" s="307"/>
      <c r="Z655" s="307"/>
      <c r="AA655" s="307"/>
      <c r="AB655" s="307"/>
      <c r="AC655" s="307"/>
      <c r="AD655" s="307"/>
      <c r="AE655" s="307"/>
      <c r="AF655" s="307"/>
      <c r="AG655" s="307"/>
      <c r="AH655" s="307"/>
    </row>
    <row r="656" spans="1:34" s="262" customFormat="1" ht="20.25" customHeight="1">
      <c r="A656" s="266"/>
      <c r="B656" s="270"/>
      <c r="C656" s="79"/>
      <c r="D656" s="278"/>
      <c r="E656" s="86"/>
      <c r="F656" s="86"/>
      <c r="G656" s="282"/>
      <c r="H656" s="285"/>
      <c r="I656" s="289"/>
      <c r="J656" s="293"/>
      <c r="K656" s="298"/>
      <c r="L656" s="303"/>
      <c r="M656" s="303"/>
      <c r="N656" s="307"/>
      <c r="O656" s="307"/>
      <c r="P656" s="307"/>
      <c r="Q656" s="307"/>
      <c r="R656" s="307"/>
      <c r="S656" s="307"/>
      <c r="T656" s="307"/>
      <c r="U656" s="307"/>
      <c r="V656" s="307"/>
      <c r="W656" s="307"/>
      <c r="X656" s="307"/>
      <c r="Y656" s="307"/>
      <c r="Z656" s="307"/>
      <c r="AA656" s="307"/>
      <c r="AB656" s="307"/>
      <c r="AC656" s="307"/>
      <c r="AD656" s="307"/>
      <c r="AE656" s="307"/>
      <c r="AF656" s="307"/>
      <c r="AG656" s="307"/>
      <c r="AH656" s="307"/>
    </row>
    <row r="657" spans="1:34" s="262" customFormat="1" ht="20.25" customHeight="1">
      <c r="A657" s="266"/>
      <c r="B657" s="270"/>
      <c r="C657" s="79"/>
      <c r="D657" s="278"/>
      <c r="E657" s="86"/>
      <c r="F657" s="86"/>
      <c r="G657" s="282"/>
      <c r="H657" s="285"/>
      <c r="I657" s="289"/>
      <c r="J657" s="293"/>
      <c r="K657" s="298"/>
      <c r="L657" s="303"/>
      <c r="M657" s="303"/>
      <c r="N657" s="307"/>
      <c r="O657" s="307"/>
      <c r="P657" s="307"/>
      <c r="Q657" s="307"/>
      <c r="R657" s="307"/>
      <c r="S657" s="307"/>
      <c r="T657" s="307"/>
      <c r="U657" s="307"/>
      <c r="V657" s="307"/>
      <c r="W657" s="307"/>
      <c r="X657" s="307"/>
      <c r="Y657" s="307"/>
      <c r="Z657" s="307"/>
      <c r="AA657" s="307"/>
      <c r="AB657" s="307"/>
      <c r="AC657" s="307"/>
      <c r="AD657" s="307"/>
      <c r="AE657" s="307"/>
      <c r="AF657" s="307"/>
      <c r="AG657" s="307"/>
      <c r="AH657" s="307"/>
    </row>
    <row r="658" spans="1:34" s="262" customFormat="1" ht="20.25" customHeight="1">
      <c r="A658" s="266"/>
      <c r="B658" s="270"/>
      <c r="C658" s="79"/>
      <c r="D658" s="278"/>
      <c r="E658" s="86"/>
      <c r="F658" s="86"/>
      <c r="G658" s="282"/>
      <c r="H658" s="285"/>
      <c r="I658" s="289"/>
      <c r="J658" s="293"/>
      <c r="K658" s="298"/>
      <c r="L658" s="303"/>
      <c r="M658" s="303"/>
      <c r="N658" s="307"/>
      <c r="O658" s="307"/>
      <c r="P658" s="307"/>
      <c r="Q658" s="307"/>
      <c r="R658" s="307"/>
      <c r="S658" s="307"/>
      <c r="T658" s="307"/>
      <c r="U658" s="307"/>
      <c r="V658" s="307"/>
      <c r="W658" s="307"/>
      <c r="X658" s="307"/>
      <c r="Y658" s="307"/>
      <c r="Z658" s="307"/>
      <c r="AA658" s="307"/>
      <c r="AB658" s="307"/>
      <c r="AC658" s="307"/>
      <c r="AD658" s="307"/>
      <c r="AE658" s="307"/>
      <c r="AF658" s="307"/>
      <c r="AG658" s="307"/>
      <c r="AH658" s="307"/>
    </row>
    <row r="659" spans="1:34" s="262" customFormat="1" ht="20.25" customHeight="1">
      <c r="A659" s="266"/>
      <c r="B659" s="270"/>
      <c r="C659" s="79"/>
      <c r="D659" s="278"/>
      <c r="E659" s="86"/>
      <c r="F659" s="86"/>
      <c r="G659" s="282"/>
      <c r="H659" s="285"/>
      <c r="I659" s="289"/>
      <c r="J659" s="293"/>
      <c r="K659" s="298"/>
      <c r="L659" s="303"/>
      <c r="M659" s="303"/>
      <c r="N659" s="307"/>
      <c r="O659" s="307"/>
      <c r="P659" s="307"/>
      <c r="Q659" s="307"/>
      <c r="R659" s="307"/>
      <c r="S659" s="307"/>
      <c r="T659" s="307"/>
      <c r="U659" s="307"/>
      <c r="V659" s="307"/>
      <c r="W659" s="307"/>
      <c r="X659" s="307"/>
      <c r="Y659" s="307"/>
      <c r="Z659" s="307"/>
      <c r="AA659" s="307"/>
      <c r="AB659" s="307"/>
      <c r="AC659" s="307"/>
      <c r="AD659" s="307"/>
      <c r="AE659" s="307"/>
      <c r="AF659" s="307"/>
      <c r="AG659" s="307"/>
      <c r="AH659" s="307"/>
    </row>
    <row r="660" spans="1:34" s="262" customFormat="1" ht="20.25" customHeight="1">
      <c r="A660" s="266"/>
      <c r="B660" s="270"/>
      <c r="C660" s="79"/>
      <c r="D660" s="278"/>
      <c r="E660" s="86"/>
      <c r="F660" s="86"/>
      <c r="G660" s="282"/>
      <c r="H660" s="285"/>
      <c r="I660" s="289"/>
      <c r="J660" s="293"/>
      <c r="K660" s="298"/>
      <c r="L660" s="303"/>
      <c r="M660" s="303"/>
      <c r="N660" s="307"/>
      <c r="O660" s="307"/>
      <c r="P660" s="307"/>
      <c r="Q660" s="307"/>
      <c r="R660" s="307"/>
      <c r="S660" s="307"/>
      <c r="T660" s="307"/>
      <c r="U660" s="307"/>
      <c r="V660" s="307"/>
      <c r="W660" s="307"/>
      <c r="X660" s="307"/>
      <c r="Y660" s="307"/>
      <c r="Z660" s="307"/>
      <c r="AA660" s="307"/>
      <c r="AB660" s="307"/>
      <c r="AC660" s="307"/>
      <c r="AD660" s="307"/>
      <c r="AE660" s="307"/>
      <c r="AF660" s="307"/>
      <c r="AG660" s="307"/>
      <c r="AH660" s="307"/>
    </row>
    <row r="661" spans="1:34" s="262" customFormat="1" ht="20.25" customHeight="1">
      <c r="A661" s="266"/>
      <c r="B661" s="270"/>
      <c r="C661" s="79"/>
      <c r="D661" s="278"/>
      <c r="E661" s="86"/>
      <c r="F661" s="86"/>
      <c r="G661" s="282"/>
      <c r="H661" s="285"/>
      <c r="I661" s="289"/>
      <c r="J661" s="293"/>
      <c r="K661" s="298"/>
      <c r="L661" s="303"/>
      <c r="M661" s="303"/>
      <c r="N661" s="307"/>
      <c r="O661" s="307"/>
      <c r="P661" s="307"/>
      <c r="Q661" s="307"/>
      <c r="R661" s="307"/>
      <c r="S661" s="307"/>
      <c r="T661" s="307"/>
      <c r="U661" s="307"/>
      <c r="V661" s="307"/>
      <c r="W661" s="307"/>
      <c r="X661" s="307"/>
      <c r="Y661" s="307"/>
      <c r="Z661" s="307"/>
      <c r="AA661" s="307"/>
      <c r="AB661" s="307"/>
      <c r="AC661" s="307"/>
      <c r="AD661" s="307"/>
      <c r="AE661" s="307"/>
      <c r="AF661" s="307"/>
      <c r="AG661" s="307"/>
      <c r="AH661" s="307"/>
    </row>
    <row r="662" spans="1:34" s="262" customFormat="1" ht="20.25" customHeight="1">
      <c r="A662" s="266"/>
      <c r="B662" s="270"/>
      <c r="C662" s="79"/>
      <c r="D662" s="278"/>
      <c r="E662" s="86"/>
      <c r="F662" s="86"/>
      <c r="G662" s="282"/>
      <c r="H662" s="285"/>
      <c r="I662" s="289"/>
      <c r="J662" s="293"/>
      <c r="K662" s="298"/>
      <c r="L662" s="303"/>
      <c r="M662" s="303"/>
      <c r="N662" s="307"/>
      <c r="O662" s="307"/>
      <c r="P662" s="307"/>
      <c r="Q662" s="307"/>
      <c r="R662" s="307"/>
      <c r="S662" s="307"/>
      <c r="T662" s="307"/>
      <c r="U662" s="307"/>
      <c r="V662" s="307"/>
      <c r="W662" s="307"/>
      <c r="X662" s="307"/>
      <c r="Y662" s="307"/>
      <c r="Z662" s="307"/>
      <c r="AA662" s="307"/>
      <c r="AB662" s="307"/>
      <c r="AC662" s="307"/>
      <c r="AD662" s="307"/>
      <c r="AE662" s="307"/>
      <c r="AF662" s="307"/>
      <c r="AG662" s="307"/>
      <c r="AH662" s="307"/>
    </row>
    <row r="663" spans="1:34" s="262" customFormat="1" ht="20.25" customHeight="1">
      <c r="A663" s="266"/>
      <c r="B663" s="270"/>
      <c r="C663" s="79"/>
      <c r="D663" s="278"/>
      <c r="E663" s="86"/>
      <c r="F663" s="86"/>
      <c r="G663" s="282"/>
      <c r="H663" s="285"/>
      <c r="I663" s="289"/>
      <c r="J663" s="293"/>
      <c r="K663" s="298"/>
      <c r="L663" s="303"/>
      <c r="M663" s="303"/>
      <c r="N663" s="307"/>
      <c r="O663" s="307"/>
      <c r="P663" s="307"/>
      <c r="Q663" s="307"/>
      <c r="R663" s="307"/>
      <c r="S663" s="307"/>
      <c r="T663" s="307"/>
      <c r="U663" s="307"/>
      <c r="V663" s="307"/>
      <c r="W663" s="307"/>
      <c r="X663" s="307"/>
      <c r="Y663" s="307"/>
      <c r="Z663" s="307"/>
      <c r="AA663" s="307"/>
      <c r="AB663" s="307"/>
      <c r="AC663" s="307"/>
      <c r="AD663" s="307"/>
      <c r="AE663" s="307"/>
      <c r="AF663" s="307"/>
      <c r="AG663" s="307"/>
      <c r="AH663" s="307"/>
    </row>
    <row r="664" spans="1:34" s="262" customFormat="1" ht="20.25" customHeight="1">
      <c r="A664" s="266"/>
      <c r="B664" s="270"/>
      <c r="C664" s="79"/>
      <c r="D664" s="278"/>
      <c r="E664" s="86"/>
      <c r="F664" s="86"/>
      <c r="G664" s="282"/>
      <c r="H664" s="285"/>
      <c r="I664" s="289"/>
      <c r="J664" s="293"/>
      <c r="K664" s="298"/>
      <c r="L664" s="303"/>
      <c r="M664" s="303"/>
      <c r="N664" s="307"/>
      <c r="O664" s="307"/>
      <c r="P664" s="307"/>
      <c r="Q664" s="307"/>
      <c r="R664" s="307"/>
      <c r="S664" s="307"/>
      <c r="T664" s="307"/>
      <c r="U664" s="307"/>
      <c r="V664" s="307"/>
      <c r="W664" s="307"/>
      <c r="X664" s="307"/>
      <c r="Y664" s="307"/>
      <c r="Z664" s="307"/>
      <c r="AA664" s="307"/>
      <c r="AB664" s="307"/>
      <c r="AC664" s="307"/>
      <c r="AD664" s="307"/>
      <c r="AE664" s="307"/>
      <c r="AF664" s="307"/>
      <c r="AG664" s="307"/>
      <c r="AH664" s="307"/>
    </row>
    <row r="665" spans="1:34" s="262" customFormat="1" ht="20.25" customHeight="1">
      <c r="A665" s="266"/>
      <c r="B665" s="270"/>
      <c r="C665" s="79"/>
      <c r="D665" s="278"/>
      <c r="E665" s="86"/>
      <c r="F665" s="86"/>
      <c r="G665" s="282"/>
      <c r="H665" s="285"/>
      <c r="I665" s="289"/>
      <c r="J665" s="293"/>
      <c r="K665" s="298"/>
      <c r="L665" s="303"/>
      <c r="M665" s="303"/>
      <c r="N665" s="307"/>
      <c r="O665" s="307"/>
      <c r="P665" s="307"/>
      <c r="Q665" s="307"/>
      <c r="R665" s="307"/>
      <c r="S665" s="307"/>
      <c r="T665" s="307"/>
      <c r="U665" s="307"/>
      <c r="V665" s="307"/>
      <c r="W665" s="307"/>
      <c r="X665" s="307"/>
      <c r="Y665" s="307"/>
      <c r="Z665" s="307"/>
      <c r="AA665" s="307"/>
      <c r="AB665" s="307"/>
      <c r="AC665" s="307"/>
      <c r="AD665" s="307"/>
      <c r="AE665" s="307"/>
      <c r="AF665" s="307"/>
      <c r="AG665" s="307"/>
      <c r="AH665" s="307"/>
    </row>
    <row r="666" spans="1:34" s="262" customFormat="1" ht="20.25" customHeight="1">
      <c r="A666" s="266"/>
      <c r="B666" s="270"/>
      <c r="C666" s="79"/>
      <c r="D666" s="278"/>
      <c r="E666" s="86"/>
      <c r="F666" s="86"/>
      <c r="G666" s="282"/>
      <c r="H666" s="285"/>
      <c r="I666" s="289"/>
      <c r="J666" s="293"/>
      <c r="K666" s="298"/>
      <c r="L666" s="303"/>
      <c r="M666" s="303"/>
      <c r="N666" s="307"/>
      <c r="O666" s="307"/>
      <c r="P666" s="307"/>
      <c r="Q666" s="307"/>
      <c r="R666" s="307"/>
      <c r="S666" s="307"/>
      <c r="T666" s="307"/>
      <c r="U666" s="307"/>
      <c r="V666" s="307"/>
      <c r="W666" s="307"/>
      <c r="X666" s="307"/>
      <c r="Y666" s="307"/>
      <c r="Z666" s="307"/>
      <c r="AA666" s="307"/>
      <c r="AB666" s="307"/>
      <c r="AC666" s="307"/>
      <c r="AD666" s="307"/>
      <c r="AE666" s="307"/>
      <c r="AF666" s="307"/>
      <c r="AG666" s="307"/>
      <c r="AH666" s="307"/>
    </row>
    <row r="667" spans="1:34" s="262" customFormat="1" ht="20.25" customHeight="1">
      <c r="A667" s="266"/>
      <c r="B667" s="270"/>
      <c r="C667" s="79"/>
      <c r="D667" s="278"/>
      <c r="E667" s="86"/>
      <c r="F667" s="86"/>
      <c r="G667" s="282"/>
      <c r="H667" s="285"/>
      <c r="I667" s="289"/>
      <c r="J667" s="293"/>
      <c r="K667" s="298"/>
      <c r="L667" s="303"/>
      <c r="M667" s="303"/>
      <c r="N667" s="307"/>
      <c r="O667" s="307"/>
      <c r="P667" s="307"/>
      <c r="Q667" s="307"/>
      <c r="R667" s="307"/>
      <c r="S667" s="307"/>
      <c r="T667" s="307"/>
      <c r="U667" s="307"/>
      <c r="V667" s="307"/>
      <c r="W667" s="307"/>
      <c r="X667" s="307"/>
      <c r="Y667" s="307"/>
      <c r="Z667" s="307"/>
      <c r="AA667" s="307"/>
      <c r="AB667" s="307"/>
      <c r="AC667" s="307"/>
      <c r="AD667" s="307"/>
      <c r="AE667" s="307"/>
      <c r="AF667" s="307"/>
      <c r="AG667" s="307"/>
      <c r="AH667" s="307"/>
    </row>
    <row r="668" spans="1:34" s="262" customFormat="1" ht="20.25" customHeight="1">
      <c r="A668" s="266"/>
      <c r="B668" s="270"/>
      <c r="C668" s="79"/>
      <c r="D668" s="278"/>
      <c r="E668" s="86"/>
      <c r="F668" s="86"/>
      <c r="G668" s="282"/>
      <c r="H668" s="285"/>
      <c r="I668" s="289"/>
      <c r="J668" s="293"/>
      <c r="K668" s="298"/>
      <c r="L668" s="303"/>
      <c r="M668" s="303"/>
      <c r="N668" s="307"/>
      <c r="O668" s="307"/>
      <c r="P668" s="307"/>
      <c r="Q668" s="307"/>
      <c r="R668" s="307"/>
      <c r="S668" s="307"/>
      <c r="T668" s="307"/>
      <c r="U668" s="307"/>
      <c r="V668" s="307"/>
      <c r="W668" s="307"/>
      <c r="X668" s="307"/>
      <c r="Y668" s="307"/>
      <c r="Z668" s="307"/>
      <c r="AA668" s="307"/>
      <c r="AB668" s="307"/>
      <c r="AC668" s="307"/>
      <c r="AD668" s="307"/>
      <c r="AE668" s="307"/>
      <c r="AF668" s="307"/>
      <c r="AG668" s="307"/>
      <c r="AH668" s="307"/>
    </row>
    <row r="669" spans="1:34" s="262" customFormat="1" ht="20.25" customHeight="1">
      <c r="A669" s="266"/>
      <c r="B669" s="270"/>
      <c r="C669" s="79"/>
      <c r="D669" s="278"/>
      <c r="E669" s="86"/>
      <c r="F669" s="86"/>
      <c r="G669" s="282"/>
      <c r="H669" s="285"/>
      <c r="I669" s="289"/>
      <c r="J669" s="293"/>
      <c r="K669" s="298"/>
      <c r="L669" s="303"/>
      <c r="M669" s="303"/>
      <c r="N669" s="307"/>
      <c r="O669" s="307"/>
      <c r="P669" s="307"/>
      <c r="Q669" s="307"/>
      <c r="R669" s="307"/>
      <c r="S669" s="307"/>
      <c r="T669" s="307"/>
      <c r="U669" s="307"/>
      <c r="V669" s="307"/>
      <c r="W669" s="307"/>
      <c r="X669" s="307"/>
      <c r="Y669" s="307"/>
      <c r="Z669" s="307"/>
      <c r="AA669" s="307"/>
      <c r="AB669" s="307"/>
      <c r="AC669" s="307"/>
      <c r="AD669" s="307"/>
      <c r="AE669" s="307"/>
      <c r="AF669" s="307"/>
      <c r="AG669" s="307"/>
      <c r="AH669" s="307"/>
    </row>
    <row r="670" spans="1:34" s="262" customFormat="1" ht="20.25" customHeight="1">
      <c r="A670" s="266"/>
      <c r="B670" s="270"/>
      <c r="C670" s="79"/>
      <c r="D670" s="278"/>
      <c r="E670" s="86"/>
      <c r="F670" s="86"/>
      <c r="G670" s="282"/>
      <c r="H670" s="285"/>
      <c r="I670" s="289"/>
      <c r="J670" s="293"/>
      <c r="K670" s="298"/>
      <c r="L670" s="303"/>
      <c r="M670" s="303"/>
      <c r="N670" s="307"/>
      <c r="O670" s="307"/>
      <c r="P670" s="307"/>
      <c r="Q670" s="307"/>
      <c r="R670" s="307"/>
      <c r="S670" s="307"/>
      <c r="T670" s="307"/>
      <c r="U670" s="307"/>
      <c r="V670" s="307"/>
      <c r="W670" s="307"/>
      <c r="X670" s="307"/>
      <c r="Y670" s="307"/>
      <c r="Z670" s="307"/>
      <c r="AA670" s="307"/>
      <c r="AB670" s="307"/>
      <c r="AC670" s="307"/>
      <c r="AD670" s="307"/>
      <c r="AE670" s="307"/>
      <c r="AF670" s="307"/>
      <c r="AG670" s="307"/>
      <c r="AH670" s="307"/>
    </row>
    <row r="671" spans="1:34" s="262" customFormat="1" ht="20.25" customHeight="1">
      <c r="A671" s="266"/>
      <c r="B671" s="270"/>
      <c r="C671" s="79"/>
      <c r="D671" s="278"/>
      <c r="E671" s="86"/>
      <c r="F671" s="86"/>
      <c r="G671" s="282"/>
      <c r="H671" s="285"/>
      <c r="I671" s="289"/>
      <c r="J671" s="293"/>
      <c r="K671" s="298"/>
      <c r="L671" s="303"/>
      <c r="M671" s="303"/>
      <c r="N671" s="307"/>
      <c r="O671" s="307"/>
      <c r="P671" s="307"/>
      <c r="Q671" s="307"/>
      <c r="R671" s="307"/>
      <c r="S671" s="307"/>
      <c r="T671" s="307"/>
      <c r="U671" s="307"/>
      <c r="V671" s="307"/>
      <c r="W671" s="307"/>
      <c r="X671" s="307"/>
      <c r="Y671" s="307"/>
      <c r="Z671" s="307"/>
      <c r="AA671" s="307"/>
      <c r="AB671" s="307"/>
      <c r="AC671" s="307"/>
      <c r="AD671" s="307"/>
      <c r="AE671" s="307"/>
      <c r="AF671" s="307"/>
      <c r="AG671" s="307"/>
      <c r="AH671" s="307"/>
    </row>
    <row r="672" spans="1:34" s="262" customFormat="1" ht="20.25" customHeight="1">
      <c r="A672" s="266"/>
      <c r="B672" s="270"/>
      <c r="C672" s="79"/>
      <c r="D672" s="278"/>
      <c r="E672" s="86"/>
      <c r="F672" s="86"/>
      <c r="G672" s="282"/>
      <c r="H672" s="285"/>
      <c r="I672" s="289"/>
      <c r="J672" s="293"/>
      <c r="K672" s="298"/>
      <c r="L672" s="303"/>
      <c r="M672" s="303"/>
      <c r="N672" s="307"/>
      <c r="O672" s="307"/>
      <c r="P672" s="307"/>
      <c r="Q672" s="307"/>
      <c r="R672" s="307"/>
      <c r="S672" s="307"/>
      <c r="T672" s="307"/>
      <c r="U672" s="307"/>
      <c r="V672" s="307"/>
      <c r="W672" s="307"/>
      <c r="X672" s="307"/>
      <c r="Y672" s="307"/>
      <c r="Z672" s="307"/>
      <c r="AA672" s="307"/>
      <c r="AB672" s="307"/>
      <c r="AC672" s="307"/>
      <c r="AD672" s="307"/>
      <c r="AE672" s="307"/>
      <c r="AF672" s="307"/>
      <c r="AG672" s="307"/>
      <c r="AH672" s="307"/>
    </row>
    <row r="673" spans="1:34" s="262" customFormat="1" ht="20.25" customHeight="1">
      <c r="A673" s="266"/>
      <c r="B673" s="270"/>
      <c r="C673" s="79"/>
      <c r="D673" s="278"/>
      <c r="E673" s="86"/>
      <c r="F673" s="86"/>
      <c r="G673" s="282"/>
      <c r="H673" s="285"/>
      <c r="I673" s="289"/>
      <c r="J673" s="293"/>
      <c r="K673" s="298"/>
      <c r="L673" s="303"/>
      <c r="M673" s="303"/>
      <c r="N673" s="307"/>
      <c r="O673" s="307"/>
      <c r="P673" s="307"/>
      <c r="Q673" s="307"/>
      <c r="R673" s="307"/>
      <c r="S673" s="307"/>
      <c r="T673" s="307"/>
      <c r="U673" s="307"/>
      <c r="V673" s="307"/>
      <c r="W673" s="307"/>
      <c r="X673" s="307"/>
      <c r="Y673" s="307"/>
      <c r="Z673" s="307"/>
      <c r="AA673" s="307"/>
      <c r="AB673" s="307"/>
      <c r="AC673" s="307"/>
      <c r="AD673" s="307"/>
      <c r="AE673" s="307"/>
      <c r="AF673" s="307"/>
      <c r="AG673" s="307"/>
      <c r="AH673" s="307"/>
    </row>
    <row r="674" spans="1:34" s="262" customFormat="1" ht="20.25" customHeight="1">
      <c r="A674" s="266"/>
      <c r="B674" s="270"/>
      <c r="C674" s="79"/>
      <c r="D674" s="278"/>
      <c r="E674" s="86"/>
      <c r="F674" s="86"/>
      <c r="G674" s="282"/>
      <c r="H674" s="285"/>
      <c r="I674" s="289"/>
      <c r="J674" s="293"/>
      <c r="K674" s="298"/>
      <c r="L674" s="303"/>
      <c r="M674" s="303"/>
      <c r="N674" s="307"/>
      <c r="O674" s="307"/>
      <c r="P674" s="307"/>
      <c r="Q674" s="307"/>
      <c r="R674" s="307"/>
      <c r="S674" s="307"/>
      <c r="T674" s="307"/>
      <c r="U674" s="307"/>
      <c r="V674" s="307"/>
      <c r="W674" s="307"/>
      <c r="X674" s="307"/>
      <c r="Y674" s="307"/>
      <c r="Z674" s="307"/>
      <c r="AA674" s="307"/>
      <c r="AB674" s="307"/>
      <c r="AC674" s="307"/>
      <c r="AD674" s="307"/>
      <c r="AE674" s="307"/>
      <c r="AF674" s="307"/>
      <c r="AG674" s="307"/>
      <c r="AH674" s="307"/>
    </row>
    <row r="675" spans="1:34" s="262" customFormat="1" ht="20.25" customHeight="1">
      <c r="A675" s="266"/>
      <c r="B675" s="270"/>
      <c r="C675" s="79"/>
      <c r="D675" s="278"/>
      <c r="E675" s="86"/>
      <c r="F675" s="86"/>
      <c r="G675" s="282"/>
      <c r="H675" s="285"/>
      <c r="I675" s="289"/>
      <c r="J675" s="293"/>
      <c r="K675" s="298"/>
      <c r="L675" s="303"/>
      <c r="M675" s="303"/>
      <c r="N675" s="307"/>
      <c r="O675" s="307"/>
      <c r="P675" s="307"/>
      <c r="Q675" s="307"/>
      <c r="R675" s="307"/>
      <c r="S675" s="307"/>
      <c r="T675" s="307"/>
      <c r="U675" s="307"/>
      <c r="V675" s="307"/>
      <c r="W675" s="307"/>
      <c r="X675" s="307"/>
      <c r="Y675" s="307"/>
      <c r="Z675" s="307"/>
      <c r="AA675" s="307"/>
      <c r="AB675" s="307"/>
      <c r="AC675" s="307"/>
      <c r="AD675" s="307"/>
      <c r="AE675" s="307"/>
      <c r="AF675" s="307"/>
      <c r="AG675" s="307"/>
      <c r="AH675" s="307"/>
    </row>
    <row r="676" spans="1:34" s="262" customFormat="1" ht="20.25" customHeight="1">
      <c r="A676" s="266"/>
      <c r="B676" s="270"/>
      <c r="C676" s="79"/>
      <c r="D676" s="278"/>
      <c r="E676" s="86"/>
      <c r="F676" s="86"/>
      <c r="G676" s="282"/>
      <c r="H676" s="285"/>
      <c r="I676" s="289"/>
      <c r="J676" s="293"/>
      <c r="K676" s="298"/>
      <c r="L676" s="303"/>
      <c r="M676" s="303"/>
      <c r="N676" s="307"/>
      <c r="O676" s="307"/>
      <c r="P676" s="307"/>
      <c r="Q676" s="307"/>
      <c r="R676" s="307"/>
      <c r="S676" s="307"/>
      <c r="T676" s="307"/>
      <c r="U676" s="307"/>
      <c r="V676" s="307"/>
      <c r="W676" s="307"/>
      <c r="X676" s="307"/>
      <c r="Y676" s="307"/>
      <c r="Z676" s="307"/>
      <c r="AA676" s="307"/>
      <c r="AB676" s="307"/>
      <c r="AC676" s="307"/>
      <c r="AD676" s="307"/>
      <c r="AE676" s="307"/>
      <c r="AF676" s="307"/>
      <c r="AG676" s="307"/>
      <c r="AH676" s="307"/>
    </row>
    <row r="677" spans="1:34" s="262" customFormat="1" ht="20.25" customHeight="1">
      <c r="A677" s="266"/>
      <c r="B677" s="270"/>
      <c r="C677" s="79"/>
      <c r="D677" s="278"/>
      <c r="E677" s="86"/>
      <c r="F677" s="86"/>
      <c r="G677" s="282"/>
      <c r="H677" s="285"/>
      <c r="I677" s="289"/>
      <c r="J677" s="293"/>
      <c r="K677" s="298"/>
      <c r="L677" s="303"/>
      <c r="M677" s="303"/>
      <c r="N677" s="307"/>
      <c r="O677" s="307"/>
      <c r="P677" s="307"/>
      <c r="Q677" s="307"/>
      <c r="R677" s="307"/>
      <c r="S677" s="307"/>
      <c r="T677" s="307"/>
      <c r="U677" s="307"/>
      <c r="V677" s="307"/>
      <c r="W677" s="307"/>
      <c r="X677" s="307"/>
      <c r="Y677" s="307"/>
      <c r="Z677" s="307"/>
      <c r="AA677" s="307"/>
      <c r="AB677" s="307"/>
      <c r="AC677" s="307"/>
      <c r="AD677" s="307"/>
      <c r="AE677" s="307"/>
      <c r="AF677" s="307"/>
      <c r="AG677" s="307"/>
      <c r="AH677" s="307"/>
    </row>
    <row r="678" spans="1:34" s="262" customFormat="1" ht="20.25" customHeight="1">
      <c r="A678" s="266"/>
      <c r="B678" s="270"/>
      <c r="C678" s="79"/>
      <c r="D678" s="278"/>
      <c r="E678" s="86"/>
      <c r="F678" s="86"/>
      <c r="G678" s="282"/>
      <c r="H678" s="285"/>
      <c r="I678" s="289"/>
      <c r="J678" s="293"/>
      <c r="K678" s="298"/>
      <c r="L678" s="303"/>
      <c r="M678" s="303"/>
      <c r="N678" s="307"/>
      <c r="O678" s="307"/>
      <c r="P678" s="307"/>
      <c r="Q678" s="307"/>
      <c r="R678" s="307"/>
      <c r="S678" s="307"/>
      <c r="T678" s="307"/>
      <c r="U678" s="307"/>
      <c r="V678" s="307"/>
      <c r="W678" s="307"/>
      <c r="X678" s="307"/>
      <c r="Y678" s="307"/>
      <c r="Z678" s="307"/>
      <c r="AA678" s="307"/>
      <c r="AB678" s="307"/>
      <c r="AC678" s="307"/>
      <c r="AD678" s="307"/>
      <c r="AE678" s="307"/>
      <c r="AF678" s="307"/>
      <c r="AG678" s="307"/>
      <c r="AH678" s="307"/>
    </row>
    <row r="679" spans="1:34" s="262" customFormat="1" ht="20.25" customHeight="1">
      <c r="A679" s="266"/>
      <c r="B679" s="270"/>
      <c r="C679" s="79"/>
      <c r="D679" s="278"/>
      <c r="E679" s="86"/>
      <c r="F679" s="86"/>
      <c r="G679" s="282"/>
      <c r="H679" s="285"/>
      <c r="I679" s="289"/>
      <c r="J679" s="293"/>
      <c r="K679" s="298"/>
      <c r="L679" s="303"/>
      <c r="M679" s="303"/>
      <c r="N679" s="307"/>
      <c r="O679" s="307"/>
      <c r="P679" s="307"/>
      <c r="Q679" s="307"/>
      <c r="R679" s="307"/>
      <c r="S679" s="307"/>
      <c r="T679" s="307"/>
      <c r="U679" s="307"/>
      <c r="V679" s="307"/>
      <c r="W679" s="307"/>
      <c r="X679" s="307"/>
      <c r="Y679" s="307"/>
      <c r="Z679" s="307"/>
      <c r="AA679" s="307"/>
      <c r="AB679" s="307"/>
      <c r="AC679" s="307"/>
      <c r="AD679" s="307"/>
      <c r="AE679" s="307"/>
      <c r="AF679" s="307"/>
      <c r="AG679" s="307"/>
      <c r="AH679" s="307"/>
    </row>
    <row r="680" spans="1:34" s="262" customFormat="1" ht="20.25" customHeight="1">
      <c r="A680" s="266"/>
      <c r="B680" s="270"/>
      <c r="C680" s="79"/>
      <c r="D680" s="278"/>
      <c r="E680" s="86"/>
      <c r="F680" s="86"/>
      <c r="G680" s="282"/>
      <c r="H680" s="285"/>
      <c r="I680" s="289"/>
      <c r="J680" s="293"/>
      <c r="K680" s="298"/>
      <c r="L680" s="303"/>
      <c r="M680" s="303"/>
      <c r="N680" s="307"/>
      <c r="O680" s="307"/>
      <c r="P680" s="307"/>
      <c r="Q680" s="307"/>
      <c r="R680" s="307"/>
      <c r="S680" s="307"/>
      <c r="T680" s="307"/>
      <c r="U680" s="307"/>
      <c r="V680" s="307"/>
      <c r="W680" s="307"/>
      <c r="X680" s="307"/>
      <c r="Y680" s="307"/>
      <c r="Z680" s="307"/>
      <c r="AA680" s="307"/>
      <c r="AB680" s="307"/>
      <c r="AC680" s="307"/>
      <c r="AD680" s="307"/>
      <c r="AE680" s="307"/>
      <c r="AF680" s="307"/>
      <c r="AG680" s="307"/>
      <c r="AH680" s="307"/>
    </row>
    <row r="681" spans="1:34" s="262" customFormat="1" ht="20.25" customHeight="1">
      <c r="A681" s="266"/>
      <c r="B681" s="270"/>
      <c r="C681" s="79"/>
      <c r="D681" s="278"/>
      <c r="E681" s="86"/>
      <c r="F681" s="86"/>
      <c r="G681" s="282"/>
      <c r="H681" s="285"/>
      <c r="I681" s="289"/>
      <c r="J681" s="293"/>
      <c r="K681" s="298"/>
      <c r="L681" s="303"/>
      <c r="M681" s="303"/>
      <c r="N681" s="307"/>
      <c r="O681" s="307"/>
      <c r="P681" s="307"/>
      <c r="Q681" s="307"/>
      <c r="R681" s="307"/>
      <c r="S681" s="307"/>
      <c r="T681" s="307"/>
      <c r="U681" s="307"/>
      <c r="V681" s="307"/>
      <c r="W681" s="307"/>
      <c r="X681" s="307"/>
      <c r="Y681" s="307"/>
      <c r="Z681" s="307"/>
      <c r="AA681" s="307"/>
      <c r="AB681" s="307"/>
      <c r="AC681" s="307"/>
      <c r="AD681" s="307"/>
      <c r="AE681" s="307"/>
      <c r="AF681" s="307"/>
      <c r="AG681" s="307"/>
      <c r="AH681" s="307"/>
    </row>
    <row r="682" spans="1:34" s="262" customFormat="1" ht="20.25" customHeight="1">
      <c r="A682" s="266"/>
      <c r="B682" s="270"/>
      <c r="C682" s="79"/>
      <c r="D682" s="278"/>
      <c r="E682" s="86"/>
      <c r="F682" s="86"/>
      <c r="G682" s="282"/>
      <c r="H682" s="285"/>
      <c r="I682" s="289"/>
      <c r="J682" s="293"/>
      <c r="K682" s="298"/>
      <c r="L682" s="303"/>
      <c r="M682" s="303"/>
      <c r="N682" s="307"/>
      <c r="O682" s="307"/>
      <c r="P682" s="307"/>
      <c r="Q682" s="307"/>
      <c r="R682" s="307"/>
      <c r="S682" s="307"/>
      <c r="T682" s="307"/>
      <c r="U682" s="307"/>
      <c r="V682" s="307"/>
      <c r="W682" s="307"/>
      <c r="X682" s="307"/>
      <c r="Y682" s="307"/>
      <c r="Z682" s="307"/>
      <c r="AA682" s="307"/>
      <c r="AB682" s="307"/>
      <c r="AC682" s="307"/>
      <c r="AD682" s="307"/>
      <c r="AE682" s="307"/>
      <c r="AF682" s="307"/>
      <c r="AG682" s="307"/>
      <c r="AH682" s="307"/>
    </row>
    <row r="683" spans="1:34" s="262" customFormat="1" ht="20.25" customHeight="1">
      <c r="A683" s="267"/>
      <c r="B683" s="271"/>
      <c r="C683" s="80"/>
      <c r="D683" s="20"/>
      <c r="E683" s="22"/>
      <c r="F683" s="22"/>
      <c r="G683" s="24"/>
      <c r="H683" s="286"/>
      <c r="I683" s="290"/>
      <c r="J683" s="295"/>
      <c r="K683" s="300"/>
      <c r="L683" s="304"/>
      <c r="M683" s="304"/>
      <c r="N683" s="307"/>
      <c r="O683" s="307"/>
      <c r="P683" s="307"/>
      <c r="Q683" s="307"/>
      <c r="R683" s="307"/>
      <c r="S683" s="307"/>
      <c r="T683" s="307"/>
      <c r="U683" s="307"/>
      <c r="V683" s="307"/>
      <c r="W683" s="307"/>
      <c r="X683" s="307"/>
      <c r="Y683" s="307"/>
      <c r="Z683" s="307"/>
      <c r="AA683" s="307"/>
      <c r="AB683" s="307"/>
      <c r="AC683" s="307"/>
      <c r="AD683" s="307"/>
      <c r="AE683" s="307"/>
      <c r="AF683" s="307"/>
      <c r="AG683" s="307"/>
      <c r="AH683" s="307"/>
    </row>
    <row r="684" spans="1:34" s="262" customFormat="1">
      <c r="C684" s="275"/>
      <c r="D684" s="275"/>
      <c r="E684" s="275"/>
      <c r="F684" s="275"/>
      <c r="G684" s="275"/>
      <c r="H684" s="275"/>
      <c r="I684" s="275"/>
      <c r="J684" s="275"/>
      <c r="K684" s="275"/>
      <c r="L684" s="275"/>
      <c r="M684" s="275"/>
      <c r="N684" s="307"/>
      <c r="O684" s="307"/>
      <c r="P684" s="307"/>
      <c r="Q684" s="307"/>
      <c r="R684" s="307"/>
      <c r="S684" s="307"/>
      <c r="T684" s="307"/>
      <c r="U684" s="307"/>
      <c r="V684" s="307"/>
      <c r="W684" s="307"/>
      <c r="X684" s="307"/>
      <c r="Y684" s="307"/>
      <c r="Z684" s="307"/>
      <c r="AA684" s="307"/>
      <c r="AB684" s="307"/>
      <c r="AC684" s="307"/>
      <c r="AD684" s="307"/>
      <c r="AE684" s="307"/>
      <c r="AF684" s="307"/>
      <c r="AG684" s="307"/>
      <c r="AH684" s="307"/>
    </row>
    <row r="685" spans="1:34" s="262" customFormat="1">
      <c r="C685" s="275"/>
      <c r="D685" s="275"/>
      <c r="E685" s="275"/>
      <c r="F685" s="275"/>
      <c r="G685" s="275"/>
      <c r="H685" s="275"/>
      <c r="I685" s="275"/>
      <c r="J685" s="275"/>
      <c r="K685" s="275"/>
      <c r="L685" s="275"/>
      <c r="M685" s="275"/>
      <c r="N685" s="307"/>
      <c r="O685" s="307"/>
      <c r="P685" s="307"/>
      <c r="Q685" s="307"/>
      <c r="R685" s="307"/>
      <c r="S685" s="307"/>
      <c r="T685" s="307"/>
      <c r="U685" s="307"/>
      <c r="V685" s="307"/>
      <c r="W685" s="307"/>
      <c r="X685" s="307"/>
      <c r="Y685" s="307"/>
      <c r="Z685" s="307"/>
      <c r="AA685" s="307"/>
      <c r="AB685" s="307"/>
      <c r="AC685" s="307"/>
      <c r="AD685" s="307"/>
      <c r="AE685" s="307"/>
      <c r="AF685" s="307"/>
      <c r="AG685" s="307"/>
      <c r="AH685" s="307"/>
    </row>
    <row r="686" spans="1:34" s="262" customFormat="1">
      <c r="C686" s="275"/>
      <c r="D686" s="275"/>
      <c r="E686" s="275"/>
      <c r="F686" s="275"/>
      <c r="G686" s="275"/>
      <c r="H686" s="275"/>
      <c r="I686" s="275"/>
      <c r="J686" s="275"/>
      <c r="K686" s="275"/>
      <c r="L686" s="275"/>
      <c r="M686" s="275"/>
      <c r="N686" s="307"/>
      <c r="O686" s="307"/>
      <c r="P686" s="307"/>
      <c r="Q686" s="307"/>
      <c r="R686" s="307"/>
      <c r="S686" s="307"/>
      <c r="T686" s="307"/>
      <c r="U686" s="307"/>
      <c r="V686" s="307"/>
      <c r="W686" s="307"/>
      <c r="X686" s="307"/>
      <c r="Y686" s="307"/>
      <c r="Z686" s="307"/>
      <c r="AA686" s="307"/>
      <c r="AB686" s="307"/>
      <c r="AC686" s="307"/>
      <c r="AD686" s="307"/>
      <c r="AE686" s="307"/>
      <c r="AF686" s="307"/>
      <c r="AG686" s="307"/>
      <c r="AH686" s="307"/>
    </row>
    <row r="687" spans="1:34" s="262" customFormat="1">
      <c r="C687" s="275"/>
      <c r="D687" s="275"/>
      <c r="E687" s="275"/>
      <c r="F687" s="275"/>
      <c r="G687" s="275"/>
      <c r="H687" s="275"/>
      <c r="I687" s="275"/>
      <c r="J687" s="275"/>
      <c r="K687" s="275"/>
      <c r="L687" s="275"/>
      <c r="M687" s="275"/>
      <c r="N687" s="307"/>
      <c r="O687" s="307"/>
      <c r="P687" s="307"/>
      <c r="Q687" s="307"/>
      <c r="R687" s="307"/>
      <c r="S687" s="307"/>
      <c r="T687" s="307"/>
      <c r="U687" s="307"/>
      <c r="V687" s="307"/>
      <c r="W687" s="307"/>
      <c r="X687" s="307"/>
      <c r="Y687" s="307"/>
      <c r="Z687" s="307"/>
      <c r="AA687" s="307"/>
      <c r="AB687" s="307"/>
      <c r="AC687" s="307"/>
      <c r="AD687" s="307"/>
      <c r="AE687" s="307"/>
      <c r="AF687" s="307"/>
      <c r="AG687" s="307"/>
      <c r="AH687" s="307"/>
    </row>
    <row r="688" spans="1:34" s="262" customFormat="1">
      <c r="C688" s="275"/>
      <c r="D688" s="275"/>
      <c r="E688" s="275"/>
      <c r="F688" s="275"/>
      <c r="G688" s="275"/>
      <c r="H688" s="275"/>
      <c r="I688" s="275"/>
      <c r="J688" s="275"/>
      <c r="K688" s="275"/>
      <c r="L688" s="275"/>
      <c r="M688" s="275"/>
      <c r="N688" s="307"/>
      <c r="O688" s="307"/>
      <c r="P688" s="307"/>
      <c r="Q688" s="307"/>
      <c r="R688" s="307"/>
      <c r="S688" s="307"/>
      <c r="T688" s="307"/>
      <c r="U688" s="307"/>
      <c r="V688" s="307"/>
      <c r="W688" s="307"/>
      <c r="X688" s="307"/>
      <c r="Y688" s="307"/>
      <c r="Z688" s="307"/>
      <c r="AA688" s="307"/>
      <c r="AB688" s="307"/>
      <c r="AC688" s="307"/>
      <c r="AD688" s="307"/>
      <c r="AE688" s="307"/>
      <c r="AF688" s="307"/>
      <c r="AG688" s="307"/>
      <c r="AH688" s="307"/>
    </row>
    <row r="689" spans="3:34" s="262" customFormat="1">
      <c r="C689" s="275"/>
      <c r="D689" s="275"/>
      <c r="E689" s="275"/>
      <c r="F689" s="275"/>
      <c r="G689" s="275"/>
      <c r="H689" s="275"/>
      <c r="I689" s="275"/>
      <c r="J689" s="275"/>
      <c r="K689" s="275"/>
      <c r="L689" s="275"/>
      <c r="M689" s="275"/>
      <c r="N689" s="307"/>
      <c r="O689" s="307"/>
      <c r="P689" s="307"/>
      <c r="Q689" s="307"/>
      <c r="R689" s="307"/>
      <c r="S689" s="307"/>
      <c r="T689" s="307"/>
      <c r="U689" s="307"/>
      <c r="V689" s="307"/>
      <c r="W689" s="307"/>
      <c r="X689" s="307"/>
      <c r="Y689" s="307"/>
      <c r="Z689" s="307"/>
      <c r="AA689" s="307"/>
      <c r="AB689" s="307"/>
      <c r="AC689" s="307"/>
      <c r="AD689" s="307"/>
      <c r="AE689" s="307"/>
      <c r="AF689" s="307"/>
      <c r="AG689" s="307"/>
      <c r="AH689" s="307"/>
    </row>
    <row r="690" spans="3:34" s="262" customFormat="1">
      <c r="C690" s="275"/>
      <c r="D690" s="275"/>
      <c r="E690" s="275"/>
      <c r="F690" s="275"/>
      <c r="G690" s="275"/>
      <c r="H690" s="275"/>
      <c r="I690" s="275"/>
      <c r="J690" s="275"/>
      <c r="K690" s="275"/>
      <c r="L690" s="275"/>
      <c r="M690" s="275"/>
      <c r="N690" s="307"/>
      <c r="O690" s="307"/>
      <c r="P690" s="307"/>
      <c r="Q690" s="307"/>
      <c r="R690" s="307"/>
      <c r="S690" s="307"/>
      <c r="T690" s="307"/>
      <c r="U690" s="307"/>
      <c r="V690" s="307"/>
      <c r="W690" s="307"/>
      <c r="X690" s="307"/>
      <c r="Y690" s="307"/>
      <c r="Z690" s="307"/>
      <c r="AA690" s="307"/>
      <c r="AB690" s="307"/>
      <c r="AC690" s="307"/>
      <c r="AD690" s="307"/>
      <c r="AE690" s="307"/>
      <c r="AF690" s="307"/>
      <c r="AG690" s="307"/>
      <c r="AH690" s="307"/>
    </row>
    <row r="691" spans="3:34" s="262" customFormat="1">
      <c r="C691" s="275"/>
      <c r="D691" s="275"/>
      <c r="E691" s="275"/>
      <c r="F691" s="275"/>
      <c r="G691" s="275"/>
      <c r="H691" s="275"/>
      <c r="I691" s="275"/>
      <c r="J691" s="275"/>
      <c r="K691" s="275"/>
      <c r="L691" s="275"/>
      <c r="M691" s="275"/>
      <c r="N691" s="307"/>
      <c r="O691" s="307"/>
      <c r="P691" s="307"/>
      <c r="Q691" s="307"/>
      <c r="R691" s="307"/>
      <c r="S691" s="307"/>
      <c r="T691" s="307"/>
      <c r="U691" s="307"/>
      <c r="V691" s="307"/>
      <c r="W691" s="307"/>
      <c r="X691" s="307"/>
      <c r="Y691" s="307"/>
      <c r="Z691" s="307"/>
      <c r="AA691" s="307"/>
      <c r="AB691" s="307"/>
      <c r="AC691" s="307"/>
      <c r="AD691" s="307"/>
      <c r="AE691" s="307"/>
      <c r="AF691" s="307"/>
      <c r="AG691" s="307"/>
      <c r="AH691" s="307"/>
    </row>
    <row r="692" spans="3:34" s="262" customFormat="1">
      <c r="C692" s="275"/>
      <c r="D692" s="275"/>
      <c r="E692" s="275"/>
      <c r="F692" s="275"/>
      <c r="G692" s="275"/>
      <c r="H692" s="275"/>
      <c r="I692" s="275"/>
      <c r="J692" s="275"/>
      <c r="K692" s="275"/>
      <c r="L692" s="275"/>
      <c r="M692" s="275"/>
      <c r="N692" s="307"/>
      <c r="O692" s="307"/>
      <c r="P692" s="307"/>
      <c r="Q692" s="307"/>
      <c r="R692" s="307"/>
      <c r="S692" s="307"/>
      <c r="T692" s="307"/>
      <c r="U692" s="307"/>
      <c r="V692" s="307"/>
      <c r="W692" s="307"/>
      <c r="X692" s="307"/>
      <c r="Y692" s="307"/>
      <c r="Z692" s="307"/>
      <c r="AA692" s="307"/>
      <c r="AB692" s="307"/>
      <c r="AC692" s="307"/>
      <c r="AD692" s="307"/>
      <c r="AE692" s="307"/>
      <c r="AF692" s="307"/>
      <c r="AG692" s="307"/>
      <c r="AH692" s="307"/>
    </row>
    <row r="693" spans="3:34" s="262" customFormat="1">
      <c r="C693" s="275"/>
      <c r="D693" s="275"/>
      <c r="E693" s="275"/>
      <c r="F693" s="275"/>
      <c r="G693" s="275"/>
      <c r="H693" s="275"/>
      <c r="I693" s="275"/>
      <c r="J693" s="275"/>
      <c r="K693" s="275"/>
      <c r="L693" s="275"/>
      <c r="M693" s="275"/>
      <c r="N693" s="307"/>
      <c r="O693" s="307"/>
      <c r="P693" s="307"/>
      <c r="Q693" s="307"/>
      <c r="R693" s="307"/>
      <c r="S693" s="307"/>
      <c r="T693" s="307"/>
      <c r="U693" s="307"/>
      <c r="V693" s="307"/>
      <c r="W693" s="307"/>
      <c r="X693" s="307"/>
      <c r="Y693" s="307"/>
      <c r="Z693" s="307"/>
      <c r="AA693" s="307"/>
      <c r="AB693" s="307"/>
      <c r="AC693" s="307"/>
      <c r="AD693" s="307"/>
      <c r="AE693" s="307"/>
      <c r="AF693" s="307"/>
      <c r="AG693" s="307"/>
      <c r="AH693" s="307"/>
    </row>
    <row r="694" spans="3:34" s="262" customFormat="1">
      <c r="C694" s="275"/>
      <c r="D694" s="275"/>
      <c r="E694" s="275"/>
      <c r="F694" s="275"/>
      <c r="G694" s="275"/>
      <c r="H694" s="275"/>
      <c r="I694" s="275"/>
      <c r="J694" s="275"/>
      <c r="K694" s="275"/>
      <c r="L694" s="275"/>
      <c r="M694" s="275"/>
      <c r="N694" s="307"/>
      <c r="O694" s="307"/>
      <c r="P694" s="307"/>
      <c r="Q694" s="307"/>
      <c r="R694" s="307"/>
      <c r="S694" s="307"/>
      <c r="T694" s="307"/>
      <c r="U694" s="307"/>
      <c r="V694" s="307"/>
      <c r="W694" s="307"/>
      <c r="X694" s="307"/>
      <c r="Y694" s="307"/>
      <c r="Z694" s="307"/>
      <c r="AA694" s="307"/>
      <c r="AB694" s="307"/>
      <c r="AC694" s="307"/>
      <c r="AD694" s="307"/>
      <c r="AE694" s="307"/>
      <c r="AF694" s="307"/>
      <c r="AG694" s="307"/>
      <c r="AH694" s="307"/>
    </row>
    <row r="695" spans="3:34" s="262" customFormat="1">
      <c r="C695" s="275"/>
      <c r="D695" s="275"/>
      <c r="E695" s="275"/>
      <c r="F695" s="275"/>
      <c r="G695" s="275"/>
      <c r="H695" s="275"/>
      <c r="I695" s="275"/>
      <c r="J695" s="275"/>
      <c r="K695" s="275"/>
      <c r="L695" s="275"/>
      <c r="M695" s="275"/>
      <c r="N695" s="307"/>
      <c r="O695" s="307"/>
      <c r="P695" s="307"/>
      <c r="Q695" s="307"/>
      <c r="R695" s="307"/>
      <c r="S695" s="307"/>
      <c r="T695" s="307"/>
      <c r="U695" s="307"/>
      <c r="V695" s="307"/>
      <c r="W695" s="307"/>
      <c r="X695" s="307"/>
      <c r="Y695" s="307"/>
      <c r="Z695" s="307"/>
      <c r="AA695" s="307"/>
      <c r="AB695" s="307"/>
      <c r="AC695" s="307"/>
      <c r="AD695" s="307"/>
      <c r="AE695" s="307"/>
      <c r="AF695" s="307"/>
      <c r="AG695" s="307"/>
      <c r="AH695" s="307"/>
    </row>
    <row r="696" spans="3:34" s="262" customFormat="1">
      <c r="C696" s="275"/>
      <c r="D696" s="275"/>
      <c r="E696" s="275"/>
      <c r="F696" s="275"/>
      <c r="G696" s="275"/>
      <c r="H696" s="275"/>
      <c r="I696" s="275"/>
      <c r="J696" s="275"/>
      <c r="K696" s="275"/>
      <c r="L696" s="275"/>
      <c r="M696" s="275"/>
      <c r="N696" s="307"/>
      <c r="O696" s="307"/>
      <c r="P696" s="307"/>
      <c r="Q696" s="307"/>
      <c r="R696" s="307"/>
      <c r="S696" s="307"/>
      <c r="T696" s="307"/>
      <c r="U696" s="307"/>
      <c r="V696" s="307"/>
      <c r="W696" s="307"/>
      <c r="X696" s="307"/>
      <c r="Y696" s="307"/>
      <c r="Z696" s="307"/>
      <c r="AA696" s="307"/>
      <c r="AB696" s="307"/>
      <c r="AC696" s="307"/>
      <c r="AD696" s="307"/>
      <c r="AE696" s="307"/>
      <c r="AF696" s="307"/>
      <c r="AG696" s="307"/>
      <c r="AH696" s="307"/>
    </row>
    <row r="697" spans="3:34" s="262" customFormat="1">
      <c r="C697" s="275"/>
      <c r="D697" s="275"/>
      <c r="E697" s="275"/>
      <c r="F697" s="275"/>
      <c r="G697" s="275"/>
      <c r="H697" s="275"/>
      <c r="I697" s="275"/>
      <c r="J697" s="275"/>
      <c r="K697" s="275"/>
      <c r="L697" s="275"/>
      <c r="M697" s="275"/>
      <c r="N697" s="307"/>
      <c r="O697" s="307"/>
      <c r="P697" s="307"/>
      <c r="Q697" s="307"/>
      <c r="R697" s="307"/>
      <c r="S697" s="307"/>
      <c r="T697" s="307"/>
      <c r="U697" s="307"/>
      <c r="V697" s="307"/>
      <c r="W697" s="307"/>
      <c r="X697" s="307"/>
      <c r="Y697" s="307"/>
      <c r="Z697" s="307"/>
      <c r="AA697" s="307"/>
      <c r="AB697" s="307"/>
      <c r="AC697" s="307"/>
      <c r="AD697" s="307"/>
      <c r="AE697" s="307"/>
      <c r="AF697" s="307"/>
      <c r="AG697" s="307"/>
      <c r="AH697" s="307"/>
    </row>
    <row r="698" spans="3:34" s="262" customFormat="1">
      <c r="C698" s="275"/>
      <c r="D698" s="275"/>
      <c r="E698" s="275"/>
      <c r="F698" s="275"/>
      <c r="G698" s="275"/>
      <c r="H698" s="275"/>
      <c r="I698" s="275"/>
      <c r="J698" s="275"/>
      <c r="K698" s="275"/>
      <c r="L698" s="275"/>
      <c r="M698" s="275"/>
      <c r="N698" s="307"/>
      <c r="O698" s="307"/>
      <c r="P698" s="307"/>
      <c r="Q698" s="307"/>
      <c r="R698" s="307"/>
      <c r="S698" s="307"/>
      <c r="T698" s="307"/>
      <c r="U698" s="307"/>
      <c r="V698" s="307"/>
      <c r="W698" s="307"/>
      <c r="X698" s="307"/>
      <c r="Y698" s="307"/>
      <c r="Z698" s="307"/>
      <c r="AA698" s="307"/>
      <c r="AB698" s="307"/>
      <c r="AC698" s="307"/>
      <c r="AD698" s="307"/>
      <c r="AE698" s="307"/>
      <c r="AF698" s="307"/>
      <c r="AG698" s="307"/>
      <c r="AH698" s="307"/>
    </row>
    <row r="699" spans="3:34" s="262" customFormat="1">
      <c r="C699" s="275"/>
      <c r="D699" s="275"/>
      <c r="E699" s="275"/>
      <c r="F699" s="275"/>
      <c r="G699" s="275"/>
      <c r="H699" s="275"/>
      <c r="I699" s="275"/>
      <c r="J699" s="275"/>
      <c r="K699" s="275"/>
      <c r="L699" s="275"/>
      <c r="M699" s="275"/>
      <c r="N699" s="307"/>
      <c r="O699" s="307"/>
      <c r="P699" s="307"/>
      <c r="Q699" s="307"/>
      <c r="R699" s="307"/>
      <c r="S699" s="307"/>
      <c r="T699" s="307"/>
      <c r="U699" s="307"/>
      <c r="V699" s="307"/>
      <c r="W699" s="307"/>
      <c r="X699" s="307"/>
      <c r="Y699" s="307"/>
      <c r="Z699" s="307"/>
      <c r="AA699" s="307"/>
      <c r="AB699" s="307"/>
      <c r="AC699" s="307"/>
      <c r="AD699" s="307"/>
      <c r="AE699" s="307"/>
      <c r="AF699" s="307"/>
      <c r="AG699" s="307"/>
      <c r="AH699" s="307"/>
    </row>
    <row r="700" spans="3:34" s="262" customFormat="1">
      <c r="C700" s="275"/>
      <c r="D700" s="275"/>
      <c r="E700" s="275"/>
      <c r="F700" s="275"/>
      <c r="G700" s="275"/>
      <c r="H700" s="275"/>
      <c r="I700" s="275"/>
      <c r="J700" s="275"/>
      <c r="K700" s="275"/>
      <c r="L700" s="275"/>
      <c r="M700" s="275"/>
      <c r="N700" s="307"/>
      <c r="O700" s="307"/>
      <c r="P700" s="307"/>
      <c r="Q700" s="307"/>
      <c r="R700" s="307"/>
      <c r="S700" s="307"/>
      <c r="T700" s="307"/>
      <c r="U700" s="307"/>
      <c r="V700" s="307"/>
      <c r="W700" s="307"/>
      <c r="X700" s="307"/>
      <c r="Y700" s="307"/>
      <c r="Z700" s="307"/>
      <c r="AA700" s="307"/>
      <c r="AB700" s="307"/>
      <c r="AC700" s="307"/>
      <c r="AD700" s="307"/>
      <c r="AE700" s="307"/>
      <c r="AF700" s="307"/>
      <c r="AG700" s="307"/>
      <c r="AH700" s="307"/>
    </row>
    <row r="701" spans="3:34" s="262" customFormat="1">
      <c r="C701" s="275"/>
      <c r="D701" s="275"/>
      <c r="E701" s="275"/>
      <c r="F701" s="275"/>
      <c r="G701" s="275"/>
      <c r="H701" s="275"/>
      <c r="I701" s="275"/>
      <c r="J701" s="275"/>
      <c r="K701" s="275"/>
      <c r="L701" s="275"/>
      <c r="M701" s="275"/>
      <c r="N701" s="307"/>
      <c r="O701" s="307"/>
      <c r="P701" s="307"/>
      <c r="Q701" s="307"/>
      <c r="R701" s="307"/>
      <c r="S701" s="307"/>
      <c r="T701" s="307"/>
      <c r="U701" s="307"/>
      <c r="V701" s="307"/>
      <c r="W701" s="307"/>
      <c r="X701" s="307"/>
      <c r="Y701" s="307"/>
      <c r="Z701" s="307"/>
      <c r="AA701" s="307"/>
      <c r="AB701" s="307"/>
      <c r="AC701" s="307"/>
      <c r="AD701" s="307"/>
      <c r="AE701" s="307"/>
      <c r="AF701" s="307"/>
      <c r="AG701" s="307"/>
      <c r="AH701" s="307"/>
    </row>
    <row r="702" spans="3:34" s="262" customFormat="1">
      <c r="C702" s="275"/>
      <c r="D702" s="275"/>
      <c r="E702" s="275"/>
      <c r="F702" s="275"/>
      <c r="G702" s="275"/>
      <c r="H702" s="275"/>
      <c r="I702" s="275"/>
      <c r="J702" s="275"/>
      <c r="K702" s="275"/>
      <c r="L702" s="275"/>
      <c r="M702" s="275"/>
      <c r="N702" s="307"/>
      <c r="O702" s="307"/>
      <c r="P702" s="307"/>
      <c r="Q702" s="307"/>
      <c r="R702" s="307"/>
      <c r="S702" s="307"/>
      <c r="T702" s="307"/>
      <c r="U702" s="307"/>
      <c r="V702" s="307"/>
      <c r="W702" s="307"/>
      <c r="X702" s="307"/>
      <c r="Y702" s="307"/>
      <c r="Z702" s="307"/>
      <c r="AA702" s="307"/>
      <c r="AB702" s="307"/>
      <c r="AC702" s="307"/>
      <c r="AD702" s="307"/>
      <c r="AE702" s="307"/>
      <c r="AF702" s="307"/>
      <c r="AG702" s="307"/>
      <c r="AH702" s="307"/>
    </row>
    <row r="703" spans="3:34" s="262" customFormat="1">
      <c r="C703" s="275"/>
      <c r="D703" s="275"/>
      <c r="E703" s="275"/>
      <c r="F703" s="275"/>
      <c r="G703" s="275"/>
      <c r="H703" s="275"/>
      <c r="I703" s="275"/>
      <c r="J703" s="275"/>
      <c r="K703" s="275"/>
      <c r="L703" s="275"/>
      <c r="M703" s="275"/>
      <c r="N703" s="307"/>
      <c r="O703" s="307"/>
      <c r="P703" s="307"/>
      <c r="Q703" s="307"/>
      <c r="R703" s="307"/>
      <c r="S703" s="307"/>
      <c r="T703" s="307"/>
      <c r="U703" s="307"/>
      <c r="V703" s="307"/>
      <c r="W703" s="307"/>
      <c r="X703" s="307"/>
      <c r="Y703" s="307"/>
      <c r="Z703" s="307"/>
      <c r="AA703" s="307"/>
      <c r="AB703" s="307"/>
      <c r="AC703" s="307"/>
      <c r="AD703" s="307"/>
      <c r="AE703" s="307"/>
      <c r="AF703" s="307"/>
      <c r="AG703" s="307"/>
      <c r="AH703" s="307"/>
    </row>
    <row r="704" spans="3:34" s="262" customFormat="1">
      <c r="C704" s="275"/>
      <c r="D704" s="275"/>
      <c r="E704" s="275"/>
      <c r="F704" s="275"/>
      <c r="G704" s="275"/>
      <c r="H704" s="275"/>
      <c r="I704" s="275"/>
      <c r="J704" s="275"/>
      <c r="K704" s="275"/>
      <c r="L704" s="275"/>
      <c r="M704" s="275"/>
      <c r="N704" s="307"/>
      <c r="O704" s="307"/>
      <c r="P704" s="307"/>
      <c r="Q704" s="307"/>
      <c r="R704" s="307"/>
      <c r="S704" s="307"/>
      <c r="T704" s="307"/>
      <c r="U704" s="307"/>
      <c r="V704" s="307"/>
      <c r="W704" s="307"/>
      <c r="X704" s="307"/>
      <c r="Y704" s="307"/>
      <c r="Z704" s="307"/>
      <c r="AA704" s="307"/>
      <c r="AB704" s="307"/>
      <c r="AC704" s="307"/>
      <c r="AD704" s="307"/>
      <c r="AE704" s="307"/>
      <c r="AF704" s="307"/>
      <c r="AG704" s="307"/>
      <c r="AH704" s="307"/>
    </row>
    <row r="705" spans="3:34" s="262" customFormat="1">
      <c r="C705" s="275"/>
      <c r="D705" s="275"/>
      <c r="E705" s="275"/>
      <c r="F705" s="275"/>
      <c r="G705" s="275"/>
      <c r="H705" s="275"/>
      <c r="I705" s="275"/>
      <c r="J705" s="275"/>
      <c r="K705" s="275"/>
      <c r="L705" s="275"/>
      <c r="M705" s="275"/>
      <c r="N705" s="307"/>
      <c r="O705" s="307"/>
      <c r="P705" s="307"/>
      <c r="Q705" s="307"/>
      <c r="R705" s="307"/>
      <c r="S705" s="307"/>
      <c r="T705" s="307"/>
      <c r="U705" s="307"/>
      <c r="V705" s="307"/>
      <c r="W705" s="307"/>
      <c r="X705" s="307"/>
      <c r="Y705" s="307"/>
      <c r="Z705" s="307"/>
      <c r="AA705" s="307"/>
      <c r="AB705" s="307"/>
      <c r="AC705" s="307"/>
      <c r="AD705" s="307"/>
      <c r="AE705" s="307"/>
      <c r="AF705" s="307"/>
      <c r="AG705" s="307"/>
      <c r="AH705" s="307"/>
    </row>
    <row r="706" spans="3:34" s="262" customFormat="1">
      <c r="C706" s="275"/>
      <c r="D706" s="275"/>
      <c r="E706" s="275"/>
      <c r="F706" s="275"/>
      <c r="G706" s="275"/>
      <c r="H706" s="275"/>
      <c r="I706" s="275"/>
      <c r="J706" s="275"/>
      <c r="K706" s="275"/>
      <c r="L706" s="275"/>
      <c r="M706" s="275"/>
      <c r="N706" s="307"/>
      <c r="O706" s="307"/>
      <c r="P706" s="307"/>
      <c r="Q706" s="307"/>
      <c r="R706" s="307"/>
      <c r="S706" s="307"/>
      <c r="T706" s="307"/>
      <c r="U706" s="307"/>
      <c r="V706" s="307"/>
      <c r="W706" s="307"/>
      <c r="X706" s="307"/>
      <c r="Y706" s="307"/>
      <c r="Z706" s="307"/>
      <c r="AA706" s="307"/>
      <c r="AB706" s="307"/>
      <c r="AC706" s="307"/>
      <c r="AD706" s="307"/>
      <c r="AE706" s="307"/>
      <c r="AF706" s="307"/>
      <c r="AG706" s="307"/>
      <c r="AH706" s="307"/>
    </row>
    <row r="707" spans="3:34" s="262" customFormat="1">
      <c r="C707" s="275"/>
      <c r="D707" s="275"/>
      <c r="E707" s="275"/>
      <c r="F707" s="275"/>
      <c r="G707" s="275"/>
      <c r="H707" s="275"/>
      <c r="I707" s="275"/>
      <c r="J707" s="275"/>
      <c r="K707" s="275"/>
      <c r="L707" s="275"/>
      <c r="M707" s="275"/>
      <c r="N707" s="307"/>
      <c r="O707" s="307"/>
      <c r="P707" s="307"/>
      <c r="Q707" s="307"/>
      <c r="R707" s="307"/>
      <c r="S707" s="307"/>
      <c r="T707" s="307"/>
      <c r="U707" s="307"/>
      <c r="V707" s="307"/>
      <c r="W707" s="307"/>
      <c r="X707" s="307"/>
      <c r="Y707" s="307"/>
      <c r="Z707" s="307"/>
      <c r="AA707" s="307"/>
      <c r="AB707" s="307"/>
      <c r="AC707" s="307"/>
      <c r="AD707" s="307"/>
      <c r="AE707" s="307"/>
      <c r="AF707" s="307"/>
      <c r="AG707" s="307"/>
      <c r="AH707" s="307"/>
    </row>
    <row r="708" spans="3:34" s="262" customFormat="1">
      <c r="C708" s="275"/>
      <c r="D708" s="275"/>
      <c r="E708" s="275"/>
      <c r="F708" s="275"/>
      <c r="G708" s="275"/>
      <c r="H708" s="275"/>
      <c r="I708" s="275"/>
      <c r="J708" s="275"/>
      <c r="K708" s="275"/>
      <c r="L708" s="275"/>
      <c r="M708" s="275"/>
      <c r="N708" s="307"/>
      <c r="O708" s="307"/>
      <c r="P708" s="307"/>
      <c r="Q708" s="307"/>
      <c r="R708" s="307"/>
      <c r="S708" s="307"/>
      <c r="T708" s="307"/>
      <c r="U708" s="307"/>
      <c r="V708" s="307"/>
      <c r="W708" s="307"/>
      <c r="X708" s="307"/>
      <c r="Y708" s="307"/>
      <c r="Z708" s="307"/>
      <c r="AA708" s="307"/>
      <c r="AB708" s="307"/>
      <c r="AC708" s="307"/>
      <c r="AD708" s="307"/>
      <c r="AE708" s="307"/>
      <c r="AF708" s="307"/>
      <c r="AG708" s="307"/>
      <c r="AH708" s="307"/>
    </row>
    <row r="709" spans="3:34" s="262" customFormat="1">
      <c r="C709" s="275"/>
      <c r="D709" s="275"/>
      <c r="E709" s="275"/>
      <c r="F709" s="275"/>
      <c r="G709" s="275"/>
      <c r="H709" s="275"/>
      <c r="I709" s="275"/>
      <c r="J709" s="275"/>
      <c r="K709" s="275"/>
      <c r="L709" s="275"/>
      <c r="M709" s="275"/>
      <c r="N709" s="307"/>
      <c r="O709" s="307"/>
      <c r="P709" s="307"/>
      <c r="Q709" s="307"/>
      <c r="R709" s="307"/>
      <c r="S709" s="307"/>
      <c r="T709" s="307"/>
      <c r="U709" s="307"/>
      <c r="V709" s="307"/>
      <c r="W709" s="307"/>
      <c r="X709" s="307"/>
      <c r="Y709" s="307"/>
      <c r="Z709" s="307"/>
      <c r="AA709" s="307"/>
      <c r="AB709" s="307"/>
      <c r="AC709" s="307"/>
      <c r="AD709" s="307"/>
      <c r="AE709" s="307"/>
      <c r="AF709" s="307"/>
      <c r="AG709" s="307"/>
      <c r="AH709" s="307"/>
    </row>
    <row r="710" spans="3:34" s="262" customFormat="1">
      <c r="C710" s="275"/>
      <c r="D710" s="275"/>
      <c r="E710" s="275"/>
      <c r="F710" s="275"/>
      <c r="G710" s="275"/>
      <c r="H710" s="275"/>
      <c r="I710" s="275"/>
      <c r="J710" s="275"/>
      <c r="K710" s="275"/>
      <c r="L710" s="275"/>
      <c r="M710" s="275"/>
      <c r="N710" s="307"/>
      <c r="O710" s="307"/>
      <c r="P710" s="307"/>
      <c r="Q710" s="307"/>
      <c r="R710" s="307"/>
      <c r="S710" s="307"/>
      <c r="T710" s="307"/>
      <c r="U710" s="307"/>
      <c r="V710" s="307"/>
      <c r="W710" s="307"/>
      <c r="X710" s="307"/>
      <c r="Y710" s="307"/>
      <c r="Z710" s="307"/>
      <c r="AA710" s="307"/>
      <c r="AB710" s="307"/>
      <c r="AC710" s="307"/>
      <c r="AD710" s="307"/>
      <c r="AE710" s="307"/>
      <c r="AF710" s="307"/>
      <c r="AG710" s="307"/>
      <c r="AH710" s="307"/>
    </row>
    <row r="711" spans="3:34" s="262" customFormat="1">
      <c r="C711" s="275"/>
      <c r="D711" s="275"/>
      <c r="E711" s="275"/>
      <c r="F711" s="275"/>
      <c r="G711" s="275"/>
      <c r="H711" s="275"/>
      <c r="I711" s="275"/>
      <c r="J711" s="275"/>
      <c r="K711" s="275"/>
      <c r="L711" s="275"/>
      <c r="M711" s="275"/>
      <c r="N711" s="307"/>
      <c r="O711" s="307"/>
      <c r="P711" s="307"/>
      <c r="Q711" s="307"/>
      <c r="R711" s="307"/>
      <c r="S711" s="307"/>
      <c r="T711" s="307"/>
      <c r="U711" s="307"/>
      <c r="V711" s="307"/>
      <c r="W711" s="307"/>
      <c r="X711" s="307"/>
      <c r="Y711" s="307"/>
      <c r="Z711" s="307"/>
      <c r="AA711" s="307"/>
      <c r="AB711" s="307"/>
      <c r="AC711" s="307"/>
      <c r="AD711" s="307"/>
      <c r="AE711" s="307"/>
      <c r="AF711" s="307"/>
      <c r="AG711" s="307"/>
      <c r="AH711" s="307"/>
    </row>
    <row r="712" spans="3:34" s="262" customFormat="1">
      <c r="C712" s="275"/>
      <c r="D712" s="275"/>
      <c r="E712" s="275"/>
      <c r="F712" s="275"/>
      <c r="G712" s="275"/>
      <c r="H712" s="275"/>
      <c r="I712" s="275"/>
      <c r="J712" s="275"/>
      <c r="K712" s="275"/>
      <c r="L712" s="275"/>
      <c r="M712" s="275"/>
      <c r="N712" s="307"/>
      <c r="O712" s="307"/>
      <c r="P712" s="307"/>
      <c r="Q712" s="307"/>
      <c r="R712" s="307"/>
      <c r="S712" s="307"/>
      <c r="T712" s="307"/>
      <c r="U712" s="307"/>
      <c r="V712" s="307"/>
      <c r="W712" s="307"/>
      <c r="X712" s="307"/>
      <c r="Y712" s="307"/>
      <c r="Z712" s="307"/>
      <c r="AA712" s="307"/>
      <c r="AB712" s="307"/>
      <c r="AC712" s="307"/>
      <c r="AD712" s="307"/>
      <c r="AE712" s="307"/>
      <c r="AF712" s="307"/>
      <c r="AG712" s="307"/>
      <c r="AH712" s="307"/>
    </row>
    <row r="713" spans="3:34" s="262" customFormat="1">
      <c r="C713" s="275"/>
      <c r="D713" s="275"/>
      <c r="E713" s="275"/>
      <c r="F713" s="275"/>
      <c r="G713" s="275"/>
      <c r="H713" s="275"/>
      <c r="I713" s="275"/>
      <c r="J713" s="275"/>
      <c r="K713" s="275"/>
      <c r="L713" s="275"/>
      <c r="M713" s="275"/>
      <c r="N713" s="307"/>
      <c r="O713" s="307"/>
      <c r="P713" s="307"/>
      <c r="Q713" s="307"/>
      <c r="R713" s="307"/>
      <c r="S713" s="307"/>
      <c r="T713" s="307"/>
      <c r="U713" s="307"/>
      <c r="V713" s="307"/>
      <c r="W713" s="307"/>
      <c r="X713" s="307"/>
      <c r="Y713" s="307"/>
      <c r="Z713" s="307"/>
      <c r="AA713" s="307"/>
      <c r="AB713" s="307"/>
      <c r="AC713" s="307"/>
      <c r="AD713" s="307"/>
      <c r="AE713" s="307"/>
      <c r="AF713" s="307"/>
      <c r="AG713" s="307"/>
      <c r="AH713" s="307"/>
    </row>
    <row r="714" spans="3:34" s="262" customFormat="1">
      <c r="C714" s="275"/>
      <c r="D714" s="275"/>
      <c r="E714" s="275"/>
      <c r="F714" s="275"/>
      <c r="G714" s="275"/>
      <c r="H714" s="275"/>
      <c r="I714" s="275"/>
      <c r="J714" s="275"/>
      <c r="K714" s="275"/>
      <c r="L714" s="275"/>
      <c r="M714" s="275"/>
      <c r="N714" s="307"/>
      <c r="O714" s="307"/>
      <c r="P714" s="307"/>
      <c r="Q714" s="307"/>
      <c r="R714" s="307"/>
      <c r="S714" s="307"/>
      <c r="T714" s="307"/>
      <c r="U714" s="307"/>
      <c r="V714" s="307"/>
      <c r="W714" s="307"/>
      <c r="X714" s="307"/>
      <c r="Y714" s="307"/>
      <c r="Z714" s="307"/>
      <c r="AA714" s="307"/>
      <c r="AB714" s="307"/>
      <c r="AC714" s="307"/>
      <c r="AD714" s="307"/>
      <c r="AE714" s="307"/>
      <c r="AF714" s="307"/>
      <c r="AG714" s="307"/>
      <c r="AH714" s="307"/>
    </row>
    <row r="715" spans="3:34" s="262" customFormat="1">
      <c r="C715" s="275"/>
      <c r="D715" s="275"/>
      <c r="E715" s="275"/>
      <c r="F715" s="275"/>
      <c r="G715" s="275"/>
      <c r="H715" s="275"/>
      <c r="I715" s="275"/>
      <c r="J715" s="275"/>
      <c r="K715" s="275"/>
      <c r="L715" s="275"/>
      <c r="M715" s="275"/>
      <c r="N715" s="307"/>
      <c r="O715" s="307"/>
      <c r="P715" s="307"/>
      <c r="Q715" s="307"/>
      <c r="R715" s="307"/>
      <c r="S715" s="307"/>
      <c r="T715" s="307"/>
      <c r="U715" s="307"/>
      <c r="V715" s="307"/>
      <c r="W715" s="307"/>
      <c r="X715" s="307"/>
      <c r="Y715" s="307"/>
      <c r="Z715" s="307"/>
      <c r="AA715" s="307"/>
      <c r="AB715" s="307"/>
      <c r="AC715" s="307"/>
      <c r="AD715" s="307"/>
      <c r="AE715" s="307"/>
      <c r="AF715" s="307"/>
      <c r="AG715" s="307"/>
      <c r="AH715" s="307"/>
    </row>
    <row r="716" spans="3:34" s="262" customFormat="1">
      <c r="C716" s="275"/>
      <c r="D716" s="275"/>
      <c r="E716" s="275"/>
      <c r="F716" s="275"/>
      <c r="G716" s="275"/>
      <c r="H716" s="275"/>
      <c r="I716" s="275"/>
      <c r="J716" s="275"/>
      <c r="K716" s="275"/>
      <c r="L716" s="275"/>
      <c r="M716" s="275"/>
      <c r="N716" s="307"/>
      <c r="O716" s="307"/>
      <c r="P716" s="307"/>
      <c r="Q716" s="307"/>
      <c r="R716" s="307"/>
      <c r="S716" s="307"/>
      <c r="T716" s="307"/>
      <c r="U716" s="307"/>
      <c r="V716" s="307"/>
      <c r="W716" s="307"/>
      <c r="X716" s="307"/>
      <c r="Y716" s="307"/>
      <c r="Z716" s="307"/>
      <c r="AA716" s="307"/>
      <c r="AB716" s="307"/>
      <c r="AC716" s="307"/>
      <c r="AD716" s="307"/>
      <c r="AE716" s="307"/>
      <c r="AF716" s="307"/>
      <c r="AG716" s="307"/>
      <c r="AH716" s="307"/>
    </row>
    <row r="717" spans="3:34" s="262" customFormat="1">
      <c r="C717" s="275"/>
      <c r="D717" s="275"/>
      <c r="E717" s="275"/>
      <c r="F717" s="275"/>
      <c r="G717" s="275"/>
      <c r="H717" s="275"/>
      <c r="I717" s="275"/>
      <c r="J717" s="275"/>
      <c r="K717" s="275"/>
      <c r="L717" s="275"/>
      <c r="M717" s="275"/>
      <c r="N717" s="307"/>
      <c r="O717" s="307"/>
      <c r="P717" s="307"/>
      <c r="Q717" s="307"/>
      <c r="R717" s="307"/>
      <c r="S717" s="307"/>
      <c r="T717" s="307"/>
      <c r="U717" s="307"/>
      <c r="V717" s="307"/>
      <c r="W717" s="307"/>
      <c r="X717" s="307"/>
      <c r="Y717" s="307"/>
      <c r="Z717" s="307"/>
      <c r="AA717" s="307"/>
      <c r="AB717" s="307"/>
      <c r="AC717" s="307"/>
      <c r="AD717" s="307"/>
      <c r="AE717" s="307"/>
      <c r="AF717" s="307"/>
      <c r="AG717" s="307"/>
      <c r="AH717" s="307"/>
    </row>
    <row r="718" spans="3:34" s="262" customFormat="1">
      <c r="C718" s="275"/>
      <c r="D718" s="275"/>
      <c r="E718" s="275"/>
      <c r="F718" s="275"/>
      <c r="G718" s="275"/>
      <c r="H718" s="275"/>
      <c r="I718" s="275"/>
      <c r="J718" s="275"/>
      <c r="K718" s="275"/>
      <c r="L718" s="275"/>
      <c r="M718" s="275"/>
      <c r="N718" s="307"/>
      <c r="O718" s="307"/>
      <c r="P718" s="307"/>
      <c r="Q718" s="307"/>
      <c r="R718" s="307"/>
      <c r="S718" s="307"/>
      <c r="T718" s="307"/>
      <c r="U718" s="307"/>
      <c r="V718" s="307"/>
      <c r="W718" s="307"/>
      <c r="X718" s="307"/>
      <c r="Y718" s="307"/>
      <c r="Z718" s="307"/>
      <c r="AA718" s="307"/>
      <c r="AB718" s="307"/>
      <c r="AC718" s="307"/>
      <c r="AD718" s="307"/>
      <c r="AE718" s="307"/>
      <c r="AF718" s="307"/>
      <c r="AG718" s="307"/>
      <c r="AH718" s="307"/>
    </row>
    <row r="719" spans="3:34" s="262" customFormat="1">
      <c r="C719" s="275"/>
      <c r="D719" s="275"/>
      <c r="E719" s="275"/>
      <c r="F719" s="275"/>
      <c r="G719" s="275"/>
      <c r="H719" s="275"/>
      <c r="I719" s="275"/>
      <c r="J719" s="275"/>
      <c r="K719" s="275"/>
      <c r="L719" s="275"/>
      <c r="M719" s="275"/>
      <c r="N719" s="307"/>
      <c r="O719" s="307"/>
      <c r="P719" s="307"/>
      <c r="Q719" s="307"/>
      <c r="R719" s="307"/>
      <c r="S719" s="307"/>
      <c r="T719" s="307"/>
      <c r="U719" s="307"/>
      <c r="V719" s="307"/>
      <c r="W719" s="307"/>
      <c r="X719" s="307"/>
      <c r="Y719" s="307"/>
      <c r="Z719" s="307"/>
      <c r="AA719" s="307"/>
      <c r="AB719" s="307"/>
      <c r="AC719" s="307"/>
      <c r="AD719" s="307"/>
      <c r="AE719" s="307"/>
      <c r="AF719" s="307"/>
      <c r="AG719" s="307"/>
      <c r="AH719" s="307"/>
    </row>
    <row r="720" spans="3:34" s="262" customFormat="1">
      <c r="C720" s="275"/>
      <c r="D720" s="275"/>
      <c r="E720" s="275"/>
      <c r="F720" s="275"/>
      <c r="G720" s="275"/>
      <c r="H720" s="275"/>
      <c r="I720" s="275"/>
      <c r="J720" s="275"/>
      <c r="K720" s="275"/>
      <c r="L720" s="275"/>
      <c r="M720" s="275"/>
      <c r="N720" s="307"/>
      <c r="O720" s="307"/>
      <c r="P720" s="307"/>
      <c r="Q720" s="307"/>
      <c r="R720" s="307"/>
      <c r="S720" s="307"/>
      <c r="T720" s="307"/>
      <c r="U720" s="307"/>
      <c r="V720" s="307"/>
      <c r="W720" s="307"/>
      <c r="X720" s="307"/>
      <c r="Y720" s="307"/>
      <c r="Z720" s="307"/>
      <c r="AA720" s="307"/>
      <c r="AB720" s="307"/>
      <c r="AC720" s="307"/>
      <c r="AD720" s="307"/>
      <c r="AE720" s="307"/>
      <c r="AF720" s="307"/>
      <c r="AG720" s="307"/>
      <c r="AH720" s="307"/>
    </row>
    <row r="721" spans="3:34" s="262" customFormat="1">
      <c r="C721" s="275"/>
      <c r="D721" s="275"/>
      <c r="E721" s="275"/>
      <c r="F721" s="275"/>
      <c r="G721" s="275"/>
      <c r="H721" s="275"/>
      <c r="I721" s="275"/>
      <c r="J721" s="275"/>
      <c r="K721" s="275"/>
      <c r="L721" s="275"/>
      <c r="M721" s="275"/>
      <c r="N721" s="307"/>
      <c r="O721" s="307"/>
      <c r="P721" s="307"/>
      <c r="Q721" s="307"/>
      <c r="R721" s="307"/>
      <c r="S721" s="307"/>
      <c r="T721" s="307"/>
      <c r="U721" s="307"/>
      <c r="V721" s="307"/>
      <c r="W721" s="307"/>
      <c r="X721" s="307"/>
      <c r="Y721" s="307"/>
      <c r="Z721" s="307"/>
      <c r="AA721" s="307"/>
      <c r="AB721" s="307"/>
      <c r="AC721" s="307"/>
      <c r="AD721" s="307"/>
      <c r="AE721" s="307"/>
      <c r="AF721" s="307"/>
      <c r="AG721" s="307"/>
      <c r="AH721" s="307"/>
    </row>
    <row r="722" spans="3:34" s="262" customFormat="1"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307"/>
      <c r="O722" s="307"/>
      <c r="P722" s="307"/>
      <c r="Q722" s="307"/>
      <c r="R722" s="307"/>
      <c r="S722" s="307"/>
      <c r="T722" s="307"/>
      <c r="U722" s="307"/>
      <c r="V722" s="307"/>
      <c r="W722" s="307"/>
      <c r="X722" s="307"/>
      <c r="Y722" s="307"/>
      <c r="Z722" s="307"/>
      <c r="AA722" s="307"/>
      <c r="AB722" s="307"/>
      <c r="AC722" s="307"/>
      <c r="AD722" s="307"/>
      <c r="AE722" s="307"/>
      <c r="AF722" s="307"/>
      <c r="AG722" s="307"/>
      <c r="AH722" s="307"/>
    </row>
    <row r="723" spans="3:34" s="262" customFormat="1">
      <c r="C723" s="275"/>
      <c r="D723" s="275"/>
      <c r="E723" s="275"/>
      <c r="F723" s="275"/>
      <c r="G723" s="275"/>
      <c r="H723" s="275"/>
      <c r="I723" s="275"/>
      <c r="J723" s="275"/>
      <c r="K723" s="275"/>
      <c r="L723" s="275"/>
      <c r="M723" s="275"/>
      <c r="N723" s="307"/>
      <c r="O723" s="307"/>
      <c r="P723" s="307"/>
      <c r="Q723" s="307"/>
      <c r="R723" s="307"/>
      <c r="S723" s="307"/>
      <c r="T723" s="307"/>
      <c r="U723" s="307"/>
      <c r="V723" s="307"/>
      <c r="W723" s="307"/>
      <c r="X723" s="307"/>
      <c r="Y723" s="307"/>
      <c r="Z723" s="307"/>
      <c r="AA723" s="307"/>
      <c r="AB723" s="307"/>
      <c r="AC723" s="307"/>
      <c r="AD723" s="307"/>
      <c r="AE723" s="307"/>
      <c r="AF723" s="307"/>
      <c r="AG723" s="307"/>
      <c r="AH723" s="307"/>
    </row>
    <row r="724" spans="3:34" s="262" customFormat="1">
      <c r="C724" s="275"/>
      <c r="D724" s="275"/>
      <c r="E724" s="275"/>
      <c r="F724" s="275"/>
      <c r="G724" s="275"/>
      <c r="H724" s="275"/>
      <c r="I724" s="275"/>
      <c r="J724" s="275"/>
      <c r="K724" s="275"/>
      <c r="L724" s="275"/>
      <c r="M724" s="275"/>
      <c r="N724" s="307"/>
      <c r="O724" s="307"/>
      <c r="P724" s="307"/>
      <c r="Q724" s="307"/>
      <c r="R724" s="307"/>
      <c r="S724" s="307"/>
      <c r="T724" s="307"/>
      <c r="U724" s="307"/>
      <c r="V724" s="307"/>
      <c r="W724" s="307"/>
      <c r="X724" s="307"/>
      <c r="Y724" s="307"/>
      <c r="Z724" s="307"/>
      <c r="AA724" s="307"/>
      <c r="AB724" s="307"/>
      <c r="AC724" s="307"/>
      <c r="AD724" s="307"/>
      <c r="AE724" s="307"/>
      <c r="AF724" s="307"/>
      <c r="AG724" s="307"/>
      <c r="AH724" s="307"/>
    </row>
    <row r="725" spans="3:34" s="262" customFormat="1">
      <c r="C725" s="275"/>
      <c r="D725" s="275"/>
      <c r="E725" s="275"/>
      <c r="F725" s="275"/>
      <c r="G725" s="275"/>
      <c r="H725" s="275"/>
      <c r="I725" s="275"/>
      <c r="J725" s="275"/>
      <c r="K725" s="275"/>
      <c r="L725" s="275"/>
      <c r="M725" s="275"/>
      <c r="N725" s="307"/>
      <c r="O725" s="307"/>
      <c r="P725" s="307"/>
      <c r="Q725" s="307"/>
      <c r="R725" s="307"/>
      <c r="S725" s="307"/>
      <c r="T725" s="307"/>
      <c r="U725" s="307"/>
      <c r="V725" s="307"/>
      <c r="W725" s="307"/>
      <c r="X725" s="307"/>
      <c r="Y725" s="307"/>
      <c r="Z725" s="307"/>
      <c r="AA725" s="307"/>
      <c r="AB725" s="307"/>
      <c r="AC725" s="307"/>
      <c r="AD725" s="307"/>
      <c r="AE725" s="307"/>
      <c r="AF725" s="307"/>
      <c r="AG725" s="307"/>
      <c r="AH725" s="307"/>
    </row>
    <row r="726" spans="3:34" s="262" customFormat="1">
      <c r="C726" s="275"/>
      <c r="D726" s="275"/>
      <c r="E726" s="275"/>
      <c r="F726" s="275"/>
      <c r="G726" s="275"/>
      <c r="H726" s="275"/>
      <c r="I726" s="275"/>
      <c r="J726" s="275"/>
      <c r="K726" s="275"/>
      <c r="L726" s="275"/>
      <c r="M726" s="275"/>
      <c r="N726" s="307"/>
      <c r="O726" s="307"/>
      <c r="P726" s="307"/>
      <c r="Q726" s="307"/>
      <c r="R726" s="307"/>
      <c r="S726" s="307"/>
      <c r="T726" s="307"/>
      <c r="U726" s="307"/>
      <c r="V726" s="307"/>
      <c r="W726" s="307"/>
      <c r="X726" s="307"/>
      <c r="Y726" s="307"/>
      <c r="Z726" s="307"/>
      <c r="AA726" s="307"/>
      <c r="AB726" s="307"/>
      <c r="AC726" s="307"/>
      <c r="AD726" s="307"/>
      <c r="AE726" s="307"/>
      <c r="AF726" s="307"/>
      <c r="AG726" s="307"/>
      <c r="AH726" s="307"/>
    </row>
    <row r="727" spans="3:34" s="262" customFormat="1">
      <c r="C727" s="275"/>
      <c r="D727" s="275"/>
      <c r="E727" s="275"/>
      <c r="F727" s="275"/>
      <c r="G727" s="275"/>
      <c r="H727" s="275"/>
      <c r="I727" s="275"/>
      <c r="J727" s="275"/>
      <c r="K727" s="275"/>
      <c r="L727" s="275"/>
      <c r="M727" s="275"/>
      <c r="N727" s="307"/>
      <c r="O727" s="307"/>
      <c r="P727" s="307"/>
      <c r="Q727" s="307"/>
      <c r="R727" s="307"/>
      <c r="S727" s="307"/>
      <c r="T727" s="307"/>
      <c r="U727" s="307"/>
      <c r="V727" s="307"/>
      <c r="W727" s="307"/>
      <c r="X727" s="307"/>
      <c r="Y727" s="307"/>
      <c r="Z727" s="307"/>
      <c r="AA727" s="307"/>
      <c r="AB727" s="307"/>
      <c r="AC727" s="307"/>
      <c r="AD727" s="307"/>
      <c r="AE727" s="307"/>
      <c r="AF727" s="307"/>
      <c r="AG727" s="307"/>
      <c r="AH727" s="307"/>
    </row>
    <row r="728" spans="3:34" s="262" customFormat="1">
      <c r="C728" s="275"/>
      <c r="D728" s="275"/>
      <c r="E728" s="275"/>
      <c r="F728" s="275"/>
      <c r="G728" s="275"/>
      <c r="H728" s="275"/>
      <c r="I728" s="275"/>
      <c r="J728" s="275"/>
      <c r="K728" s="275"/>
      <c r="L728" s="275"/>
      <c r="M728" s="275"/>
      <c r="N728" s="307"/>
      <c r="O728" s="307"/>
      <c r="P728" s="307"/>
      <c r="Q728" s="307"/>
      <c r="R728" s="307"/>
      <c r="S728" s="307"/>
      <c r="T728" s="307"/>
      <c r="U728" s="307"/>
      <c r="V728" s="307"/>
      <c r="W728" s="307"/>
      <c r="X728" s="307"/>
      <c r="Y728" s="307"/>
      <c r="Z728" s="307"/>
      <c r="AA728" s="307"/>
      <c r="AB728" s="307"/>
      <c r="AC728" s="307"/>
      <c r="AD728" s="307"/>
      <c r="AE728" s="307"/>
      <c r="AF728" s="307"/>
      <c r="AG728" s="307"/>
      <c r="AH728" s="307"/>
    </row>
    <row r="729" spans="3:34" s="262" customFormat="1">
      <c r="C729" s="275"/>
      <c r="D729" s="275"/>
      <c r="E729" s="275"/>
      <c r="F729" s="275"/>
      <c r="G729" s="275"/>
      <c r="H729" s="275"/>
      <c r="I729" s="275"/>
      <c r="J729" s="275"/>
      <c r="K729" s="275"/>
      <c r="L729" s="275"/>
      <c r="M729" s="275"/>
      <c r="N729" s="307"/>
      <c r="O729" s="307"/>
      <c r="P729" s="307"/>
      <c r="Q729" s="307"/>
      <c r="R729" s="307"/>
      <c r="S729" s="307"/>
      <c r="T729" s="307"/>
      <c r="U729" s="307"/>
      <c r="V729" s="307"/>
      <c r="W729" s="307"/>
      <c r="X729" s="307"/>
      <c r="Y729" s="307"/>
      <c r="Z729" s="307"/>
      <c r="AA729" s="307"/>
      <c r="AB729" s="307"/>
      <c r="AC729" s="307"/>
      <c r="AD729" s="307"/>
      <c r="AE729" s="307"/>
      <c r="AF729" s="307"/>
      <c r="AG729" s="307"/>
      <c r="AH729" s="307"/>
    </row>
    <row r="730" spans="3:34" s="262" customFormat="1">
      <c r="C730" s="275"/>
      <c r="D730" s="275"/>
      <c r="E730" s="275"/>
      <c r="F730" s="275"/>
      <c r="G730" s="275"/>
      <c r="H730" s="275"/>
      <c r="I730" s="275"/>
      <c r="J730" s="275"/>
      <c r="K730" s="275"/>
      <c r="L730" s="275"/>
      <c r="M730" s="275"/>
      <c r="N730" s="307"/>
      <c r="O730" s="307"/>
      <c r="P730" s="307"/>
      <c r="Q730" s="307"/>
      <c r="R730" s="307"/>
      <c r="S730" s="307"/>
      <c r="T730" s="307"/>
      <c r="U730" s="307"/>
      <c r="V730" s="307"/>
      <c r="W730" s="307"/>
      <c r="X730" s="307"/>
      <c r="Y730" s="307"/>
      <c r="Z730" s="307"/>
      <c r="AA730" s="307"/>
      <c r="AB730" s="307"/>
      <c r="AC730" s="307"/>
      <c r="AD730" s="307"/>
      <c r="AE730" s="307"/>
      <c r="AF730" s="307"/>
      <c r="AG730" s="307"/>
      <c r="AH730" s="307"/>
    </row>
    <row r="731" spans="3:34" s="262" customFormat="1">
      <c r="C731" s="275"/>
      <c r="D731" s="275"/>
      <c r="E731" s="275"/>
      <c r="F731" s="275"/>
      <c r="G731" s="275"/>
      <c r="H731" s="275"/>
      <c r="I731" s="275"/>
      <c r="J731" s="275"/>
      <c r="K731" s="275"/>
      <c r="L731" s="275"/>
      <c r="M731" s="275"/>
      <c r="N731" s="307"/>
      <c r="O731" s="307"/>
      <c r="P731" s="307"/>
      <c r="Q731" s="307"/>
      <c r="R731" s="307"/>
      <c r="S731" s="307"/>
      <c r="T731" s="307"/>
      <c r="U731" s="307"/>
      <c r="V731" s="307"/>
      <c r="W731" s="307"/>
      <c r="X731" s="307"/>
      <c r="Y731" s="307"/>
      <c r="Z731" s="307"/>
      <c r="AA731" s="307"/>
      <c r="AB731" s="307"/>
      <c r="AC731" s="307"/>
      <c r="AD731" s="307"/>
      <c r="AE731" s="307"/>
      <c r="AF731" s="307"/>
      <c r="AG731" s="307"/>
      <c r="AH731" s="307"/>
    </row>
    <row r="732" spans="3:34" s="262" customFormat="1">
      <c r="C732" s="275"/>
      <c r="D732" s="275"/>
      <c r="E732" s="275"/>
      <c r="F732" s="275"/>
      <c r="G732" s="275"/>
      <c r="H732" s="275"/>
      <c r="I732" s="275"/>
      <c r="J732" s="275"/>
      <c r="K732" s="275"/>
      <c r="L732" s="275"/>
      <c r="M732" s="275"/>
      <c r="N732" s="307"/>
      <c r="O732" s="307"/>
      <c r="P732" s="307"/>
      <c r="Q732" s="307"/>
      <c r="R732" s="307"/>
      <c r="S732" s="307"/>
      <c r="T732" s="307"/>
      <c r="U732" s="307"/>
      <c r="V732" s="307"/>
      <c r="W732" s="307"/>
      <c r="X732" s="307"/>
      <c r="Y732" s="307"/>
      <c r="Z732" s="307"/>
      <c r="AA732" s="307"/>
      <c r="AB732" s="307"/>
      <c r="AC732" s="307"/>
      <c r="AD732" s="307"/>
      <c r="AE732" s="307"/>
      <c r="AF732" s="307"/>
      <c r="AG732" s="307"/>
      <c r="AH732" s="307"/>
    </row>
    <row r="733" spans="3:34" s="262" customFormat="1">
      <c r="C733" s="275"/>
      <c r="D733" s="275"/>
      <c r="E733" s="275"/>
      <c r="F733" s="275"/>
      <c r="G733" s="275"/>
      <c r="H733" s="275"/>
      <c r="I733" s="275"/>
      <c r="J733" s="275"/>
      <c r="K733" s="275"/>
      <c r="L733" s="275"/>
      <c r="M733" s="275"/>
      <c r="N733" s="307"/>
      <c r="O733" s="307"/>
      <c r="P733" s="307"/>
      <c r="Q733" s="307"/>
      <c r="R733" s="307"/>
      <c r="S733" s="307"/>
      <c r="T733" s="307"/>
      <c r="U733" s="307"/>
      <c r="V733" s="307"/>
      <c r="W733" s="307"/>
      <c r="X733" s="307"/>
      <c r="Y733" s="307"/>
      <c r="Z733" s="307"/>
      <c r="AA733" s="307"/>
      <c r="AB733" s="307"/>
      <c r="AC733" s="307"/>
      <c r="AD733" s="307"/>
      <c r="AE733" s="307"/>
      <c r="AF733" s="307"/>
      <c r="AG733" s="307"/>
      <c r="AH733" s="307"/>
    </row>
    <row r="734" spans="3:34" s="262" customFormat="1">
      <c r="C734" s="275"/>
      <c r="D734" s="275"/>
      <c r="E734" s="275"/>
      <c r="F734" s="275"/>
      <c r="G734" s="275"/>
      <c r="H734" s="275"/>
      <c r="I734" s="275"/>
      <c r="J734" s="275"/>
      <c r="K734" s="275"/>
      <c r="L734" s="275"/>
      <c r="M734" s="275"/>
      <c r="N734" s="307"/>
      <c r="O734" s="307"/>
      <c r="P734" s="307"/>
      <c r="Q734" s="307"/>
      <c r="R734" s="307"/>
      <c r="S734" s="307"/>
      <c r="T734" s="307"/>
      <c r="U734" s="307"/>
      <c r="V734" s="307"/>
      <c r="W734" s="307"/>
      <c r="X734" s="307"/>
      <c r="Y734" s="307"/>
      <c r="Z734" s="307"/>
      <c r="AA734" s="307"/>
      <c r="AB734" s="307"/>
      <c r="AC734" s="307"/>
      <c r="AD734" s="307"/>
      <c r="AE734" s="307"/>
      <c r="AF734" s="307"/>
      <c r="AG734" s="307"/>
      <c r="AH734" s="307"/>
    </row>
    <row r="735" spans="3:34" s="262" customFormat="1">
      <c r="C735" s="275"/>
      <c r="D735" s="275"/>
      <c r="E735" s="275"/>
      <c r="F735" s="275"/>
      <c r="G735" s="275"/>
      <c r="H735" s="275"/>
      <c r="I735" s="275"/>
      <c r="J735" s="275"/>
      <c r="K735" s="275"/>
      <c r="L735" s="275"/>
      <c r="M735" s="275"/>
      <c r="N735" s="307"/>
      <c r="O735" s="307"/>
      <c r="P735" s="307"/>
      <c r="Q735" s="307"/>
      <c r="R735" s="307"/>
      <c r="S735" s="307"/>
      <c r="T735" s="307"/>
      <c r="U735" s="307"/>
      <c r="V735" s="307"/>
      <c r="W735" s="307"/>
      <c r="X735" s="307"/>
      <c r="Y735" s="307"/>
      <c r="Z735" s="307"/>
      <c r="AA735" s="307"/>
      <c r="AB735" s="307"/>
      <c r="AC735" s="307"/>
      <c r="AD735" s="307"/>
      <c r="AE735" s="307"/>
      <c r="AF735" s="307"/>
      <c r="AG735" s="307"/>
      <c r="AH735" s="307"/>
    </row>
    <row r="736" spans="3:34" s="262" customFormat="1">
      <c r="C736" s="275"/>
      <c r="D736" s="275"/>
      <c r="E736" s="275"/>
      <c r="F736" s="275"/>
      <c r="G736" s="275"/>
      <c r="H736" s="275"/>
      <c r="I736" s="275"/>
      <c r="J736" s="275"/>
      <c r="K736" s="275"/>
      <c r="L736" s="275"/>
      <c r="M736" s="275"/>
      <c r="N736" s="307"/>
      <c r="O736" s="307"/>
      <c r="P736" s="307"/>
      <c r="Q736" s="307"/>
      <c r="R736" s="307"/>
      <c r="S736" s="307"/>
      <c r="T736" s="307"/>
      <c r="U736" s="307"/>
      <c r="V736" s="307"/>
      <c r="W736" s="307"/>
      <c r="X736" s="307"/>
      <c r="Y736" s="307"/>
      <c r="Z736" s="307"/>
      <c r="AA736" s="307"/>
      <c r="AB736" s="307"/>
      <c r="AC736" s="307"/>
      <c r="AD736" s="307"/>
      <c r="AE736" s="307"/>
      <c r="AF736" s="307"/>
      <c r="AG736" s="307"/>
      <c r="AH736" s="307"/>
    </row>
    <row r="737" spans="3:34" s="262" customFormat="1">
      <c r="C737" s="275"/>
      <c r="D737" s="275"/>
      <c r="E737" s="275"/>
      <c r="F737" s="275"/>
      <c r="G737" s="275"/>
      <c r="H737" s="275"/>
      <c r="I737" s="275"/>
      <c r="J737" s="275"/>
      <c r="K737" s="275"/>
      <c r="L737" s="275"/>
      <c r="M737" s="275"/>
      <c r="N737" s="307"/>
      <c r="O737" s="307"/>
      <c r="P737" s="307"/>
      <c r="Q737" s="307"/>
      <c r="R737" s="307"/>
      <c r="S737" s="307"/>
      <c r="T737" s="307"/>
      <c r="U737" s="307"/>
      <c r="V737" s="307"/>
      <c r="W737" s="307"/>
      <c r="X737" s="307"/>
      <c r="Y737" s="307"/>
      <c r="Z737" s="307"/>
      <c r="AA737" s="307"/>
      <c r="AB737" s="307"/>
      <c r="AC737" s="307"/>
      <c r="AD737" s="307"/>
      <c r="AE737" s="307"/>
      <c r="AF737" s="307"/>
      <c r="AG737" s="307"/>
      <c r="AH737" s="307"/>
    </row>
    <row r="738" spans="3:34" s="262" customFormat="1">
      <c r="C738" s="275"/>
      <c r="D738" s="275"/>
      <c r="E738" s="275"/>
      <c r="F738" s="275"/>
      <c r="G738" s="275"/>
      <c r="H738" s="275"/>
      <c r="I738" s="275"/>
      <c r="J738" s="275"/>
      <c r="K738" s="275"/>
      <c r="L738" s="275"/>
      <c r="M738" s="275"/>
      <c r="N738" s="307"/>
      <c r="O738" s="307"/>
      <c r="P738" s="307"/>
      <c r="Q738" s="307"/>
      <c r="R738" s="307"/>
      <c r="S738" s="307"/>
      <c r="T738" s="307"/>
      <c r="U738" s="307"/>
      <c r="V738" s="307"/>
      <c r="W738" s="307"/>
      <c r="X738" s="307"/>
      <c r="Y738" s="307"/>
      <c r="Z738" s="307"/>
      <c r="AA738" s="307"/>
      <c r="AB738" s="307"/>
      <c r="AC738" s="307"/>
      <c r="AD738" s="307"/>
      <c r="AE738" s="307"/>
      <c r="AF738" s="307"/>
      <c r="AG738" s="307"/>
      <c r="AH738" s="307"/>
    </row>
    <row r="739" spans="3:34" s="262" customFormat="1">
      <c r="C739" s="275"/>
      <c r="D739" s="275"/>
      <c r="E739" s="275"/>
      <c r="F739" s="275"/>
      <c r="G739" s="275"/>
      <c r="H739" s="275"/>
      <c r="I739" s="275"/>
      <c r="J739" s="275"/>
      <c r="K739" s="275"/>
      <c r="L739" s="275"/>
      <c r="M739" s="275"/>
      <c r="N739" s="307"/>
      <c r="O739" s="307"/>
      <c r="P739" s="307"/>
      <c r="Q739" s="307"/>
      <c r="R739" s="307"/>
      <c r="S739" s="307"/>
      <c r="T739" s="307"/>
      <c r="U739" s="307"/>
      <c r="V739" s="307"/>
      <c r="W739" s="307"/>
      <c r="X739" s="307"/>
      <c r="Y739" s="307"/>
      <c r="Z739" s="307"/>
      <c r="AA739" s="307"/>
      <c r="AB739" s="307"/>
      <c r="AC739" s="307"/>
      <c r="AD739" s="307"/>
      <c r="AE739" s="307"/>
      <c r="AF739" s="307"/>
      <c r="AG739" s="307"/>
      <c r="AH739" s="307"/>
    </row>
    <row r="740" spans="3:34" s="262" customFormat="1">
      <c r="C740" s="275"/>
      <c r="D740" s="275"/>
      <c r="E740" s="275"/>
      <c r="F740" s="275"/>
      <c r="G740" s="275"/>
      <c r="H740" s="275"/>
      <c r="I740" s="275"/>
      <c r="J740" s="275"/>
      <c r="K740" s="275"/>
      <c r="L740" s="275"/>
      <c r="M740" s="275"/>
      <c r="N740" s="307"/>
      <c r="O740" s="307"/>
      <c r="P740" s="307"/>
      <c r="Q740" s="307"/>
      <c r="R740" s="307"/>
      <c r="S740" s="307"/>
      <c r="T740" s="307"/>
      <c r="U740" s="307"/>
      <c r="V740" s="307"/>
      <c r="W740" s="307"/>
      <c r="X740" s="307"/>
      <c r="Y740" s="307"/>
      <c r="Z740" s="307"/>
      <c r="AA740" s="307"/>
      <c r="AB740" s="307"/>
      <c r="AC740" s="307"/>
      <c r="AD740" s="307"/>
      <c r="AE740" s="307"/>
      <c r="AF740" s="307"/>
      <c r="AG740" s="307"/>
      <c r="AH740" s="307"/>
    </row>
    <row r="741" spans="3:34" s="262" customFormat="1">
      <c r="C741" s="275"/>
      <c r="D741" s="275"/>
      <c r="E741" s="275"/>
      <c r="F741" s="275"/>
      <c r="G741" s="275"/>
      <c r="H741" s="275"/>
      <c r="I741" s="275"/>
      <c r="J741" s="275"/>
      <c r="K741" s="275"/>
      <c r="L741" s="275"/>
      <c r="M741" s="275"/>
      <c r="N741" s="307"/>
      <c r="O741" s="307"/>
      <c r="P741" s="307"/>
      <c r="Q741" s="307"/>
      <c r="R741" s="307"/>
      <c r="S741" s="307"/>
      <c r="T741" s="307"/>
      <c r="U741" s="307"/>
      <c r="V741" s="307"/>
      <c r="W741" s="307"/>
      <c r="X741" s="307"/>
      <c r="Y741" s="307"/>
      <c r="Z741" s="307"/>
      <c r="AA741" s="307"/>
      <c r="AB741" s="307"/>
      <c r="AC741" s="307"/>
      <c r="AD741" s="307"/>
      <c r="AE741" s="307"/>
      <c r="AF741" s="307"/>
      <c r="AG741" s="307"/>
      <c r="AH741" s="307"/>
    </row>
    <row r="742" spans="3:34" s="262" customFormat="1">
      <c r="C742" s="275"/>
      <c r="D742" s="275"/>
      <c r="E742" s="275"/>
      <c r="F742" s="275"/>
      <c r="G742" s="275"/>
      <c r="H742" s="275"/>
      <c r="I742" s="275"/>
      <c r="J742" s="275"/>
      <c r="K742" s="275"/>
      <c r="L742" s="275"/>
      <c r="M742" s="275"/>
      <c r="N742" s="307"/>
      <c r="O742" s="307"/>
      <c r="P742" s="307"/>
      <c r="Q742" s="307"/>
      <c r="R742" s="307"/>
      <c r="S742" s="307"/>
      <c r="T742" s="307"/>
      <c r="U742" s="307"/>
      <c r="V742" s="307"/>
      <c r="W742" s="307"/>
      <c r="X742" s="307"/>
      <c r="Y742" s="307"/>
      <c r="Z742" s="307"/>
      <c r="AA742" s="307"/>
      <c r="AB742" s="307"/>
      <c r="AC742" s="307"/>
      <c r="AD742" s="307"/>
      <c r="AE742" s="307"/>
      <c r="AF742" s="307"/>
      <c r="AG742" s="307"/>
      <c r="AH742" s="307"/>
    </row>
    <row r="743" spans="3:34" s="262" customFormat="1">
      <c r="C743" s="275"/>
      <c r="D743" s="275"/>
      <c r="E743" s="275"/>
      <c r="F743" s="275"/>
      <c r="G743" s="275"/>
      <c r="H743" s="275"/>
      <c r="I743" s="275"/>
      <c r="J743" s="275"/>
      <c r="K743" s="275"/>
      <c r="L743" s="275"/>
      <c r="M743" s="275"/>
      <c r="N743" s="307"/>
      <c r="O743" s="307"/>
      <c r="P743" s="307"/>
      <c r="Q743" s="307"/>
      <c r="R743" s="307"/>
      <c r="S743" s="307"/>
      <c r="T743" s="307"/>
      <c r="U743" s="307"/>
      <c r="V743" s="307"/>
      <c r="W743" s="307"/>
      <c r="X743" s="307"/>
      <c r="Y743" s="307"/>
      <c r="Z743" s="307"/>
      <c r="AA743" s="307"/>
      <c r="AB743" s="307"/>
      <c r="AC743" s="307"/>
      <c r="AD743" s="307"/>
      <c r="AE743" s="307"/>
      <c r="AF743" s="307"/>
      <c r="AG743" s="307"/>
      <c r="AH743" s="307"/>
    </row>
    <row r="744" spans="3:34" s="262" customFormat="1">
      <c r="C744" s="275"/>
      <c r="D744" s="275"/>
      <c r="E744" s="275"/>
      <c r="F744" s="275"/>
      <c r="G744" s="275"/>
      <c r="H744" s="275"/>
      <c r="I744" s="275"/>
      <c r="J744" s="275"/>
      <c r="K744" s="275"/>
      <c r="L744" s="275"/>
      <c r="M744" s="275"/>
      <c r="N744" s="307"/>
      <c r="O744" s="307"/>
      <c r="P744" s="307"/>
      <c r="Q744" s="307"/>
      <c r="R744" s="307"/>
      <c r="S744" s="307"/>
      <c r="T744" s="307"/>
      <c r="U744" s="307"/>
      <c r="V744" s="307"/>
      <c r="W744" s="307"/>
      <c r="X744" s="307"/>
      <c r="Y744" s="307"/>
      <c r="Z744" s="307"/>
      <c r="AA744" s="307"/>
      <c r="AB744" s="307"/>
      <c r="AC744" s="307"/>
      <c r="AD744" s="307"/>
      <c r="AE744" s="307"/>
      <c r="AF744" s="307"/>
      <c r="AG744" s="307"/>
      <c r="AH744" s="307"/>
    </row>
    <row r="745" spans="3:34" s="262" customFormat="1">
      <c r="C745" s="275"/>
      <c r="D745" s="275"/>
      <c r="E745" s="275"/>
      <c r="F745" s="275"/>
      <c r="G745" s="275"/>
      <c r="H745" s="275"/>
      <c r="I745" s="275"/>
      <c r="J745" s="275"/>
      <c r="K745" s="275"/>
      <c r="L745" s="275"/>
      <c r="M745" s="275"/>
      <c r="N745" s="307"/>
      <c r="O745" s="307"/>
      <c r="P745" s="307"/>
      <c r="Q745" s="307"/>
      <c r="R745" s="307"/>
      <c r="S745" s="307"/>
      <c r="T745" s="307"/>
      <c r="U745" s="307"/>
      <c r="V745" s="307"/>
      <c r="W745" s="307"/>
      <c r="X745" s="307"/>
      <c r="Y745" s="307"/>
      <c r="Z745" s="307"/>
      <c r="AA745" s="307"/>
      <c r="AB745" s="307"/>
      <c r="AC745" s="307"/>
      <c r="AD745" s="307"/>
      <c r="AE745" s="307"/>
      <c r="AF745" s="307"/>
      <c r="AG745" s="307"/>
      <c r="AH745" s="307"/>
    </row>
    <row r="746" spans="3:34" s="262" customFormat="1">
      <c r="C746" s="275"/>
      <c r="D746" s="275"/>
      <c r="E746" s="275"/>
      <c r="F746" s="275"/>
      <c r="G746" s="275"/>
      <c r="H746" s="275"/>
      <c r="I746" s="275"/>
      <c r="J746" s="275"/>
      <c r="K746" s="275"/>
      <c r="L746" s="275"/>
      <c r="M746" s="275"/>
      <c r="N746" s="307"/>
      <c r="O746" s="307"/>
      <c r="P746" s="307"/>
      <c r="Q746" s="307"/>
      <c r="R746" s="307"/>
      <c r="S746" s="307"/>
      <c r="T746" s="307"/>
      <c r="U746" s="307"/>
      <c r="V746" s="307"/>
      <c r="W746" s="307"/>
      <c r="X746" s="307"/>
      <c r="Y746" s="307"/>
      <c r="Z746" s="307"/>
      <c r="AA746" s="307"/>
      <c r="AB746" s="307"/>
      <c r="AC746" s="307"/>
      <c r="AD746" s="307"/>
      <c r="AE746" s="307"/>
      <c r="AF746" s="307"/>
      <c r="AG746" s="307"/>
      <c r="AH746" s="307"/>
    </row>
    <row r="747" spans="3:34" s="262" customFormat="1">
      <c r="C747" s="275"/>
      <c r="D747" s="275"/>
      <c r="E747" s="275"/>
      <c r="F747" s="275"/>
      <c r="G747" s="275"/>
      <c r="H747" s="275"/>
      <c r="I747" s="275"/>
      <c r="J747" s="275"/>
      <c r="K747" s="275"/>
      <c r="L747" s="275"/>
      <c r="M747" s="275"/>
      <c r="N747" s="307"/>
      <c r="O747" s="307"/>
      <c r="P747" s="307"/>
      <c r="Q747" s="307"/>
      <c r="R747" s="307"/>
      <c r="S747" s="307"/>
      <c r="T747" s="307"/>
      <c r="U747" s="307"/>
      <c r="V747" s="307"/>
      <c r="W747" s="307"/>
      <c r="X747" s="307"/>
      <c r="Y747" s="307"/>
      <c r="Z747" s="307"/>
      <c r="AA747" s="307"/>
      <c r="AB747" s="307"/>
      <c r="AC747" s="307"/>
      <c r="AD747" s="307"/>
      <c r="AE747" s="307"/>
      <c r="AF747" s="307"/>
      <c r="AG747" s="307"/>
      <c r="AH747" s="307"/>
    </row>
    <row r="748" spans="3:34" s="262" customFormat="1">
      <c r="C748" s="275"/>
      <c r="D748" s="275"/>
      <c r="E748" s="275"/>
      <c r="F748" s="275"/>
      <c r="G748" s="275"/>
      <c r="H748" s="275"/>
      <c r="I748" s="275"/>
      <c r="J748" s="275"/>
      <c r="K748" s="275"/>
      <c r="L748" s="275"/>
      <c r="M748" s="275"/>
      <c r="N748" s="307"/>
      <c r="O748" s="307"/>
      <c r="P748" s="307"/>
      <c r="Q748" s="307"/>
      <c r="R748" s="307"/>
      <c r="S748" s="307"/>
      <c r="T748" s="307"/>
      <c r="U748" s="307"/>
      <c r="V748" s="307"/>
      <c r="W748" s="307"/>
      <c r="X748" s="307"/>
      <c r="Y748" s="307"/>
      <c r="Z748" s="307"/>
      <c r="AA748" s="307"/>
      <c r="AB748" s="307"/>
      <c r="AC748" s="307"/>
      <c r="AD748" s="307"/>
      <c r="AE748" s="307"/>
      <c r="AF748" s="307"/>
      <c r="AG748" s="307"/>
      <c r="AH748" s="307"/>
    </row>
    <row r="749" spans="3:34" s="262" customFormat="1">
      <c r="C749" s="275"/>
      <c r="D749" s="275"/>
      <c r="E749" s="275"/>
      <c r="F749" s="275"/>
      <c r="G749" s="275"/>
      <c r="H749" s="275"/>
      <c r="I749" s="275"/>
      <c r="J749" s="275"/>
      <c r="K749" s="275"/>
      <c r="L749" s="275"/>
      <c r="M749" s="275"/>
      <c r="N749" s="307"/>
      <c r="O749" s="307"/>
      <c r="P749" s="307"/>
      <c r="Q749" s="307"/>
      <c r="R749" s="307"/>
      <c r="S749" s="307"/>
      <c r="T749" s="307"/>
      <c r="U749" s="307"/>
      <c r="V749" s="307"/>
      <c r="W749" s="307"/>
      <c r="X749" s="307"/>
      <c r="Y749" s="307"/>
      <c r="Z749" s="307"/>
      <c r="AA749" s="307"/>
      <c r="AB749" s="307"/>
      <c r="AC749" s="307"/>
      <c r="AD749" s="307"/>
      <c r="AE749" s="307"/>
      <c r="AF749" s="307"/>
      <c r="AG749" s="307"/>
      <c r="AH749" s="307"/>
    </row>
    <row r="750" spans="3:34" s="262" customFormat="1">
      <c r="C750" s="275"/>
      <c r="D750" s="275"/>
      <c r="E750" s="275"/>
      <c r="F750" s="275"/>
      <c r="G750" s="275"/>
      <c r="H750" s="275"/>
      <c r="I750" s="275"/>
      <c r="J750" s="275"/>
      <c r="K750" s="275"/>
      <c r="L750" s="275"/>
      <c r="M750" s="275"/>
      <c r="N750" s="307"/>
      <c r="O750" s="307"/>
      <c r="P750" s="307"/>
      <c r="Q750" s="307"/>
      <c r="R750" s="307"/>
      <c r="S750" s="307"/>
      <c r="T750" s="307"/>
      <c r="U750" s="307"/>
      <c r="V750" s="307"/>
      <c r="W750" s="307"/>
      <c r="X750" s="307"/>
      <c r="Y750" s="307"/>
      <c r="Z750" s="307"/>
      <c r="AA750" s="307"/>
      <c r="AB750" s="307"/>
      <c r="AC750" s="307"/>
      <c r="AD750" s="307"/>
      <c r="AE750" s="307"/>
      <c r="AF750" s="307"/>
      <c r="AG750" s="307"/>
      <c r="AH750" s="307"/>
    </row>
    <row r="751" spans="3:34" s="262" customFormat="1">
      <c r="C751" s="275"/>
      <c r="D751" s="275"/>
      <c r="E751" s="275"/>
      <c r="F751" s="275"/>
      <c r="G751" s="275"/>
      <c r="H751" s="275"/>
      <c r="I751" s="275"/>
      <c r="J751" s="275"/>
      <c r="K751" s="275"/>
      <c r="L751" s="275"/>
      <c r="M751" s="275"/>
      <c r="N751" s="307"/>
      <c r="O751" s="307"/>
      <c r="P751" s="307"/>
      <c r="Q751" s="307"/>
      <c r="R751" s="307"/>
      <c r="S751" s="307"/>
      <c r="T751" s="307"/>
      <c r="U751" s="307"/>
      <c r="V751" s="307"/>
      <c r="W751" s="307"/>
      <c r="X751" s="307"/>
      <c r="Y751" s="307"/>
      <c r="Z751" s="307"/>
      <c r="AA751" s="307"/>
      <c r="AB751" s="307"/>
      <c r="AC751" s="307"/>
      <c r="AD751" s="307"/>
      <c r="AE751" s="307"/>
      <c r="AF751" s="307"/>
      <c r="AG751" s="307"/>
      <c r="AH751" s="307"/>
    </row>
    <row r="752" spans="3:34" s="262" customFormat="1">
      <c r="H752" s="275"/>
      <c r="I752" s="275"/>
      <c r="J752" s="275"/>
      <c r="K752" s="275"/>
      <c r="L752" s="275"/>
      <c r="M752" s="275"/>
      <c r="N752" s="307"/>
      <c r="O752" s="307"/>
      <c r="P752" s="307"/>
      <c r="Q752" s="307"/>
      <c r="R752" s="307"/>
      <c r="S752" s="307"/>
      <c r="T752" s="307"/>
      <c r="U752" s="307"/>
      <c r="V752" s="307"/>
      <c r="W752" s="307"/>
      <c r="X752" s="307"/>
      <c r="Y752" s="307"/>
      <c r="Z752" s="307"/>
      <c r="AA752" s="307"/>
      <c r="AB752" s="307"/>
      <c r="AC752" s="307"/>
      <c r="AD752" s="307"/>
      <c r="AE752" s="307"/>
      <c r="AF752" s="307"/>
      <c r="AG752" s="307"/>
      <c r="AH752" s="307"/>
    </row>
    <row r="753" spans="8:34" s="262" customFormat="1">
      <c r="H753" s="275"/>
      <c r="I753" s="275"/>
      <c r="J753" s="275"/>
      <c r="K753" s="275"/>
      <c r="L753" s="275"/>
      <c r="M753" s="275"/>
      <c r="N753" s="307"/>
      <c r="O753" s="307"/>
      <c r="P753" s="307"/>
      <c r="Q753" s="307"/>
      <c r="R753" s="307"/>
      <c r="S753" s="307"/>
      <c r="T753" s="307"/>
      <c r="U753" s="307"/>
      <c r="V753" s="307"/>
      <c r="W753" s="307"/>
      <c r="X753" s="307"/>
      <c r="Y753" s="307"/>
      <c r="Z753" s="307"/>
      <c r="AA753" s="307"/>
      <c r="AB753" s="307"/>
      <c r="AC753" s="307"/>
      <c r="AD753" s="307"/>
      <c r="AE753" s="307"/>
      <c r="AF753" s="307"/>
      <c r="AG753" s="307"/>
      <c r="AH753" s="307"/>
    </row>
    <row r="754" spans="8:34" s="262" customFormat="1">
      <c r="H754" s="275"/>
      <c r="I754" s="275"/>
      <c r="J754" s="275"/>
      <c r="K754" s="275"/>
      <c r="L754" s="275"/>
      <c r="M754" s="275"/>
      <c r="N754" s="307"/>
      <c r="O754" s="307"/>
      <c r="P754" s="307"/>
      <c r="Q754" s="307"/>
      <c r="R754" s="307"/>
      <c r="S754" s="307"/>
      <c r="T754" s="307"/>
      <c r="U754" s="307"/>
      <c r="V754" s="307"/>
      <c r="W754" s="307"/>
      <c r="X754" s="307"/>
      <c r="Y754" s="307"/>
      <c r="Z754" s="307"/>
      <c r="AA754" s="307"/>
      <c r="AB754" s="307"/>
      <c r="AC754" s="307"/>
      <c r="AD754" s="307"/>
      <c r="AE754" s="307"/>
      <c r="AF754" s="307"/>
      <c r="AG754" s="307"/>
      <c r="AH754" s="307"/>
    </row>
    <row r="755" spans="8:34" s="262" customFormat="1">
      <c r="H755" s="275"/>
      <c r="I755" s="275"/>
      <c r="J755" s="275"/>
      <c r="K755" s="275"/>
      <c r="L755" s="275"/>
      <c r="M755" s="275"/>
      <c r="N755" s="307"/>
      <c r="O755" s="307"/>
      <c r="P755" s="307"/>
      <c r="Q755" s="307"/>
      <c r="R755" s="307"/>
      <c r="S755" s="307"/>
      <c r="T755" s="307"/>
      <c r="U755" s="307"/>
      <c r="V755" s="307"/>
      <c r="W755" s="307"/>
      <c r="X755" s="307"/>
      <c r="Y755" s="307"/>
      <c r="Z755" s="307"/>
      <c r="AA755" s="307"/>
      <c r="AB755" s="307"/>
      <c r="AC755" s="307"/>
      <c r="AD755" s="307"/>
      <c r="AE755" s="307"/>
      <c r="AF755" s="307"/>
      <c r="AG755" s="307"/>
      <c r="AH755" s="307"/>
    </row>
    <row r="756" spans="8:34" s="262" customFormat="1">
      <c r="H756" s="275"/>
      <c r="I756" s="275"/>
      <c r="J756" s="275"/>
      <c r="K756" s="275"/>
      <c r="L756" s="275"/>
      <c r="M756" s="275"/>
      <c r="N756" s="307"/>
      <c r="O756" s="307"/>
      <c r="P756" s="307"/>
      <c r="Q756" s="307"/>
      <c r="R756" s="307"/>
      <c r="S756" s="307"/>
      <c r="T756" s="307"/>
      <c r="U756" s="307"/>
      <c r="V756" s="307"/>
      <c r="W756" s="307"/>
      <c r="X756" s="307"/>
      <c r="Y756" s="307"/>
      <c r="Z756" s="307"/>
      <c r="AA756" s="307"/>
      <c r="AB756" s="307"/>
      <c r="AC756" s="307"/>
      <c r="AD756" s="307"/>
      <c r="AE756" s="307"/>
      <c r="AF756" s="307"/>
      <c r="AG756" s="307"/>
      <c r="AH756" s="307"/>
    </row>
    <row r="757" spans="8:34" s="262" customFormat="1">
      <c r="H757" s="275"/>
      <c r="I757" s="275"/>
      <c r="J757" s="275"/>
      <c r="K757" s="275"/>
      <c r="L757" s="275"/>
      <c r="M757" s="275"/>
      <c r="N757" s="307"/>
      <c r="O757" s="307"/>
      <c r="P757" s="307"/>
      <c r="Q757" s="307"/>
      <c r="R757" s="307"/>
      <c r="S757" s="307"/>
      <c r="T757" s="307"/>
      <c r="U757" s="307"/>
      <c r="V757" s="307"/>
      <c r="W757" s="307"/>
      <c r="X757" s="307"/>
      <c r="Y757" s="307"/>
      <c r="Z757" s="307"/>
      <c r="AA757" s="307"/>
      <c r="AB757" s="307"/>
      <c r="AC757" s="307"/>
      <c r="AD757" s="307"/>
      <c r="AE757" s="307"/>
      <c r="AF757" s="307"/>
      <c r="AG757" s="307"/>
      <c r="AH757" s="307"/>
    </row>
    <row r="758" spans="8:34" s="262" customFormat="1">
      <c r="H758" s="275"/>
      <c r="I758" s="275"/>
      <c r="J758" s="275"/>
      <c r="K758" s="275"/>
      <c r="L758" s="275"/>
      <c r="M758" s="275"/>
      <c r="N758" s="307"/>
      <c r="O758" s="307"/>
      <c r="P758" s="307"/>
      <c r="Q758" s="307"/>
      <c r="R758" s="307"/>
      <c r="S758" s="307"/>
      <c r="T758" s="307"/>
      <c r="U758" s="307"/>
      <c r="V758" s="307"/>
      <c r="W758" s="307"/>
      <c r="X758" s="307"/>
      <c r="Y758" s="307"/>
      <c r="Z758" s="307"/>
      <c r="AA758" s="307"/>
      <c r="AB758" s="307"/>
      <c r="AC758" s="307"/>
      <c r="AD758" s="307"/>
      <c r="AE758" s="307"/>
      <c r="AF758" s="307"/>
      <c r="AG758" s="307"/>
      <c r="AH758" s="307"/>
    </row>
    <row r="759" spans="8:34" s="262" customFormat="1">
      <c r="H759" s="275"/>
      <c r="I759" s="275"/>
      <c r="J759" s="275"/>
      <c r="K759" s="275"/>
      <c r="L759" s="275"/>
      <c r="M759" s="275"/>
      <c r="N759" s="307"/>
      <c r="O759" s="307"/>
      <c r="P759" s="307"/>
      <c r="Q759" s="307"/>
      <c r="R759" s="307"/>
      <c r="S759" s="307"/>
      <c r="T759" s="307"/>
      <c r="U759" s="307"/>
      <c r="V759" s="307"/>
      <c r="W759" s="307"/>
      <c r="X759" s="307"/>
      <c r="Y759" s="307"/>
      <c r="Z759" s="307"/>
      <c r="AA759" s="307"/>
      <c r="AB759" s="307"/>
      <c r="AC759" s="307"/>
      <c r="AD759" s="307"/>
      <c r="AE759" s="307"/>
      <c r="AF759" s="307"/>
      <c r="AG759" s="307"/>
      <c r="AH759" s="307"/>
    </row>
    <row r="760" spans="8:34" s="262" customFormat="1">
      <c r="H760" s="275"/>
      <c r="I760" s="275"/>
      <c r="J760" s="275"/>
      <c r="K760" s="275"/>
      <c r="L760" s="275"/>
      <c r="M760" s="275"/>
      <c r="N760" s="307"/>
      <c r="O760" s="307"/>
      <c r="P760" s="307"/>
      <c r="Q760" s="307"/>
      <c r="R760" s="307"/>
      <c r="S760" s="307"/>
      <c r="T760" s="307"/>
      <c r="U760" s="307"/>
      <c r="V760" s="307"/>
      <c r="W760" s="307"/>
      <c r="X760" s="307"/>
      <c r="Y760" s="307"/>
      <c r="Z760" s="307"/>
      <c r="AA760" s="307"/>
      <c r="AB760" s="307"/>
      <c r="AC760" s="307"/>
      <c r="AD760" s="307"/>
      <c r="AE760" s="307"/>
      <c r="AF760" s="307"/>
      <c r="AG760" s="307"/>
      <c r="AH760" s="307"/>
    </row>
    <row r="761" spans="8:34" s="262" customFormat="1">
      <c r="H761" s="275"/>
      <c r="I761" s="275"/>
      <c r="J761" s="275"/>
      <c r="K761" s="275"/>
      <c r="L761" s="275"/>
      <c r="M761" s="275"/>
      <c r="N761" s="307"/>
      <c r="O761" s="307"/>
      <c r="P761" s="307"/>
      <c r="Q761" s="307"/>
      <c r="R761" s="307"/>
      <c r="S761" s="307"/>
      <c r="T761" s="307"/>
      <c r="U761" s="307"/>
      <c r="V761" s="307"/>
      <c r="W761" s="307"/>
      <c r="X761" s="307"/>
      <c r="Y761" s="307"/>
      <c r="Z761" s="307"/>
      <c r="AA761" s="307"/>
      <c r="AB761" s="307"/>
      <c r="AC761" s="307"/>
      <c r="AD761" s="307"/>
      <c r="AE761" s="307"/>
      <c r="AF761" s="307"/>
      <c r="AG761" s="307"/>
      <c r="AH761" s="307"/>
    </row>
    <row r="762" spans="8:34" s="262" customFormat="1">
      <c r="H762" s="275"/>
      <c r="I762" s="275"/>
      <c r="J762" s="275"/>
      <c r="K762" s="275"/>
      <c r="L762" s="275"/>
      <c r="M762" s="275"/>
      <c r="N762" s="307"/>
      <c r="O762" s="307"/>
      <c r="P762" s="307"/>
      <c r="Q762" s="307"/>
      <c r="R762" s="307"/>
      <c r="S762" s="307"/>
      <c r="T762" s="307"/>
      <c r="U762" s="307"/>
      <c r="V762" s="307"/>
      <c r="W762" s="307"/>
      <c r="X762" s="307"/>
      <c r="Y762" s="307"/>
      <c r="Z762" s="307"/>
      <c r="AA762" s="307"/>
      <c r="AB762" s="307"/>
      <c r="AC762" s="307"/>
      <c r="AD762" s="307"/>
      <c r="AE762" s="307"/>
      <c r="AF762" s="307"/>
      <c r="AG762" s="307"/>
      <c r="AH762" s="307"/>
    </row>
    <row r="763" spans="8:34" s="262" customFormat="1">
      <c r="H763" s="275"/>
      <c r="I763" s="275"/>
      <c r="J763" s="275"/>
      <c r="K763" s="275"/>
      <c r="L763" s="275"/>
      <c r="M763" s="275"/>
      <c r="N763" s="307"/>
      <c r="O763" s="307"/>
      <c r="P763" s="307"/>
      <c r="Q763" s="307"/>
      <c r="R763" s="307"/>
      <c r="S763" s="307"/>
      <c r="T763" s="307"/>
      <c r="U763" s="307"/>
      <c r="V763" s="307"/>
      <c r="W763" s="307"/>
      <c r="X763" s="307"/>
      <c r="Y763" s="307"/>
      <c r="Z763" s="307"/>
      <c r="AA763" s="307"/>
      <c r="AB763" s="307"/>
      <c r="AC763" s="307"/>
      <c r="AD763" s="307"/>
      <c r="AE763" s="307"/>
      <c r="AF763" s="307"/>
      <c r="AG763" s="307"/>
      <c r="AH763" s="307"/>
    </row>
    <row r="764" spans="8:34" s="262" customFormat="1">
      <c r="H764" s="275"/>
      <c r="I764" s="275"/>
      <c r="J764" s="275"/>
      <c r="K764" s="275"/>
      <c r="L764" s="275"/>
      <c r="M764" s="275"/>
      <c r="N764" s="307"/>
      <c r="O764" s="307"/>
      <c r="P764" s="307"/>
      <c r="Q764" s="307"/>
      <c r="R764" s="307"/>
      <c r="S764" s="307"/>
      <c r="T764" s="307"/>
      <c r="U764" s="307"/>
      <c r="V764" s="307"/>
      <c r="W764" s="307"/>
      <c r="X764" s="307"/>
      <c r="Y764" s="307"/>
      <c r="Z764" s="307"/>
      <c r="AA764" s="307"/>
      <c r="AB764" s="307"/>
      <c r="AC764" s="307"/>
      <c r="AD764" s="307"/>
      <c r="AE764" s="307"/>
      <c r="AF764" s="307"/>
      <c r="AG764" s="307"/>
      <c r="AH764" s="307"/>
    </row>
    <row r="765" spans="8:34" s="262" customFormat="1">
      <c r="H765" s="275"/>
      <c r="I765" s="275"/>
      <c r="J765" s="275"/>
      <c r="K765" s="275"/>
      <c r="L765" s="275"/>
      <c r="M765" s="275"/>
      <c r="N765" s="307"/>
      <c r="O765" s="307"/>
      <c r="P765" s="307"/>
      <c r="Q765" s="307"/>
      <c r="R765" s="307"/>
      <c r="S765" s="307"/>
      <c r="T765" s="307"/>
      <c r="U765" s="307"/>
      <c r="V765" s="307"/>
      <c r="W765" s="307"/>
      <c r="X765" s="307"/>
      <c r="Y765" s="307"/>
      <c r="Z765" s="307"/>
      <c r="AA765" s="307"/>
      <c r="AB765" s="307"/>
      <c r="AC765" s="307"/>
      <c r="AD765" s="307"/>
      <c r="AE765" s="307"/>
      <c r="AF765" s="307"/>
      <c r="AG765" s="307"/>
      <c r="AH765" s="307"/>
    </row>
    <row r="766" spans="8:34" s="262" customFormat="1">
      <c r="H766" s="275"/>
      <c r="I766" s="275"/>
      <c r="J766" s="275"/>
      <c r="K766" s="275"/>
      <c r="L766" s="275"/>
      <c r="M766" s="275"/>
      <c r="N766" s="307"/>
      <c r="O766" s="307"/>
      <c r="P766" s="307"/>
      <c r="Q766" s="307"/>
      <c r="R766" s="307"/>
      <c r="S766" s="307"/>
      <c r="T766" s="307"/>
      <c r="U766" s="307"/>
      <c r="V766" s="307"/>
      <c r="W766" s="307"/>
      <c r="X766" s="307"/>
      <c r="Y766" s="307"/>
      <c r="Z766" s="307"/>
      <c r="AA766" s="307"/>
      <c r="AB766" s="307"/>
      <c r="AC766" s="307"/>
      <c r="AD766" s="307"/>
      <c r="AE766" s="307"/>
      <c r="AF766" s="307"/>
      <c r="AG766" s="307"/>
      <c r="AH766" s="307"/>
    </row>
    <row r="767" spans="8:34" s="262" customFormat="1">
      <c r="H767" s="275"/>
      <c r="I767" s="275"/>
      <c r="J767" s="275"/>
      <c r="K767" s="275"/>
      <c r="L767" s="275"/>
      <c r="M767" s="275"/>
      <c r="N767" s="307"/>
      <c r="O767" s="307"/>
      <c r="P767" s="307"/>
      <c r="Q767" s="307"/>
      <c r="R767" s="307"/>
      <c r="S767" s="307"/>
      <c r="T767" s="307"/>
      <c r="U767" s="307"/>
      <c r="V767" s="307"/>
      <c r="W767" s="307"/>
      <c r="X767" s="307"/>
      <c r="Y767" s="307"/>
      <c r="Z767" s="307"/>
      <c r="AA767" s="307"/>
      <c r="AB767" s="307"/>
      <c r="AC767" s="307"/>
      <c r="AD767" s="307"/>
      <c r="AE767" s="307"/>
      <c r="AF767" s="307"/>
      <c r="AG767" s="307"/>
      <c r="AH767" s="307"/>
    </row>
    <row r="768" spans="8:34" s="262" customFormat="1">
      <c r="H768" s="275"/>
      <c r="I768" s="275"/>
      <c r="J768" s="275"/>
      <c r="K768" s="275"/>
      <c r="L768" s="275"/>
      <c r="M768" s="275"/>
      <c r="N768" s="307"/>
      <c r="O768" s="307"/>
      <c r="P768" s="307"/>
      <c r="Q768" s="307"/>
      <c r="R768" s="307"/>
      <c r="S768" s="307"/>
      <c r="T768" s="307"/>
      <c r="U768" s="307"/>
      <c r="V768" s="307"/>
      <c r="W768" s="307"/>
      <c r="X768" s="307"/>
      <c r="Y768" s="307"/>
      <c r="Z768" s="307"/>
      <c r="AA768" s="307"/>
      <c r="AB768" s="307"/>
      <c r="AC768" s="307"/>
      <c r="AD768" s="307"/>
      <c r="AE768" s="307"/>
      <c r="AF768" s="307"/>
      <c r="AG768" s="307"/>
      <c r="AH768" s="307"/>
    </row>
    <row r="769" spans="8:34" s="262" customFormat="1">
      <c r="H769" s="275"/>
      <c r="I769" s="275"/>
      <c r="J769" s="275"/>
      <c r="K769" s="275"/>
      <c r="L769" s="275"/>
      <c r="M769" s="275"/>
      <c r="N769" s="307"/>
      <c r="O769" s="307"/>
      <c r="P769" s="307"/>
      <c r="Q769" s="307"/>
      <c r="R769" s="307"/>
      <c r="S769" s="307"/>
      <c r="T769" s="307"/>
      <c r="U769" s="307"/>
      <c r="V769" s="307"/>
      <c r="W769" s="307"/>
      <c r="X769" s="307"/>
      <c r="Y769" s="307"/>
      <c r="Z769" s="307"/>
      <c r="AA769" s="307"/>
      <c r="AB769" s="307"/>
      <c r="AC769" s="307"/>
      <c r="AD769" s="307"/>
      <c r="AE769" s="307"/>
      <c r="AF769" s="307"/>
      <c r="AG769" s="307"/>
      <c r="AH769" s="307"/>
    </row>
    <row r="770" spans="8:34" s="262" customFormat="1">
      <c r="H770" s="275"/>
      <c r="I770" s="275"/>
      <c r="J770" s="275"/>
      <c r="K770" s="275"/>
      <c r="L770" s="275"/>
      <c r="M770" s="275"/>
      <c r="N770" s="307"/>
      <c r="O770" s="307"/>
      <c r="P770" s="307"/>
      <c r="Q770" s="307"/>
      <c r="R770" s="307"/>
      <c r="S770" s="307"/>
      <c r="T770" s="307"/>
      <c r="U770" s="307"/>
      <c r="V770" s="307"/>
      <c r="W770" s="307"/>
      <c r="X770" s="307"/>
      <c r="Y770" s="307"/>
      <c r="Z770" s="307"/>
      <c r="AA770" s="307"/>
      <c r="AB770" s="307"/>
      <c r="AC770" s="307"/>
      <c r="AD770" s="307"/>
      <c r="AE770" s="307"/>
      <c r="AF770" s="307"/>
      <c r="AG770" s="307"/>
      <c r="AH770" s="307"/>
    </row>
    <row r="771" spans="8:34" s="262" customFormat="1">
      <c r="H771" s="275"/>
      <c r="I771" s="275"/>
      <c r="J771" s="275"/>
      <c r="K771" s="275"/>
      <c r="L771" s="275"/>
      <c r="M771" s="275"/>
      <c r="N771" s="307"/>
      <c r="O771" s="307"/>
      <c r="P771" s="307"/>
      <c r="Q771" s="307"/>
      <c r="R771" s="307"/>
      <c r="S771" s="307"/>
      <c r="T771" s="307"/>
      <c r="U771" s="307"/>
      <c r="V771" s="307"/>
      <c r="W771" s="307"/>
      <c r="X771" s="307"/>
      <c r="Y771" s="307"/>
      <c r="Z771" s="307"/>
      <c r="AA771" s="307"/>
      <c r="AB771" s="307"/>
      <c r="AC771" s="307"/>
      <c r="AD771" s="307"/>
      <c r="AE771" s="307"/>
      <c r="AF771" s="307"/>
      <c r="AG771" s="307"/>
      <c r="AH771" s="307"/>
    </row>
    <row r="772" spans="8:34" s="262" customFormat="1">
      <c r="H772" s="275"/>
      <c r="I772" s="275"/>
      <c r="J772" s="275"/>
      <c r="K772" s="275"/>
      <c r="L772" s="275"/>
      <c r="M772" s="275"/>
      <c r="N772" s="307"/>
      <c r="O772" s="307"/>
      <c r="P772" s="307"/>
      <c r="Q772" s="307"/>
      <c r="R772" s="307"/>
      <c r="S772" s="307"/>
      <c r="T772" s="307"/>
      <c r="U772" s="307"/>
      <c r="V772" s="307"/>
      <c r="W772" s="307"/>
      <c r="X772" s="307"/>
      <c r="Y772" s="307"/>
      <c r="Z772" s="307"/>
      <c r="AA772" s="307"/>
      <c r="AB772" s="307"/>
      <c r="AC772" s="307"/>
      <c r="AD772" s="307"/>
      <c r="AE772" s="307"/>
      <c r="AF772" s="307"/>
      <c r="AG772" s="307"/>
      <c r="AH772" s="307"/>
    </row>
    <row r="773" spans="8:34" s="262" customFormat="1">
      <c r="H773" s="275"/>
      <c r="I773" s="275"/>
      <c r="J773" s="275"/>
      <c r="K773" s="275"/>
      <c r="L773" s="275"/>
      <c r="M773" s="275"/>
      <c r="N773" s="307"/>
      <c r="O773" s="307"/>
      <c r="P773" s="307"/>
      <c r="Q773" s="307"/>
      <c r="R773" s="307"/>
      <c r="S773" s="307"/>
      <c r="T773" s="307"/>
      <c r="U773" s="307"/>
      <c r="V773" s="307"/>
      <c r="W773" s="307"/>
      <c r="X773" s="307"/>
      <c r="Y773" s="307"/>
      <c r="Z773" s="307"/>
      <c r="AA773" s="307"/>
      <c r="AB773" s="307"/>
      <c r="AC773" s="307"/>
      <c r="AD773" s="307"/>
      <c r="AE773" s="307"/>
      <c r="AF773" s="307"/>
      <c r="AG773" s="307"/>
      <c r="AH773" s="307"/>
    </row>
    <row r="774" spans="8:34" s="262" customFormat="1">
      <c r="H774" s="275"/>
      <c r="I774" s="275"/>
      <c r="J774" s="275"/>
      <c r="K774" s="275"/>
      <c r="L774" s="275"/>
      <c r="M774" s="275"/>
      <c r="N774" s="307"/>
      <c r="O774" s="307"/>
      <c r="P774" s="307"/>
      <c r="Q774" s="307"/>
      <c r="R774" s="307"/>
      <c r="S774" s="307"/>
      <c r="T774" s="307"/>
      <c r="U774" s="307"/>
      <c r="V774" s="307"/>
      <c r="W774" s="307"/>
      <c r="X774" s="307"/>
      <c r="Y774" s="307"/>
      <c r="Z774" s="307"/>
      <c r="AA774" s="307"/>
      <c r="AB774" s="307"/>
      <c r="AC774" s="307"/>
      <c r="AD774" s="307"/>
      <c r="AE774" s="307"/>
      <c r="AF774" s="307"/>
      <c r="AG774" s="307"/>
      <c r="AH774" s="307"/>
    </row>
    <row r="775" spans="8:34" s="262" customFormat="1">
      <c r="H775" s="275"/>
      <c r="I775" s="275"/>
      <c r="J775" s="275"/>
      <c r="K775" s="275"/>
      <c r="L775" s="275"/>
      <c r="M775" s="275"/>
      <c r="N775" s="307"/>
      <c r="O775" s="307"/>
      <c r="P775" s="307"/>
      <c r="Q775" s="307"/>
      <c r="R775" s="307"/>
      <c r="S775" s="307"/>
      <c r="T775" s="307"/>
      <c r="U775" s="307"/>
      <c r="V775" s="307"/>
      <c r="W775" s="307"/>
      <c r="X775" s="307"/>
      <c r="Y775" s="307"/>
      <c r="Z775" s="307"/>
      <c r="AA775" s="307"/>
      <c r="AB775" s="307"/>
      <c r="AC775" s="307"/>
      <c r="AD775" s="307"/>
      <c r="AE775" s="307"/>
      <c r="AF775" s="307"/>
      <c r="AG775" s="307"/>
      <c r="AH775" s="307"/>
    </row>
    <row r="776" spans="8:34" s="262" customFormat="1">
      <c r="H776" s="275"/>
      <c r="I776" s="275"/>
      <c r="J776" s="275"/>
      <c r="K776" s="275"/>
      <c r="L776" s="275"/>
      <c r="M776" s="275"/>
      <c r="N776" s="307"/>
      <c r="O776" s="307"/>
      <c r="P776" s="307"/>
      <c r="Q776" s="307"/>
      <c r="R776" s="307"/>
      <c r="S776" s="307"/>
      <c r="T776" s="307"/>
      <c r="U776" s="307"/>
      <c r="V776" s="307"/>
      <c r="W776" s="307"/>
      <c r="X776" s="307"/>
      <c r="Y776" s="307"/>
      <c r="Z776" s="307"/>
      <c r="AA776" s="307"/>
      <c r="AB776" s="307"/>
      <c r="AC776" s="307"/>
      <c r="AD776" s="307"/>
      <c r="AE776" s="307"/>
      <c r="AF776" s="307"/>
      <c r="AG776" s="307"/>
      <c r="AH776" s="307"/>
    </row>
    <row r="777" spans="8:34" s="262" customFormat="1">
      <c r="H777" s="275"/>
      <c r="I777" s="275"/>
      <c r="J777" s="275"/>
      <c r="K777" s="275"/>
      <c r="L777" s="275"/>
      <c r="M777" s="275"/>
      <c r="N777" s="307"/>
      <c r="O777" s="307"/>
      <c r="P777" s="307"/>
      <c r="Q777" s="307"/>
      <c r="R777" s="307"/>
      <c r="S777" s="307"/>
      <c r="T777" s="307"/>
      <c r="U777" s="307"/>
      <c r="V777" s="307"/>
      <c r="W777" s="307"/>
      <c r="X777" s="307"/>
      <c r="Y777" s="307"/>
      <c r="Z777" s="307"/>
      <c r="AA777" s="307"/>
      <c r="AB777" s="307"/>
      <c r="AC777" s="307"/>
      <c r="AD777" s="307"/>
      <c r="AE777" s="307"/>
      <c r="AF777" s="307"/>
      <c r="AG777" s="307"/>
      <c r="AH777" s="307"/>
    </row>
    <row r="778" spans="8:34" s="262" customFormat="1">
      <c r="H778" s="275"/>
      <c r="I778" s="275"/>
      <c r="J778" s="275"/>
      <c r="K778" s="275"/>
      <c r="L778" s="275"/>
      <c r="M778" s="275"/>
      <c r="N778" s="307"/>
      <c r="O778" s="307"/>
      <c r="P778" s="307"/>
      <c r="Q778" s="307"/>
      <c r="R778" s="307"/>
      <c r="S778" s="307"/>
      <c r="T778" s="307"/>
      <c r="U778" s="307"/>
      <c r="V778" s="307"/>
      <c r="W778" s="307"/>
      <c r="X778" s="307"/>
      <c r="Y778" s="307"/>
      <c r="Z778" s="307"/>
      <c r="AA778" s="307"/>
      <c r="AB778" s="307"/>
      <c r="AC778" s="307"/>
      <c r="AD778" s="307"/>
      <c r="AE778" s="307"/>
      <c r="AF778" s="307"/>
      <c r="AG778" s="307"/>
      <c r="AH778" s="307"/>
    </row>
    <row r="779" spans="8:34" s="262" customFormat="1">
      <c r="H779" s="275"/>
      <c r="I779" s="275"/>
      <c r="J779" s="275"/>
      <c r="K779" s="275"/>
      <c r="L779" s="275"/>
      <c r="M779" s="275"/>
      <c r="N779" s="307"/>
      <c r="O779" s="307"/>
      <c r="P779" s="307"/>
      <c r="Q779" s="307"/>
      <c r="R779" s="307"/>
      <c r="S779" s="307"/>
      <c r="T779" s="307"/>
      <c r="U779" s="307"/>
      <c r="V779" s="307"/>
      <c r="W779" s="307"/>
      <c r="X779" s="307"/>
      <c r="Y779" s="307"/>
      <c r="Z779" s="307"/>
      <c r="AA779" s="307"/>
      <c r="AB779" s="307"/>
      <c r="AC779" s="307"/>
      <c r="AD779" s="307"/>
      <c r="AE779" s="307"/>
      <c r="AF779" s="307"/>
      <c r="AG779" s="307"/>
      <c r="AH779" s="307"/>
    </row>
    <row r="780" spans="8:34" s="262" customFormat="1">
      <c r="H780" s="275"/>
      <c r="I780" s="275"/>
      <c r="J780" s="275"/>
      <c r="K780" s="275"/>
      <c r="L780" s="275"/>
      <c r="M780" s="275"/>
      <c r="N780" s="307"/>
      <c r="O780" s="307"/>
      <c r="P780" s="307"/>
      <c r="Q780" s="307"/>
      <c r="R780" s="307"/>
      <c r="S780" s="307"/>
      <c r="T780" s="307"/>
      <c r="U780" s="307"/>
      <c r="V780" s="307"/>
      <c r="W780" s="307"/>
      <c r="X780" s="307"/>
      <c r="Y780" s="307"/>
      <c r="Z780" s="307"/>
      <c r="AA780" s="307"/>
      <c r="AB780" s="307"/>
      <c r="AC780" s="307"/>
      <c r="AD780" s="307"/>
      <c r="AE780" s="307"/>
      <c r="AF780" s="307"/>
      <c r="AG780" s="307"/>
      <c r="AH780" s="307"/>
    </row>
    <row r="781" spans="8:34" s="262" customFormat="1">
      <c r="H781" s="275"/>
      <c r="I781" s="275"/>
      <c r="J781" s="275"/>
      <c r="K781" s="275"/>
      <c r="L781" s="275"/>
      <c r="M781" s="275"/>
      <c r="N781" s="307"/>
      <c r="O781" s="307"/>
      <c r="P781" s="307"/>
      <c r="Q781" s="307"/>
      <c r="R781" s="307"/>
      <c r="S781" s="307"/>
      <c r="T781" s="307"/>
      <c r="U781" s="307"/>
      <c r="V781" s="307"/>
      <c r="W781" s="307"/>
      <c r="X781" s="307"/>
      <c r="Y781" s="307"/>
      <c r="Z781" s="307"/>
      <c r="AA781" s="307"/>
      <c r="AB781" s="307"/>
      <c r="AC781" s="307"/>
      <c r="AD781" s="307"/>
      <c r="AE781" s="307"/>
      <c r="AF781" s="307"/>
      <c r="AG781" s="307"/>
      <c r="AH781" s="307"/>
    </row>
    <row r="782" spans="8:34" s="262" customFormat="1">
      <c r="H782" s="275"/>
      <c r="I782" s="275"/>
      <c r="J782" s="275"/>
      <c r="K782" s="275"/>
      <c r="L782" s="275"/>
      <c r="M782" s="275"/>
      <c r="N782" s="307"/>
      <c r="O782" s="307"/>
      <c r="P782" s="307"/>
      <c r="Q782" s="307"/>
      <c r="R782" s="307"/>
      <c r="S782" s="307"/>
      <c r="T782" s="307"/>
      <c r="U782" s="307"/>
      <c r="V782" s="307"/>
      <c r="W782" s="307"/>
      <c r="X782" s="307"/>
      <c r="Y782" s="307"/>
      <c r="Z782" s="307"/>
      <c r="AA782" s="307"/>
      <c r="AB782" s="307"/>
      <c r="AC782" s="307"/>
      <c r="AD782" s="307"/>
      <c r="AE782" s="307"/>
      <c r="AF782" s="307"/>
      <c r="AG782" s="307"/>
      <c r="AH782" s="307"/>
    </row>
    <row r="783" spans="8:34" s="262" customFormat="1">
      <c r="H783" s="275"/>
      <c r="I783" s="275"/>
      <c r="J783" s="275"/>
      <c r="K783" s="275"/>
      <c r="L783" s="275"/>
      <c r="M783" s="275"/>
      <c r="N783" s="307"/>
      <c r="O783" s="307"/>
      <c r="P783" s="307"/>
      <c r="Q783" s="307"/>
      <c r="R783" s="307"/>
      <c r="S783" s="307"/>
      <c r="T783" s="307"/>
      <c r="U783" s="307"/>
      <c r="V783" s="307"/>
      <c r="W783" s="307"/>
      <c r="X783" s="307"/>
      <c r="Y783" s="307"/>
      <c r="Z783" s="307"/>
      <c r="AA783" s="307"/>
      <c r="AB783" s="307"/>
      <c r="AC783" s="307"/>
      <c r="AD783" s="307"/>
      <c r="AE783" s="307"/>
      <c r="AF783" s="307"/>
      <c r="AG783" s="307"/>
      <c r="AH783" s="307"/>
    </row>
    <row r="784" spans="8:34" s="262" customFormat="1">
      <c r="H784" s="275"/>
      <c r="I784" s="275"/>
      <c r="J784" s="275"/>
      <c r="K784" s="275"/>
      <c r="L784" s="275"/>
      <c r="M784" s="275"/>
      <c r="N784" s="307"/>
      <c r="O784" s="307"/>
      <c r="P784" s="307"/>
      <c r="Q784" s="307"/>
      <c r="R784" s="307"/>
      <c r="S784" s="307"/>
      <c r="T784" s="307"/>
      <c r="U784" s="307"/>
      <c r="V784" s="307"/>
      <c r="W784" s="307"/>
      <c r="X784" s="307"/>
      <c r="Y784" s="307"/>
      <c r="Z784" s="307"/>
      <c r="AA784" s="307"/>
      <c r="AB784" s="307"/>
      <c r="AC784" s="307"/>
      <c r="AD784" s="307"/>
      <c r="AE784" s="307"/>
      <c r="AF784" s="307"/>
      <c r="AG784" s="307"/>
      <c r="AH784" s="307"/>
    </row>
    <row r="785" spans="8:34" s="262" customFormat="1">
      <c r="H785" s="275"/>
      <c r="I785" s="275"/>
      <c r="J785" s="275"/>
      <c r="K785" s="275"/>
      <c r="L785" s="275"/>
      <c r="M785" s="275"/>
      <c r="N785" s="307"/>
      <c r="O785" s="307"/>
      <c r="P785" s="307"/>
      <c r="Q785" s="307"/>
      <c r="R785" s="307"/>
      <c r="S785" s="307"/>
      <c r="T785" s="307"/>
      <c r="U785" s="307"/>
      <c r="V785" s="307"/>
      <c r="W785" s="307"/>
      <c r="X785" s="307"/>
      <c r="Y785" s="307"/>
      <c r="Z785" s="307"/>
      <c r="AA785" s="307"/>
      <c r="AB785" s="307"/>
      <c r="AC785" s="307"/>
      <c r="AD785" s="307"/>
      <c r="AE785" s="307"/>
      <c r="AF785" s="307"/>
      <c r="AG785" s="307"/>
      <c r="AH785" s="307"/>
    </row>
    <row r="786" spans="8:34" s="262" customFormat="1">
      <c r="H786" s="275"/>
      <c r="I786" s="275"/>
      <c r="J786" s="275"/>
      <c r="K786" s="275"/>
      <c r="L786" s="275"/>
      <c r="M786" s="275"/>
      <c r="N786" s="307"/>
      <c r="O786" s="307"/>
      <c r="P786" s="307"/>
      <c r="Q786" s="307"/>
      <c r="R786" s="307"/>
      <c r="S786" s="307"/>
      <c r="T786" s="307"/>
      <c r="U786" s="307"/>
      <c r="V786" s="307"/>
      <c r="W786" s="307"/>
      <c r="X786" s="307"/>
      <c r="Y786" s="307"/>
      <c r="Z786" s="307"/>
      <c r="AA786" s="307"/>
      <c r="AB786" s="307"/>
      <c r="AC786" s="307"/>
      <c r="AD786" s="307"/>
      <c r="AE786" s="307"/>
      <c r="AF786" s="307"/>
      <c r="AG786" s="307"/>
      <c r="AH786" s="307"/>
    </row>
    <row r="787" spans="8:34" s="262" customFormat="1">
      <c r="H787" s="275"/>
      <c r="I787" s="275"/>
      <c r="J787" s="275"/>
      <c r="K787" s="275"/>
      <c r="L787" s="275"/>
      <c r="M787" s="275"/>
      <c r="N787" s="307"/>
      <c r="O787" s="307"/>
      <c r="P787" s="307"/>
      <c r="Q787" s="307"/>
      <c r="R787" s="307"/>
      <c r="S787" s="307"/>
      <c r="T787" s="307"/>
      <c r="U787" s="307"/>
      <c r="V787" s="307"/>
      <c r="W787" s="307"/>
      <c r="X787" s="307"/>
      <c r="Y787" s="307"/>
      <c r="Z787" s="307"/>
      <c r="AA787" s="307"/>
      <c r="AB787" s="307"/>
      <c r="AC787" s="307"/>
      <c r="AD787" s="307"/>
      <c r="AE787" s="307"/>
      <c r="AF787" s="307"/>
      <c r="AG787" s="307"/>
      <c r="AH787" s="307"/>
    </row>
    <row r="788" spans="8:34" s="262" customFormat="1">
      <c r="H788" s="275"/>
      <c r="I788" s="275"/>
      <c r="J788" s="275"/>
      <c r="K788" s="275"/>
      <c r="L788" s="275"/>
      <c r="M788" s="275"/>
      <c r="N788" s="307"/>
      <c r="O788" s="307"/>
      <c r="P788" s="307"/>
      <c r="Q788" s="307"/>
      <c r="R788" s="307"/>
      <c r="S788" s="307"/>
      <c r="T788" s="307"/>
      <c r="U788" s="307"/>
      <c r="V788" s="307"/>
      <c r="W788" s="307"/>
      <c r="X788" s="307"/>
      <c r="Y788" s="307"/>
      <c r="Z788" s="307"/>
      <c r="AA788" s="307"/>
      <c r="AB788" s="307"/>
      <c r="AC788" s="307"/>
      <c r="AD788" s="307"/>
      <c r="AE788" s="307"/>
      <c r="AF788" s="307"/>
      <c r="AG788" s="307"/>
      <c r="AH788" s="307"/>
    </row>
    <row r="789" spans="8:34" s="262" customFormat="1">
      <c r="H789" s="275"/>
      <c r="I789" s="275"/>
      <c r="J789" s="275"/>
      <c r="K789" s="275"/>
      <c r="L789" s="275"/>
      <c r="M789" s="275"/>
      <c r="N789" s="307"/>
      <c r="O789" s="307"/>
      <c r="P789" s="307"/>
      <c r="Q789" s="307"/>
      <c r="R789" s="307"/>
      <c r="S789" s="307"/>
      <c r="T789" s="307"/>
      <c r="U789" s="307"/>
      <c r="V789" s="307"/>
      <c r="W789" s="307"/>
      <c r="X789" s="307"/>
      <c r="Y789" s="307"/>
      <c r="Z789" s="307"/>
      <c r="AA789" s="307"/>
      <c r="AB789" s="307"/>
      <c r="AC789" s="307"/>
      <c r="AD789" s="307"/>
      <c r="AE789" s="307"/>
      <c r="AF789" s="307"/>
      <c r="AG789" s="307"/>
      <c r="AH789" s="307"/>
    </row>
    <row r="790" spans="8:34" s="262" customFormat="1">
      <c r="H790" s="275"/>
      <c r="I790" s="275"/>
      <c r="J790" s="275"/>
      <c r="K790" s="275"/>
      <c r="L790" s="275"/>
      <c r="M790" s="275"/>
      <c r="N790" s="307"/>
      <c r="O790" s="307"/>
      <c r="P790" s="307"/>
      <c r="Q790" s="307"/>
      <c r="R790" s="307"/>
      <c r="S790" s="307"/>
      <c r="T790" s="307"/>
      <c r="U790" s="307"/>
      <c r="V790" s="307"/>
      <c r="W790" s="307"/>
      <c r="X790" s="307"/>
      <c r="Y790" s="307"/>
      <c r="Z790" s="307"/>
      <c r="AA790" s="307"/>
      <c r="AB790" s="307"/>
      <c r="AC790" s="307"/>
      <c r="AD790" s="307"/>
      <c r="AE790" s="307"/>
      <c r="AF790" s="307"/>
      <c r="AG790" s="307"/>
      <c r="AH790" s="307"/>
    </row>
    <row r="791" spans="8:34" s="262" customFormat="1">
      <c r="H791" s="275"/>
      <c r="I791" s="275"/>
      <c r="J791" s="275"/>
      <c r="K791" s="275"/>
      <c r="L791" s="275"/>
      <c r="M791" s="275"/>
      <c r="N791" s="307"/>
      <c r="O791" s="307"/>
      <c r="P791" s="307"/>
      <c r="Q791" s="307"/>
      <c r="R791" s="307"/>
      <c r="S791" s="307"/>
      <c r="T791" s="307"/>
      <c r="U791" s="307"/>
      <c r="V791" s="307"/>
      <c r="W791" s="307"/>
      <c r="X791" s="307"/>
      <c r="Y791" s="307"/>
      <c r="Z791" s="307"/>
      <c r="AA791" s="307"/>
      <c r="AB791" s="307"/>
      <c r="AC791" s="307"/>
      <c r="AD791" s="307"/>
      <c r="AE791" s="307"/>
      <c r="AF791" s="307"/>
      <c r="AG791" s="307"/>
      <c r="AH791" s="307"/>
    </row>
    <row r="792" spans="8:34" s="262" customFormat="1">
      <c r="H792" s="275"/>
      <c r="I792" s="275"/>
      <c r="J792" s="275"/>
      <c r="K792" s="275"/>
      <c r="L792" s="275"/>
      <c r="M792" s="275"/>
      <c r="N792" s="307"/>
      <c r="O792" s="307"/>
      <c r="P792" s="307"/>
      <c r="Q792" s="307"/>
      <c r="R792" s="307"/>
      <c r="S792" s="307"/>
      <c r="T792" s="307"/>
      <c r="U792" s="307"/>
      <c r="V792" s="307"/>
      <c r="W792" s="307"/>
      <c r="X792" s="307"/>
      <c r="Y792" s="307"/>
      <c r="Z792" s="307"/>
      <c r="AA792" s="307"/>
      <c r="AB792" s="307"/>
      <c r="AC792" s="307"/>
      <c r="AD792" s="307"/>
      <c r="AE792" s="307"/>
      <c r="AF792" s="307"/>
      <c r="AG792" s="307"/>
      <c r="AH792" s="307"/>
    </row>
    <row r="793" spans="8:34" s="262" customFormat="1">
      <c r="H793" s="275"/>
      <c r="I793" s="275"/>
      <c r="J793" s="275"/>
      <c r="K793" s="275"/>
      <c r="L793" s="275"/>
      <c r="M793" s="275"/>
      <c r="N793" s="307"/>
      <c r="O793" s="307"/>
      <c r="P793" s="307"/>
      <c r="Q793" s="307"/>
      <c r="R793" s="307"/>
      <c r="S793" s="307"/>
      <c r="T793" s="307"/>
      <c r="U793" s="307"/>
      <c r="V793" s="307"/>
      <c r="W793" s="307"/>
      <c r="X793" s="307"/>
      <c r="Y793" s="307"/>
      <c r="Z793" s="307"/>
      <c r="AA793" s="307"/>
      <c r="AB793" s="307"/>
      <c r="AC793" s="307"/>
      <c r="AD793" s="307"/>
      <c r="AE793" s="307"/>
      <c r="AF793" s="307"/>
      <c r="AG793" s="307"/>
      <c r="AH793" s="307"/>
    </row>
    <row r="794" spans="8:34" s="262" customFormat="1">
      <c r="H794" s="275"/>
      <c r="I794" s="275"/>
      <c r="J794" s="275"/>
      <c r="K794" s="275"/>
      <c r="L794" s="275"/>
      <c r="M794" s="275"/>
      <c r="N794" s="307"/>
      <c r="O794" s="307"/>
      <c r="P794" s="307"/>
      <c r="Q794" s="307"/>
      <c r="R794" s="307"/>
      <c r="S794" s="307"/>
      <c r="T794" s="307"/>
      <c r="U794" s="307"/>
      <c r="V794" s="307"/>
      <c r="W794" s="307"/>
      <c r="X794" s="307"/>
      <c r="Y794" s="307"/>
      <c r="Z794" s="307"/>
      <c r="AA794" s="307"/>
      <c r="AB794" s="307"/>
      <c r="AC794" s="307"/>
      <c r="AD794" s="307"/>
      <c r="AE794" s="307"/>
      <c r="AF794" s="307"/>
      <c r="AG794" s="307"/>
      <c r="AH794" s="307"/>
    </row>
    <row r="795" spans="8:34" s="262" customFormat="1">
      <c r="H795" s="275"/>
      <c r="I795" s="275"/>
      <c r="J795" s="275"/>
      <c r="K795" s="275"/>
      <c r="L795" s="275"/>
      <c r="M795" s="275"/>
      <c r="N795" s="307"/>
      <c r="O795" s="307"/>
      <c r="P795" s="307"/>
      <c r="Q795" s="307"/>
      <c r="R795" s="307"/>
      <c r="S795" s="307"/>
      <c r="T795" s="307"/>
      <c r="U795" s="307"/>
      <c r="V795" s="307"/>
      <c r="W795" s="307"/>
      <c r="X795" s="307"/>
      <c r="Y795" s="307"/>
      <c r="Z795" s="307"/>
      <c r="AA795" s="307"/>
      <c r="AB795" s="307"/>
      <c r="AC795" s="307"/>
      <c r="AD795" s="307"/>
      <c r="AE795" s="307"/>
      <c r="AF795" s="307"/>
      <c r="AG795" s="307"/>
      <c r="AH795" s="307"/>
    </row>
    <row r="796" spans="8:34" s="262" customFormat="1">
      <c r="H796" s="275"/>
      <c r="I796" s="275"/>
      <c r="J796" s="275"/>
      <c r="K796" s="275"/>
      <c r="L796" s="275"/>
      <c r="M796" s="275"/>
      <c r="N796" s="307"/>
      <c r="O796" s="307"/>
      <c r="P796" s="307"/>
      <c r="Q796" s="307"/>
      <c r="R796" s="307"/>
      <c r="S796" s="307"/>
      <c r="T796" s="307"/>
      <c r="U796" s="307"/>
      <c r="V796" s="307"/>
      <c r="W796" s="307"/>
      <c r="X796" s="307"/>
      <c r="Y796" s="307"/>
      <c r="Z796" s="307"/>
      <c r="AA796" s="307"/>
      <c r="AB796" s="307"/>
      <c r="AC796" s="307"/>
      <c r="AD796" s="307"/>
      <c r="AE796" s="307"/>
      <c r="AF796" s="307"/>
      <c r="AG796" s="307"/>
      <c r="AH796" s="307"/>
    </row>
    <row r="797" spans="8:34" s="262" customFormat="1">
      <c r="H797" s="275"/>
      <c r="I797" s="275"/>
      <c r="J797" s="275"/>
      <c r="K797" s="275"/>
      <c r="L797" s="275"/>
      <c r="M797" s="275"/>
      <c r="N797" s="307"/>
      <c r="O797" s="307"/>
      <c r="P797" s="307"/>
      <c r="Q797" s="307"/>
      <c r="R797" s="307"/>
      <c r="S797" s="307"/>
      <c r="T797" s="307"/>
      <c r="U797" s="307"/>
      <c r="V797" s="307"/>
      <c r="W797" s="307"/>
      <c r="X797" s="307"/>
      <c r="Y797" s="307"/>
      <c r="Z797" s="307"/>
      <c r="AA797" s="307"/>
      <c r="AB797" s="307"/>
      <c r="AC797" s="307"/>
      <c r="AD797" s="307"/>
      <c r="AE797" s="307"/>
      <c r="AF797" s="307"/>
      <c r="AG797" s="307"/>
      <c r="AH797" s="307"/>
    </row>
    <row r="798" spans="8:34" s="262" customFormat="1">
      <c r="H798" s="275"/>
      <c r="I798" s="275"/>
      <c r="J798" s="275"/>
      <c r="K798" s="275"/>
      <c r="L798" s="275"/>
      <c r="M798" s="275"/>
      <c r="N798" s="307"/>
      <c r="O798" s="307"/>
      <c r="P798" s="307"/>
      <c r="Q798" s="307"/>
      <c r="R798" s="307"/>
      <c r="S798" s="307"/>
      <c r="T798" s="307"/>
      <c r="U798" s="307"/>
      <c r="V798" s="307"/>
      <c r="W798" s="307"/>
      <c r="X798" s="307"/>
      <c r="Y798" s="307"/>
      <c r="Z798" s="307"/>
      <c r="AA798" s="307"/>
      <c r="AB798" s="307"/>
      <c r="AC798" s="307"/>
      <c r="AD798" s="307"/>
      <c r="AE798" s="307"/>
      <c r="AF798" s="307"/>
      <c r="AG798" s="307"/>
      <c r="AH798" s="307"/>
    </row>
    <row r="799" spans="8:34" s="262" customFormat="1">
      <c r="H799" s="275"/>
      <c r="I799" s="275"/>
      <c r="J799" s="275"/>
      <c r="K799" s="275"/>
      <c r="L799" s="275"/>
      <c r="M799" s="275"/>
      <c r="N799" s="307"/>
      <c r="O799" s="307"/>
      <c r="P799" s="307"/>
      <c r="Q799" s="307"/>
      <c r="R799" s="307"/>
      <c r="S799" s="307"/>
      <c r="T799" s="307"/>
      <c r="U799" s="307"/>
      <c r="V799" s="307"/>
      <c r="W799" s="307"/>
      <c r="X799" s="307"/>
      <c r="Y799" s="307"/>
      <c r="Z799" s="307"/>
      <c r="AA799" s="307"/>
      <c r="AB799" s="307"/>
      <c r="AC799" s="307"/>
      <c r="AD799" s="307"/>
      <c r="AE799" s="307"/>
      <c r="AF799" s="307"/>
      <c r="AG799" s="307"/>
      <c r="AH799" s="307"/>
    </row>
    <row r="800" spans="8:34" s="262" customFormat="1">
      <c r="H800" s="275"/>
      <c r="I800" s="275"/>
      <c r="J800" s="275"/>
      <c r="K800" s="275"/>
      <c r="L800" s="275"/>
      <c r="M800" s="275"/>
      <c r="N800" s="307"/>
      <c r="O800" s="307"/>
      <c r="P800" s="307"/>
      <c r="Q800" s="307"/>
      <c r="R800" s="307"/>
      <c r="S800" s="307"/>
      <c r="T800" s="307"/>
      <c r="U800" s="307"/>
      <c r="V800" s="307"/>
      <c r="W800" s="307"/>
      <c r="X800" s="307"/>
      <c r="Y800" s="307"/>
      <c r="Z800" s="307"/>
      <c r="AA800" s="307"/>
      <c r="AB800" s="307"/>
      <c r="AC800" s="307"/>
      <c r="AD800" s="307"/>
      <c r="AE800" s="307"/>
      <c r="AF800" s="307"/>
      <c r="AG800" s="307"/>
      <c r="AH800" s="307"/>
    </row>
    <row r="801" spans="8:34" s="262" customFormat="1">
      <c r="H801" s="275"/>
      <c r="I801" s="275"/>
      <c r="J801" s="275"/>
      <c r="K801" s="275"/>
      <c r="L801" s="275"/>
      <c r="M801" s="275"/>
      <c r="N801" s="307"/>
      <c r="O801" s="307"/>
      <c r="P801" s="307"/>
      <c r="Q801" s="307"/>
      <c r="R801" s="307"/>
      <c r="S801" s="307"/>
      <c r="T801" s="307"/>
      <c r="U801" s="307"/>
      <c r="V801" s="307"/>
      <c r="W801" s="307"/>
      <c r="X801" s="307"/>
      <c r="Y801" s="307"/>
      <c r="Z801" s="307"/>
      <c r="AA801" s="307"/>
      <c r="AB801" s="307"/>
      <c r="AC801" s="307"/>
      <c r="AD801" s="307"/>
      <c r="AE801" s="307"/>
      <c r="AF801" s="307"/>
      <c r="AG801" s="307"/>
      <c r="AH801" s="307"/>
    </row>
    <row r="802" spans="8:34" s="262" customFormat="1">
      <c r="H802" s="275"/>
      <c r="I802" s="275"/>
      <c r="J802" s="275"/>
      <c r="K802" s="275"/>
      <c r="L802" s="275"/>
      <c r="M802" s="275"/>
      <c r="N802" s="307"/>
      <c r="O802" s="307"/>
      <c r="P802" s="307"/>
      <c r="Q802" s="307"/>
      <c r="R802" s="307"/>
      <c r="S802" s="307"/>
      <c r="T802" s="307"/>
      <c r="U802" s="307"/>
      <c r="V802" s="307"/>
      <c r="W802" s="307"/>
      <c r="X802" s="307"/>
      <c r="Y802" s="307"/>
      <c r="Z802" s="307"/>
      <c r="AA802" s="307"/>
      <c r="AB802" s="307"/>
      <c r="AC802" s="307"/>
      <c r="AD802" s="307"/>
      <c r="AE802" s="307"/>
      <c r="AF802" s="307"/>
      <c r="AG802" s="307"/>
      <c r="AH802" s="307"/>
    </row>
    <row r="803" spans="8:34" s="262" customFormat="1">
      <c r="H803" s="275"/>
      <c r="I803" s="275"/>
      <c r="J803" s="275"/>
      <c r="K803" s="275"/>
      <c r="L803" s="275"/>
      <c r="M803" s="275"/>
      <c r="N803" s="307"/>
      <c r="O803" s="307"/>
      <c r="P803" s="307"/>
      <c r="Q803" s="307"/>
      <c r="R803" s="307"/>
      <c r="S803" s="307"/>
      <c r="T803" s="307"/>
      <c r="U803" s="307"/>
      <c r="V803" s="307"/>
      <c r="W803" s="307"/>
      <c r="X803" s="307"/>
      <c r="Y803" s="307"/>
      <c r="Z803" s="307"/>
      <c r="AA803" s="307"/>
      <c r="AB803" s="307"/>
      <c r="AC803" s="307"/>
      <c r="AD803" s="307"/>
      <c r="AE803" s="307"/>
      <c r="AF803" s="307"/>
      <c r="AG803" s="307"/>
      <c r="AH803" s="307"/>
    </row>
    <row r="804" spans="8:34" s="262" customFormat="1">
      <c r="H804" s="275"/>
      <c r="I804" s="275"/>
      <c r="J804" s="275"/>
      <c r="K804" s="275"/>
      <c r="L804" s="275"/>
      <c r="M804" s="275"/>
      <c r="N804" s="307"/>
      <c r="O804" s="307"/>
      <c r="P804" s="307"/>
      <c r="Q804" s="307"/>
      <c r="R804" s="307"/>
      <c r="S804" s="307"/>
      <c r="T804" s="307"/>
      <c r="U804" s="307"/>
      <c r="V804" s="307"/>
      <c r="W804" s="307"/>
      <c r="X804" s="307"/>
      <c r="Y804" s="307"/>
      <c r="Z804" s="307"/>
      <c r="AA804" s="307"/>
      <c r="AB804" s="307"/>
      <c r="AC804" s="307"/>
      <c r="AD804" s="307"/>
      <c r="AE804" s="307"/>
      <c r="AF804" s="307"/>
      <c r="AG804" s="307"/>
      <c r="AH804" s="307"/>
    </row>
    <row r="805" spans="8:34" s="262" customFormat="1">
      <c r="H805" s="275"/>
      <c r="I805" s="275"/>
      <c r="J805" s="275"/>
      <c r="K805" s="275"/>
      <c r="L805" s="275"/>
      <c r="M805" s="275"/>
      <c r="N805" s="307"/>
      <c r="O805" s="307"/>
      <c r="P805" s="307"/>
      <c r="Q805" s="307"/>
      <c r="R805" s="307"/>
      <c r="S805" s="307"/>
      <c r="T805" s="307"/>
      <c r="U805" s="307"/>
      <c r="V805" s="307"/>
      <c r="W805" s="307"/>
      <c r="X805" s="307"/>
      <c r="Y805" s="307"/>
      <c r="Z805" s="307"/>
      <c r="AA805" s="307"/>
      <c r="AB805" s="307"/>
      <c r="AC805" s="307"/>
      <c r="AD805" s="307"/>
      <c r="AE805" s="307"/>
      <c r="AF805" s="307"/>
      <c r="AG805" s="307"/>
      <c r="AH805" s="307"/>
    </row>
    <row r="806" spans="8:34" s="262" customFormat="1">
      <c r="H806" s="275"/>
      <c r="I806" s="275"/>
      <c r="J806" s="275"/>
      <c r="K806" s="275"/>
      <c r="L806" s="275"/>
      <c r="M806" s="275"/>
      <c r="N806" s="307"/>
      <c r="O806" s="307"/>
      <c r="P806" s="307"/>
      <c r="Q806" s="307"/>
      <c r="R806" s="307"/>
      <c r="S806" s="307"/>
      <c r="T806" s="307"/>
      <c r="U806" s="307"/>
      <c r="V806" s="307"/>
      <c r="W806" s="307"/>
      <c r="X806" s="307"/>
      <c r="Y806" s="307"/>
      <c r="Z806" s="307"/>
      <c r="AA806" s="307"/>
      <c r="AB806" s="307"/>
      <c r="AC806" s="307"/>
      <c r="AD806" s="307"/>
      <c r="AE806" s="307"/>
      <c r="AF806" s="307"/>
      <c r="AG806" s="307"/>
      <c r="AH806" s="307"/>
    </row>
    <row r="807" spans="8:34" s="262" customFormat="1">
      <c r="H807" s="275"/>
      <c r="I807" s="275"/>
      <c r="J807" s="275"/>
      <c r="K807" s="275"/>
      <c r="L807" s="275"/>
      <c r="M807" s="275"/>
      <c r="N807" s="307"/>
      <c r="O807" s="307"/>
      <c r="P807" s="307"/>
      <c r="Q807" s="307"/>
      <c r="R807" s="307"/>
      <c r="S807" s="307"/>
      <c r="T807" s="307"/>
      <c r="U807" s="307"/>
      <c r="V807" s="307"/>
      <c r="W807" s="307"/>
      <c r="X807" s="307"/>
      <c r="Y807" s="307"/>
      <c r="Z807" s="307"/>
      <c r="AA807" s="307"/>
      <c r="AB807" s="307"/>
      <c r="AC807" s="307"/>
      <c r="AD807" s="307"/>
      <c r="AE807" s="307"/>
      <c r="AF807" s="307"/>
      <c r="AG807" s="307"/>
      <c r="AH807" s="307"/>
    </row>
    <row r="808" spans="8:34" s="262" customFormat="1">
      <c r="H808" s="275"/>
      <c r="I808" s="275"/>
      <c r="J808" s="275"/>
      <c r="K808" s="275"/>
      <c r="L808" s="275"/>
      <c r="M808" s="275"/>
      <c r="N808" s="307"/>
      <c r="O808" s="307"/>
      <c r="P808" s="307"/>
      <c r="Q808" s="307"/>
      <c r="R808" s="307"/>
      <c r="S808" s="307"/>
      <c r="T808" s="307"/>
      <c r="U808" s="307"/>
      <c r="V808" s="307"/>
      <c r="W808" s="307"/>
      <c r="X808" s="307"/>
      <c r="Y808" s="307"/>
      <c r="Z808" s="307"/>
      <c r="AA808" s="307"/>
      <c r="AB808" s="307"/>
      <c r="AC808" s="307"/>
      <c r="AD808" s="307"/>
      <c r="AE808" s="307"/>
      <c r="AF808" s="307"/>
      <c r="AG808" s="307"/>
      <c r="AH808" s="307"/>
    </row>
    <row r="809" spans="8:34" s="262" customFormat="1">
      <c r="H809" s="275"/>
      <c r="I809" s="275"/>
      <c r="J809" s="275"/>
      <c r="K809" s="275"/>
      <c r="L809" s="275"/>
      <c r="M809" s="275"/>
      <c r="N809" s="307"/>
      <c r="O809" s="307"/>
      <c r="P809" s="307"/>
      <c r="Q809" s="307"/>
      <c r="R809" s="307"/>
      <c r="S809" s="307"/>
      <c r="T809" s="307"/>
      <c r="U809" s="307"/>
      <c r="V809" s="307"/>
      <c r="W809" s="307"/>
      <c r="X809" s="307"/>
      <c r="Y809" s="307"/>
      <c r="Z809" s="307"/>
      <c r="AA809" s="307"/>
      <c r="AB809" s="307"/>
      <c r="AC809" s="307"/>
      <c r="AD809" s="307"/>
      <c r="AE809" s="307"/>
      <c r="AF809" s="307"/>
      <c r="AG809" s="307"/>
      <c r="AH809" s="307"/>
    </row>
    <row r="810" spans="8:34" s="262" customFormat="1">
      <c r="H810" s="275"/>
      <c r="I810" s="275"/>
      <c r="J810" s="275"/>
      <c r="K810" s="275"/>
      <c r="L810" s="275"/>
      <c r="M810" s="275"/>
      <c r="N810" s="307"/>
      <c r="O810" s="307"/>
      <c r="P810" s="307"/>
      <c r="Q810" s="307"/>
      <c r="R810" s="307"/>
      <c r="S810" s="307"/>
      <c r="T810" s="307"/>
      <c r="U810" s="307"/>
      <c r="V810" s="307"/>
      <c r="W810" s="307"/>
      <c r="X810" s="307"/>
      <c r="Y810" s="307"/>
      <c r="Z810" s="307"/>
      <c r="AA810" s="307"/>
      <c r="AB810" s="307"/>
      <c r="AC810" s="307"/>
      <c r="AD810" s="307"/>
      <c r="AE810" s="307"/>
      <c r="AF810" s="307"/>
      <c r="AG810" s="307"/>
      <c r="AH810" s="307"/>
    </row>
    <row r="811" spans="8:34" s="262" customFormat="1">
      <c r="H811" s="275"/>
      <c r="I811" s="275"/>
      <c r="J811" s="275"/>
      <c r="K811" s="275"/>
      <c r="L811" s="275"/>
      <c r="M811" s="275"/>
      <c r="N811" s="307"/>
      <c r="O811" s="307"/>
      <c r="P811" s="307"/>
      <c r="Q811" s="307"/>
      <c r="R811" s="307"/>
      <c r="S811" s="307"/>
      <c r="T811" s="307"/>
      <c r="U811" s="307"/>
      <c r="V811" s="307"/>
      <c r="W811" s="307"/>
      <c r="X811" s="307"/>
      <c r="Y811" s="307"/>
      <c r="Z811" s="307"/>
      <c r="AA811" s="307"/>
      <c r="AB811" s="307"/>
      <c r="AC811" s="307"/>
      <c r="AD811" s="307"/>
      <c r="AE811" s="307"/>
      <c r="AF811" s="307"/>
      <c r="AG811" s="307"/>
      <c r="AH811" s="307"/>
    </row>
    <row r="812" spans="8:34" s="262" customFormat="1">
      <c r="H812" s="275"/>
      <c r="I812" s="275"/>
      <c r="J812" s="275"/>
      <c r="K812" s="275"/>
      <c r="L812" s="275"/>
      <c r="M812" s="275"/>
      <c r="N812" s="307"/>
      <c r="O812" s="307"/>
      <c r="P812" s="307"/>
      <c r="Q812" s="307"/>
      <c r="R812" s="307"/>
      <c r="S812" s="307"/>
      <c r="T812" s="307"/>
      <c r="U812" s="307"/>
      <c r="V812" s="307"/>
      <c r="W812" s="307"/>
      <c r="X812" s="307"/>
      <c r="Y812" s="307"/>
      <c r="Z812" s="307"/>
      <c r="AA812" s="307"/>
      <c r="AB812" s="307"/>
      <c r="AC812" s="307"/>
      <c r="AD812" s="307"/>
      <c r="AE812" s="307"/>
      <c r="AF812" s="307"/>
      <c r="AG812" s="307"/>
      <c r="AH812" s="307"/>
    </row>
    <row r="813" spans="8:34" s="262" customFormat="1">
      <c r="H813" s="275"/>
      <c r="I813" s="275"/>
      <c r="J813" s="275"/>
      <c r="K813" s="275"/>
      <c r="L813" s="275"/>
      <c r="M813" s="275"/>
      <c r="N813" s="307"/>
      <c r="O813" s="307"/>
      <c r="P813" s="307"/>
      <c r="Q813" s="307"/>
      <c r="R813" s="307"/>
      <c r="S813" s="307"/>
      <c r="T813" s="307"/>
      <c r="U813" s="307"/>
      <c r="V813" s="307"/>
      <c r="W813" s="307"/>
      <c r="X813" s="307"/>
      <c r="Y813" s="307"/>
      <c r="Z813" s="307"/>
      <c r="AA813" s="307"/>
      <c r="AB813" s="307"/>
      <c r="AC813" s="307"/>
      <c r="AD813" s="307"/>
      <c r="AE813" s="307"/>
      <c r="AF813" s="307"/>
      <c r="AG813" s="307"/>
      <c r="AH813" s="307"/>
    </row>
    <row r="814" spans="8:34" s="262" customFormat="1">
      <c r="H814" s="275"/>
      <c r="I814" s="275"/>
      <c r="J814" s="275"/>
      <c r="K814" s="275"/>
      <c r="L814" s="275"/>
      <c r="M814" s="275"/>
      <c r="N814" s="307"/>
      <c r="O814" s="307"/>
      <c r="P814" s="307"/>
      <c r="Q814" s="307"/>
      <c r="R814" s="307"/>
      <c r="S814" s="307"/>
      <c r="T814" s="307"/>
      <c r="U814" s="307"/>
      <c r="V814" s="307"/>
      <c r="W814" s="307"/>
      <c r="X814" s="307"/>
      <c r="Y814" s="307"/>
      <c r="Z814" s="307"/>
      <c r="AA814" s="307"/>
      <c r="AB814" s="307"/>
      <c r="AC814" s="307"/>
      <c r="AD814" s="307"/>
      <c r="AE814" s="307"/>
      <c r="AF814" s="307"/>
      <c r="AG814" s="307"/>
      <c r="AH814" s="307"/>
    </row>
    <row r="815" spans="8:34" s="262" customFormat="1">
      <c r="H815" s="275"/>
      <c r="I815" s="275"/>
      <c r="J815" s="275"/>
      <c r="K815" s="275"/>
      <c r="L815" s="275"/>
      <c r="M815" s="275"/>
      <c r="N815" s="307"/>
      <c r="O815" s="307"/>
      <c r="P815" s="307"/>
      <c r="Q815" s="307"/>
      <c r="R815" s="307"/>
      <c r="S815" s="307"/>
      <c r="T815" s="307"/>
      <c r="U815" s="307"/>
      <c r="V815" s="307"/>
      <c r="W815" s="307"/>
      <c r="X815" s="307"/>
      <c r="Y815" s="307"/>
      <c r="Z815" s="307"/>
      <c r="AA815" s="307"/>
      <c r="AB815" s="307"/>
      <c r="AC815" s="307"/>
      <c r="AD815" s="307"/>
      <c r="AE815" s="307"/>
      <c r="AF815" s="307"/>
      <c r="AG815" s="307"/>
      <c r="AH815" s="307"/>
    </row>
    <row r="816" spans="8:34" s="262" customFormat="1">
      <c r="H816" s="275"/>
      <c r="I816" s="275"/>
      <c r="J816" s="275"/>
      <c r="K816" s="275"/>
      <c r="L816" s="275"/>
      <c r="M816" s="275"/>
      <c r="N816" s="307"/>
      <c r="O816" s="307"/>
      <c r="P816" s="307"/>
      <c r="Q816" s="307"/>
      <c r="R816" s="307"/>
      <c r="S816" s="307"/>
      <c r="T816" s="307"/>
      <c r="U816" s="307"/>
      <c r="V816" s="307"/>
      <c r="W816" s="307"/>
      <c r="X816" s="307"/>
      <c r="Y816" s="307"/>
      <c r="Z816" s="307"/>
      <c r="AA816" s="307"/>
      <c r="AB816" s="307"/>
      <c r="AC816" s="307"/>
      <c r="AD816" s="307"/>
      <c r="AE816" s="307"/>
      <c r="AF816" s="307"/>
      <c r="AG816" s="307"/>
      <c r="AH816" s="307"/>
    </row>
    <row r="817" spans="8:34" s="262" customFormat="1">
      <c r="H817" s="275"/>
      <c r="I817" s="275"/>
      <c r="J817" s="275"/>
      <c r="K817" s="275"/>
      <c r="L817" s="275"/>
      <c r="M817" s="275"/>
      <c r="N817" s="307"/>
      <c r="O817" s="307"/>
      <c r="P817" s="307"/>
      <c r="Q817" s="307"/>
      <c r="R817" s="307"/>
      <c r="S817" s="307"/>
      <c r="T817" s="307"/>
      <c r="U817" s="307"/>
      <c r="V817" s="307"/>
      <c r="W817" s="307"/>
      <c r="X817" s="307"/>
      <c r="Y817" s="307"/>
      <c r="Z817" s="307"/>
      <c r="AA817" s="307"/>
      <c r="AB817" s="307"/>
      <c r="AC817" s="307"/>
      <c r="AD817" s="307"/>
      <c r="AE817" s="307"/>
      <c r="AF817" s="307"/>
      <c r="AG817" s="307"/>
      <c r="AH817" s="307"/>
    </row>
    <row r="818" spans="8:34" s="262" customFormat="1">
      <c r="H818" s="275"/>
      <c r="I818" s="275"/>
      <c r="J818" s="275"/>
      <c r="K818" s="275"/>
      <c r="L818" s="275"/>
      <c r="M818" s="275"/>
      <c r="N818" s="307"/>
      <c r="O818" s="307"/>
      <c r="P818" s="307"/>
      <c r="Q818" s="307"/>
      <c r="R818" s="307"/>
      <c r="S818" s="307"/>
      <c r="T818" s="307"/>
      <c r="U818" s="307"/>
      <c r="V818" s="307"/>
      <c r="W818" s="307"/>
      <c r="X818" s="307"/>
      <c r="Y818" s="307"/>
      <c r="Z818" s="307"/>
      <c r="AA818" s="307"/>
      <c r="AB818" s="307"/>
      <c r="AC818" s="307"/>
      <c r="AD818" s="307"/>
      <c r="AE818" s="307"/>
      <c r="AF818" s="307"/>
      <c r="AG818" s="307"/>
      <c r="AH818" s="307"/>
    </row>
    <row r="819" spans="8:34" s="262" customFormat="1">
      <c r="H819" s="275"/>
      <c r="I819" s="275"/>
      <c r="J819" s="275"/>
      <c r="K819" s="275"/>
      <c r="L819" s="275"/>
      <c r="M819" s="275"/>
      <c r="N819" s="307"/>
      <c r="O819" s="307"/>
      <c r="P819" s="307"/>
      <c r="Q819" s="307"/>
      <c r="R819" s="307"/>
      <c r="S819" s="307"/>
      <c r="T819" s="307"/>
      <c r="U819" s="307"/>
      <c r="V819" s="307"/>
      <c r="W819" s="307"/>
      <c r="X819" s="307"/>
      <c r="Y819" s="307"/>
      <c r="Z819" s="307"/>
      <c r="AA819" s="307"/>
      <c r="AB819" s="307"/>
      <c r="AC819" s="307"/>
      <c r="AD819" s="307"/>
      <c r="AE819" s="307"/>
      <c r="AF819" s="307"/>
      <c r="AG819" s="307"/>
      <c r="AH819" s="307"/>
    </row>
    <row r="820" spans="8:34" s="262" customFormat="1">
      <c r="H820" s="275"/>
      <c r="I820" s="275"/>
      <c r="J820" s="275"/>
      <c r="K820" s="275"/>
      <c r="L820" s="275"/>
      <c r="M820" s="275"/>
      <c r="N820" s="307"/>
      <c r="O820" s="307"/>
      <c r="P820" s="307"/>
      <c r="Q820" s="307"/>
      <c r="R820" s="307"/>
      <c r="S820" s="307"/>
      <c r="T820" s="307"/>
      <c r="U820" s="307"/>
      <c r="V820" s="307"/>
      <c r="W820" s="307"/>
      <c r="X820" s="307"/>
      <c r="Y820" s="307"/>
      <c r="Z820" s="307"/>
      <c r="AA820" s="307"/>
      <c r="AB820" s="307"/>
      <c r="AC820" s="307"/>
      <c r="AD820" s="307"/>
      <c r="AE820" s="307"/>
      <c r="AF820" s="307"/>
      <c r="AG820" s="307"/>
      <c r="AH820" s="307"/>
    </row>
    <row r="821" spans="8:34" s="262" customFormat="1">
      <c r="H821" s="275"/>
      <c r="I821" s="275"/>
      <c r="J821" s="275"/>
      <c r="K821" s="275"/>
      <c r="L821" s="275"/>
      <c r="M821" s="275"/>
      <c r="N821" s="307"/>
      <c r="O821" s="307"/>
      <c r="P821" s="307"/>
      <c r="Q821" s="307"/>
      <c r="R821" s="307"/>
      <c r="S821" s="307"/>
      <c r="T821" s="307"/>
      <c r="U821" s="307"/>
      <c r="V821" s="307"/>
      <c r="W821" s="307"/>
      <c r="X821" s="307"/>
      <c r="Y821" s="307"/>
      <c r="Z821" s="307"/>
      <c r="AA821" s="307"/>
      <c r="AB821" s="307"/>
      <c r="AC821" s="307"/>
      <c r="AD821" s="307"/>
      <c r="AE821" s="307"/>
      <c r="AF821" s="307"/>
      <c r="AG821" s="307"/>
      <c r="AH821" s="307"/>
    </row>
    <row r="822" spans="8:34" s="262" customFormat="1">
      <c r="H822" s="275"/>
      <c r="I822" s="275"/>
      <c r="J822" s="275"/>
      <c r="K822" s="275"/>
      <c r="L822" s="275"/>
      <c r="M822" s="275"/>
      <c r="N822" s="307"/>
      <c r="O822" s="307"/>
      <c r="P822" s="307"/>
      <c r="Q822" s="307"/>
      <c r="R822" s="307"/>
      <c r="S822" s="307"/>
      <c r="T822" s="307"/>
      <c r="U822" s="307"/>
      <c r="V822" s="307"/>
      <c r="W822" s="307"/>
      <c r="X822" s="307"/>
      <c r="Y822" s="307"/>
      <c r="Z822" s="307"/>
      <c r="AA822" s="307"/>
      <c r="AB822" s="307"/>
      <c r="AC822" s="307"/>
      <c r="AD822" s="307"/>
      <c r="AE822" s="307"/>
      <c r="AF822" s="307"/>
      <c r="AG822" s="307"/>
      <c r="AH822" s="307"/>
    </row>
    <row r="823" spans="8:34" s="262" customFormat="1">
      <c r="H823" s="275"/>
      <c r="I823" s="275"/>
      <c r="J823" s="275"/>
      <c r="K823" s="275"/>
      <c r="L823" s="275"/>
      <c r="M823" s="275"/>
      <c r="N823" s="307"/>
      <c r="O823" s="307"/>
      <c r="P823" s="307"/>
      <c r="Q823" s="307"/>
      <c r="R823" s="307"/>
      <c r="S823" s="307"/>
      <c r="T823" s="307"/>
      <c r="U823" s="307"/>
      <c r="V823" s="307"/>
      <c r="W823" s="307"/>
      <c r="X823" s="307"/>
      <c r="Y823" s="307"/>
      <c r="Z823" s="307"/>
      <c r="AA823" s="307"/>
      <c r="AB823" s="307"/>
      <c r="AC823" s="307"/>
      <c r="AD823" s="307"/>
      <c r="AE823" s="307"/>
      <c r="AF823" s="307"/>
      <c r="AG823" s="307"/>
      <c r="AH823" s="307"/>
    </row>
    <row r="824" spans="8:34" s="262" customFormat="1">
      <c r="H824" s="275"/>
      <c r="I824" s="275"/>
      <c r="J824" s="275"/>
      <c r="K824" s="275"/>
      <c r="L824" s="275"/>
      <c r="M824" s="275"/>
      <c r="N824" s="307"/>
      <c r="O824" s="307"/>
      <c r="P824" s="307"/>
      <c r="Q824" s="307"/>
      <c r="R824" s="307"/>
      <c r="S824" s="307"/>
      <c r="T824" s="307"/>
      <c r="U824" s="307"/>
      <c r="V824" s="307"/>
      <c r="W824" s="307"/>
      <c r="X824" s="307"/>
      <c r="Y824" s="307"/>
      <c r="Z824" s="307"/>
      <c r="AA824" s="307"/>
      <c r="AB824" s="307"/>
      <c r="AC824" s="307"/>
      <c r="AD824" s="307"/>
      <c r="AE824" s="307"/>
      <c r="AF824" s="307"/>
      <c r="AG824" s="307"/>
      <c r="AH824" s="307"/>
    </row>
    <row r="825" spans="8:34" s="262" customFormat="1">
      <c r="H825" s="275"/>
      <c r="I825" s="275"/>
      <c r="J825" s="275"/>
      <c r="K825" s="275"/>
      <c r="L825" s="275"/>
      <c r="M825" s="275"/>
      <c r="N825" s="307"/>
      <c r="O825" s="307"/>
      <c r="P825" s="307"/>
      <c r="Q825" s="307"/>
      <c r="R825" s="307"/>
      <c r="S825" s="307"/>
      <c r="T825" s="307"/>
      <c r="U825" s="307"/>
      <c r="V825" s="307"/>
      <c r="W825" s="307"/>
      <c r="X825" s="307"/>
      <c r="Y825" s="307"/>
      <c r="Z825" s="307"/>
      <c r="AA825" s="307"/>
      <c r="AB825" s="307"/>
      <c r="AC825" s="307"/>
      <c r="AD825" s="307"/>
      <c r="AE825" s="307"/>
      <c r="AF825" s="307"/>
      <c r="AG825" s="307"/>
      <c r="AH825" s="307"/>
    </row>
    <row r="826" spans="8:34" s="262" customFormat="1">
      <c r="H826" s="275"/>
      <c r="I826" s="275"/>
      <c r="J826" s="275"/>
      <c r="K826" s="275"/>
      <c r="L826" s="275"/>
      <c r="M826" s="275"/>
      <c r="N826" s="307"/>
      <c r="O826" s="307"/>
      <c r="P826" s="307"/>
      <c r="Q826" s="307"/>
      <c r="R826" s="307"/>
      <c r="S826" s="307"/>
      <c r="T826" s="307"/>
      <c r="U826" s="307"/>
      <c r="V826" s="307"/>
      <c r="W826" s="307"/>
      <c r="X826" s="307"/>
      <c r="Y826" s="307"/>
      <c r="Z826" s="307"/>
      <c r="AA826" s="307"/>
      <c r="AB826" s="307"/>
      <c r="AC826" s="307"/>
      <c r="AD826" s="307"/>
      <c r="AE826" s="307"/>
      <c r="AF826" s="307"/>
      <c r="AG826" s="307"/>
      <c r="AH826" s="307"/>
    </row>
    <row r="827" spans="8:34" s="262" customFormat="1">
      <c r="H827" s="275"/>
      <c r="I827" s="275"/>
      <c r="J827" s="275"/>
      <c r="K827" s="275"/>
      <c r="L827" s="275"/>
      <c r="M827" s="275"/>
      <c r="N827" s="307"/>
      <c r="O827" s="307"/>
      <c r="P827" s="307"/>
      <c r="Q827" s="307"/>
      <c r="R827" s="307"/>
      <c r="S827" s="307"/>
      <c r="T827" s="307"/>
      <c r="U827" s="307"/>
      <c r="V827" s="307"/>
      <c r="W827" s="307"/>
      <c r="X827" s="307"/>
      <c r="Y827" s="307"/>
      <c r="Z827" s="307"/>
      <c r="AA827" s="307"/>
      <c r="AB827" s="307"/>
      <c r="AC827" s="307"/>
      <c r="AD827" s="307"/>
      <c r="AE827" s="307"/>
      <c r="AF827" s="307"/>
      <c r="AG827" s="307"/>
      <c r="AH827" s="307"/>
    </row>
    <row r="828" spans="8:34" s="262" customFormat="1">
      <c r="H828" s="275"/>
      <c r="I828" s="275"/>
      <c r="J828" s="275"/>
      <c r="K828" s="275"/>
      <c r="L828" s="275"/>
      <c r="M828" s="275"/>
      <c r="N828" s="307"/>
      <c r="O828" s="307"/>
      <c r="P828" s="307"/>
      <c r="Q828" s="307"/>
      <c r="R828" s="307"/>
      <c r="S828" s="307"/>
      <c r="T828" s="307"/>
      <c r="U828" s="307"/>
      <c r="V828" s="307"/>
      <c r="W828" s="307"/>
      <c r="X828" s="307"/>
      <c r="Y828" s="307"/>
      <c r="Z828" s="307"/>
      <c r="AA828" s="307"/>
      <c r="AB828" s="307"/>
      <c r="AC828" s="307"/>
      <c r="AD828" s="307"/>
      <c r="AE828" s="307"/>
      <c r="AF828" s="307"/>
      <c r="AG828" s="307"/>
      <c r="AH828" s="307"/>
    </row>
    <row r="829" spans="8:34" s="262" customFormat="1">
      <c r="H829" s="275"/>
      <c r="I829" s="275"/>
      <c r="J829" s="275"/>
      <c r="K829" s="275"/>
      <c r="L829" s="275"/>
      <c r="M829" s="275"/>
      <c r="N829" s="307"/>
      <c r="O829" s="307"/>
      <c r="P829" s="307"/>
      <c r="Q829" s="307"/>
      <c r="R829" s="307"/>
      <c r="S829" s="307"/>
      <c r="T829" s="307"/>
      <c r="U829" s="307"/>
      <c r="V829" s="307"/>
      <c r="W829" s="307"/>
      <c r="X829" s="307"/>
      <c r="Y829" s="307"/>
      <c r="Z829" s="307"/>
      <c r="AA829" s="307"/>
      <c r="AB829" s="307"/>
      <c r="AC829" s="307"/>
      <c r="AD829" s="307"/>
      <c r="AE829" s="307"/>
      <c r="AF829" s="307"/>
      <c r="AG829" s="307"/>
      <c r="AH829" s="307"/>
    </row>
    <row r="830" spans="8:34" s="262" customFormat="1">
      <c r="H830" s="275"/>
      <c r="I830" s="275"/>
      <c r="J830" s="275"/>
      <c r="K830" s="275"/>
      <c r="L830" s="275"/>
      <c r="M830" s="275"/>
      <c r="N830" s="307"/>
      <c r="O830" s="307"/>
      <c r="P830" s="307"/>
      <c r="Q830" s="307"/>
      <c r="R830" s="307"/>
      <c r="S830" s="307"/>
      <c r="T830" s="307"/>
      <c r="U830" s="307"/>
      <c r="V830" s="307"/>
      <c r="W830" s="307"/>
      <c r="X830" s="307"/>
      <c r="Y830" s="307"/>
      <c r="Z830" s="307"/>
      <c r="AA830" s="307"/>
      <c r="AB830" s="307"/>
      <c r="AC830" s="307"/>
      <c r="AD830" s="307"/>
      <c r="AE830" s="307"/>
      <c r="AF830" s="307"/>
      <c r="AG830" s="307"/>
      <c r="AH830" s="307"/>
    </row>
    <row r="831" spans="8:34" s="262" customFormat="1">
      <c r="H831" s="275"/>
      <c r="I831" s="275"/>
      <c r="J831" s="275"/>
      <c r="K831" s="275"/>
      <c r="L831" s="275"/>
      <c r="M831" s="275"/>
      <c r="N831" s="307"/>
      <c r="O831" s="307"/>
      <c r="P831" s="307"/>
      <c r="Q831" s="307"/>
      <c r="R831" s="307"/>
      <c r="S831" s="307"/>
      <c r="T831" s="307"/>
      <c r="U831" s="307"/>
      <c r="V831" s="307"/>
      <c r="W831" s="307"/>
      <c r="X831" s="307"/>
      <c r="Y831" s="307"/>
      <c r="Z831" s="307"/>
      <c r="AA831" s="307"/>
      <c r="AB831" s="307"/>
      <c r="AC831" s="307"/>
      <c r="AD831" s="307"/>
      <c r="AE831" s="307"/>
      <c r="AF831" s="307"/>
      <c r="AG831" s="307"/>
      <c r="AH831" s="307"/>
    </row>
    <row r="832" spans="8:34" s="262" customFormat="1">
      <c r="H832" s="275"/>
      <c r="I832" s="275"/>
      <c r="J832" s="275"/>
      <c r="K832" s="275"/>
      <c r="L832" s="275"/>
      <c r="M832" s="275"/>
      <c r="N832" s="307"/>
      <c r="O832" s="307"/>
      <c r="P832" s="307"/>
      <c r="Q832" s="307"/>
      <c r="R832" s="307"/>
      <c r="S832" s="307"/>
      <c r="T832" s="307"/>
      <c r="U832" s="307"/>
      <c r="V832" s="307"/>
      <c r="W832" s="307"/>
      <c r="X832" s="307"/>
      <c r="Y832" s="307"/>
      <c r="Z832" s="307"/>
      <c r="AA832" s="307"/>
      <c r="AB832" s="307"/>
      <c r="AC832" s="307"/>
      <c r="AD832" s="307"/>
      <c r="AE832" s="307"/>
      <c r="AF832" s="307"/>
      <c r="AG832" s="307"/>
      <c r="AH832" s="307"/>
    </row>
    <row r="833" spans="8:34" s="262" customFormat="1">
      <c r="H833" s="275"/>
      <c r="I833" s="275"/>
      <c r="J833" s="275"/>
      <c r="K833" s="275"/>
      <c r="L833" s="275"/>
      <c r="M833" s="275"/>
      <c r="N833" s="307"/>
      <c r="O833" s="307"/>
      <c r="P833" s="307"/>
      <c r="Q833" s="307"/>
      <c r="R833" s="307"/>
      <c r="S833" s="307"/>
      <c r="T833" s="307"/>
      <c r="U833" s="307"/>
      <c r="V833" s="307"/>
      <c r="W833" s="307"/>
      <c r="X833" s="307"/>
      <c r="Y833" s="307"/>
      <c r="Z833" s="307"/>
      <c r="AA833" s="307"/>
      <c r="AB833" s="307"/>
      <c r="AC833" s="307"/>
      <c r="AD833" s="307"/>
      <c r="AE833" s="307"/>
      <c r="AF833" s="307"/>
      <c r="AG833" s="307"/>
      <c r="AH833" s="307"/>
    </row>
    <row r="834" spans="8:34" s="262" customFormat="1">
      <c r="H834" s="275"/>
      <c r="I834" s="275"/>
      <c r="J834" s="275"/>
      <c r="K834" s="275"/>
      <c r="L834" s="275"/>
      <c r="M834" s="275"/>
      <c r="N834" s="307"/>
      <c r="O834" s="307"/>
      <c r="P834" s="307"/>
      <c r="Q834" s="307"/>
      <c r="R834" s="307"/>
      <c r="S834" s="307"/>
      <c r="T834" s="307"/>
      <c r="U834" s="307"/>
      <c r="V834" s="307"/>
      <c r="W834" s="307"/>
      <c r="X834" s="307"/>
      <c r="Y834" s="307"/>
      <c r="Z834" s="307"/>
      <c r="AA834" s="307"/>
      <c r="AB834" s="307"/>
      <c r="AC834" s="307"/>
      <c r="AD834" s="307"/>
      <c r="AE834" s="307"/>
      <c r="AF834" s="307"/>
      <c r="AG834" s="307"/>
      <c r="AH834" s="307"/>
    </row>
    <row r="835" spans="8:34" s="262" customFormat="1">
      <c r="H835" s="275"/>
      <c r="I835" s="275"/>
      <c r="J835" s="275"/>
      <c r="K835" s="275"/>
      <c r="L835" s="275"/>
      <c r="M835" s="275"/>
      <c r="N835" s="307"/>
      <c r="O835" s="307"/>
      <c r="P835" s="307"/>
      <c r="Q835" s="307"/>
      <c r="R835" s="307"/>
      <c r="S835" s="307"/>
      <c r="T835" s="307"/>
      <c r="U835" s="307"/>
      <c r="V835" s="307"/>
      <c r="W835" s="307"/>
      <c r="X835" s="307"/>
      <c r="Y835" s="307"/>
      <c r="Z835" s="307"/>
      <c r="AA835" s="307"/>
      <c r="AB835" s="307"/>
      <c r="AC835" s="307"/>
      <c r="AD835" s="307"/>
      <c r="AE835" s="307"/>
      <c r="AF835" s="307"/>
      <c r="AG835" s="307"/>
      <c r="AH835" s="307"/>
    </row>
    <row r="836" spans="8:34" s="262" customFormat="1">
      <c r="H836" s="275"/>
      <c r="I836" s="275"/>
      <c r="J836" s="275"/>
      <c r="K836" s="275"/>
      <c r="L836" s="275"/>
      <c r="M836" s="275"/>
      <c r="N836" s="307"/>
      <c r="O836" s="307"/>
      <c r="P836" s="307"/>
      <c r="Q836" s="307"/>
      <c r="R836" s="307"/>
      <c r="S836" s="307"/>
      <c r="T836" s="307"/>
      <c r="U836" s="307"/>
      <c r="V836" s="307"/>
      <c r="W836" s="307"/>
      <c r="X836" s="307"/>
      <c r="Y836" s="307"/>
      <c r="Z836" s="307"/>
      <c r="AA836" s="307"/>
      <c r="AB836" s="307"/>
      <c r="AC836" s="307"/>
      <c r="AD836" s="307"/>
      <c r="AE836" s="307"/>
      <c r="AF836" s="307"/>
      <c r="AG836" s="307"/>
      <c r="AH836" s="307"/>
    </row>
    <row r="837" spans="8:34" s="262" customFormat="1">
      <c r="H837" s="275"/>
      <c r="I837" s="275"/>
      <c r="J837" s="275"/>
      <c r="K837" s="275"/>
      <c r="L837" s="275"/>
      <c r="M837" s="275"/>
      <c r="N837" s="307"/>
      <c r="O837" s="307"/>
      <c r="P837" s="307"/>
      <c r="Q837" s="307"/>
      <c r="R837" s="307"/>
      <c r="S837" s="307"/>
      <c r="T837" s="307"/>
      <c r="U837" s="307"/>
      <c r="V837" s="307"/>
      <c r="W837" s="307"/>
      <c r="X837" s="307"/>
      <c r="Y837" s="307"/>
      <c r="Z837" s="307"/>
      <c r="AA837" s="307"/>
      <c r="AB837" s="307"/>
      <c r="AC837" s="307"/>
      <c r="AD837" s="307"/>
      <c r="AE837" s="307"/>
      <c r="AF837" s="307"/>
      <c r="AG837" s="307"/>
      <c r="AH837" s="307"/>
    </row>
    <row r="838" spans="8:34" s="262" customFormat="1">
      <c r="H838" s="275"/>
      <c r="I838" s="275"/>
      <c r="J838" s="275"/>
      <c r="K838" s="275"/>
      <c r="L838" s="275"/>
      <c r="M838" s="275"/>
      <c r="N838" s="307"/>
      <c r="O838" s="307"/>
      <c r="P838" s="307"/>
      <c r="Q838" s="307"/>
      <c r="R838" s="307"/>
      <c r="S838" s="307"/>
      <c r="T838" s="307"/>
      <c r="U838" s="307"/>
      <c r="V838" s="307"/>
      <c r="W838" s="307"/>
      <c r="X838" s="307"/>
      <c r="Y838" s="307"/>
      <c r="Z838" s="307"/>
      <c r="AA838" s="307"/>
      <c r="AB838" s="307"/>
      <c r="AC838" s="307"/>
      <c r="AD838" s="307"/>
      <c r="AE838" s="307"/>
      <c r="AF838" s="307"/>
      <c r="AG838" s="307"/>
      <c r="AH838" s="307"/>
    </row>
    <row r="839" spans="8:34" s="262" customFormat="1">
      <c r="H839" s="275"/>
      <c r="I839" s="275"/>
      <c r="J839" s="275"/>
      <c r="K839" s="275"/>
      <c r="L839" s="275"/>
      <c r="M839" s="275"/>
      <c r="N839" s="307"/>
      <c r="O839" s="307"/>
      <c r="P839" s="307"/>
      <c r="Q839" s="307"/>
      <c r="R839" s="307"/>
      <c r="S839" s="307"/>
      <c r="T839" s="307"/>
      <c r="U839" s="307"/>
      <c r="V839" s="307"/>
      <c r="W839" s="307"/>
      <c r="X839" s="307"/>
      <c r="Y839" s="307"/>
      <c r="Z839" s="307"/>
      <c r="AA839" s="307"/>
      <c r="AB839" s="307"/>
      <c r="AC839" s="307"/>
      <c r="AD839" s="307"/>
      <c r="AE839" s="307"/>
      <c r="AF839" s="307"/>
      <c r="AG839" s="307"/>
      <c r="AH839" s="307"/>
    </row>
    <row r="840" spans="8:34" s="262" customFormat="1">
      <c r="H840" s="275"/>
      <c r="I840" s="275"/>
      <c r="J840" s="275"/>
      <c r="K840" s="275"/>
      <c r="L840" s="275"/>
      <c r="M840" s="275"/>
      <c r="N840" s="307"/>
      <c r="O840" s="307"/>
      <c r="P840" s="307"/>
      <c r="Q840" s="307"/>
      <c r="R840" s="307"/>
      <c r="S840" s="307"/>
      <c r="T840" s="307"/>
      <c r="U840" s="307"/>
      <c r="V840" s="307"/>
      <c r="W840" s="307"/>
      <c r="X840" s="307"/>
      <c r="Y840" s="307"/>
      <c r="Z840" s="307"/>
      <c r="AA840" s="307"/>
      <c r="AB840" s="307"/>
      <c r="AC840" s="307"/>
      <c r="AD840" s="307"/>
      <c r="AE840" s="307"/>
      <c r="AF840" s="307"/>
      <c r="AG840" s="307"/>
      <c r="AH840" s="307"/>
    </row>
    <row r="841" spans="8:34" s="262" customFormat="1">
      <c r="H841" s="275"/>
      <c r="I841" s="275"/>
      <c r="J841" s="275"/>
      <c r="K841" s="275"/>
      <c r="L841" s="275"/>
      <c r="M841" s="275"/>
      <c r="N841" s="307"/>
      <c r="O841" s="307"/>
      <c r="P841" s="307"/>
      <c r="Q841" s="307"/>
      <c r="R841" s="307"/>
      <c r="S841" s="307"/>
      <c r="T841" s="307"/>
      <c r="U841" s="307"/>
      <c r="V841" s="307"/>
      <c r="W841" s="307"/>
      <c r="X841" s="307"/>
      <c r="Y841" s="307"/>
      <c r="Z841" s="307"/>
      <c r="AA841" s="307"/>
      <c r="AB841" s="307"/>
      <c r="AC841" s="307"/>
      <c r="AD841" s="307"/>
      <c r="AE841" s="307"/>
      <c r="AF841" s="307"/>
      <c r="AG841" s="307"/>
      <c r="AH841" s="307"/>
    </row>
    <row r="842" spans="8:34" s="262" customFormat="1">
      <c r="H842" s="275"/>
      <c r="I842" s="275"/>
      <c r="J842" s="275"/>
      <c r="K842" s="275"/>
      <c r="L842" s="275"/>
      <c r="M842" s="275"/>
      <c r="N842" s="307"/>
      <c r="O842" s="307"/>
      <c r="P842" s="307"/>
      <c r="Q842" s="307"/>
      <c r="R842" s="307"/>
      <c r="S842" s="307"/>
      <c r="T842" s="307"/>
      <c r="U842" s="307"/>
      <c r="V842" s="307"/>
      <c r="W842" s="307"/>
      <c r="X842" s="307"/>
      <c r="Y842" s="307"/>
      <c r="Z842" s="307"/>
      <c r="AA842" s="307"/>
      <c r="AB842" s="307"/>
      <c r="AC842" s="307"/>
      <c r="AD842" s="307"/>
      <c r="AE842" s="307"/>
      <c r="AF842" s="307"/>
      <c r="AG842" s="307"/>
      <c r="AH842" s="307"/>
    </row>
    <row r="843" spans="8:34" s="262" customFormat="1">
      <c r="H843" s="275"/>
      <c r="I843" s="275"/>
      <c r="J843" s="275"/>
      <c r="K843" s="275"/>
      <c r="L843" s="275"/>
      <c r="M843" s="275"/>
      <c r="N843" s="307"/>
      <c r="O843" s="307"/>
      <c r="P843" s="307"/>
      <c r="Q843" s="307"/>
      <c r="R843" s="307"/>
      <c r="S843" s="307"/>
      <c r="T843" s="307"/>
      <c r="U843" s="307"/>
      <c r="V843" s="307"/>
      <c r="W843" s="307"/>
      <c r="X843" s="307"/>
      <c r="Y843" s="307"/>
      <c r="Z843" s="307"/>
      <c r="AA843" s="307"/>
      <c r="AB843" s="307"/>
      <c r="AC843" s="307"/>
      <c r="AD843" s="307"/>
      <c r="AE843" s="307"/>
      <c r="AF843" s="307"/>
      <c r="AG843" s="307"/>
      <c r="AH843" s="307"/>
    </row>
    <row r="844" spans="8:34" s="262" customFormat="1">
      <c r="H844" s="275"/>
      <c r="I844" s="275"/>
      <c r="J844" s="275"/>
      <c r="K844" s="275"/>
      <c r="L844" s="275"/>
      <c r="M844" s="275"/>
      <c r="N844" s="307"/>
      <c r="O844" s="307"/>
      <c r="P844" s="307"/>
      <c r="Q844" s="307"/>
      <c r="R844" s="307"/>
      <c r="S844" s="307"/>
      <c r="T844" s="307"/>
      <c r="U844" s="307"/>
      <c r="V844" s="307"/>
      <c r="W844" s="307"/>
      <c r="X844" s="307"/>
      <c r="Y844" s="307"/>
      <c r="Z844" s="307"/>
      <c r="AA844" s="307"/>
      <c r="AB844" s="307"/>
      <c r="AC844" s="307"/>
      <c r="AD844" s="307"/>
      <c r="AE844" s="307"/>
      <c r="AF844" s="307"/>
      <c r="AG844" s="307"/>
      <c r="AH844" s="307"/>
    </row>
    <row r="845" spans="8:34" s="262" customFormat="1">
      <c r="H845" s="275"/>
      <c r="I845" s="275"/>
      <c r="J845" s="275"/>
      <c r="K845" s="275"/>
      <c r="L845" s="275"/>
      <c r="M845" s="275"/>
      <c r="N845" s="307"/>
      <c r="O845" s="307"/>
      <c r="P845" s="307"/>
      <c r="Q845" s="307"/>
      <c r="R845" s="307"/>
      <c r="S845" s="307"/>
      <c r="T845" s="307"/>
      <c r="U845" s="307"/>
      <c r="V845" s="307"/>
      <c r="W845" s="307"/>
      <c r="X845" s="307"/>
      <c r="Y845" s="307"/>
      <c r="Z845" s="307"/>
      <c r="AA845" s="307"/>
      <c r="AB845" s="307"/>
      <c r="AC845" s="307"/>
      <c r="AD845" s="307"/>
      <c r="AE845" s="307"/>
      <c r="AF845" s="307"/>
      <c r="AG845" s="307"/>
      <c r="AH845" s="307"/>
    </row>
    <row r="846" spans="8:34" s="262" customFormat="1">
      <c r="H846" s="275"/>
      <c r="I846" s="275"/>
      <c r="J846" s="275"/>
      <c r="K846" s="275"/>
      <c r="L846" s="275"/>
      <c r="M846" s="275"/>
      <c r="N846" s="307"/>
      <c r="O846" s="307"/>
      <c r="P846" s="307"/>
      <c r="Q846" s="307"/>
      <c r="R846" s="307"/>
      <c r="S846" s="307"/>
      <c r="T846" s="307"/>
      <c r="U846" s="307"/>
      <c r="V846" s="307"/>
      <c r="W846" s="307"/>
      <c r="X846" s="307"/>
      <c r="Y846" s="307"/>
      <c r="Z846" s="307"/>
      <c r="AA846" s="307"/>
      <c r="AB846" s="307"/>
      <c r="AC846" s="307"/>
      <c r="AD846" s="307"/>
      <c r="AE846" s="307"/>
      <c r="AF846" s="307"/>
      <c r="AG846" s="307"/>
      <c r="AH846" s="307"/>
    </row>
    <row r="847" spans="8:34" s="262" customFormat="1">
      <c r="H847" s="275"/>
      <c r="I847" s="275"/>
      <c r="J847" s="275"/>
      <c r="K847" s="275"/>
      <c r="L847" s="275"/>
      <c r="M847" s="275"/>
      <c r="N847" s="307"/>
      <c r="O847" s="307"/>
      <c r="P847" s="307"/>
      <c r="Q847" s="307"/>
      <c r="R847" s="307"/>
      <c r="S847" s="307"/>
      <c r="T847" s="307"/>
      <c r="U847" s="307"/>
      <c r="V847" s="307"/>
      <c r="W847" s="307"/>
      <c r="X847" s="307"/>
      <c r="Y847" s="307"/>
      <c r="Z847" s="307"/>
      <c r="AA847" s="307"/>
      <c r="AB847" s="307"/>
      <c r="AC847" s="307"/>
      <c r="AD847" s="307"/>
      <c r="AE847" s="307"/>
      <c r="AF847" s="307"/>
      <c r="AG847" s="307"/>
      <c r="AH847" s="307"/>
    </row>
    <row r="848" spans="8:34" s="262" customFormat="1">
      <c r="H848" s="275"/>
      <c r="I848" s="275"/>
      <c r="J848" s="275"/>
      <c r="K848" s="275"/>
      <c r="L848" s="275"/>
      <c r="M848" s="275"/>
      <c r="N848" s="307"/>
      <c r="O848" s="307"/>
      <c r="P848" s="307"/>
      <c r="Q848" s="307"/>
      <c r="R848" s="307"/>
      <c r="S848" s="307"/>
      <c r="T848" s="307"/>
      <c r="U848" s="307"/>
      <c r="V848" s="307"/>
      <c r="W848" s="307"/>
      <c r="X848" s="307"/>
      <c r="Y848" s="307"/>
      <c r="Z848" s="307"/>
      <c r="AA848" s="307"/>
      <c r="AB848" s="307"/>
      <c r="AC848" s="307"/>
      <c r="AD848" s="307"/>
      <c r="AE848" s="307"/>
      <c r="AF848" s="307"/>
      <c r="AG848" s="307"/>
      <c r="AH848" s="307"/>
    </row>
    <row r="849" spans="8:34" s="262" customFormat="1">
      <c r="H849" s="275"/>
      <c r="I849" s="275"/>
      <c r="J849" s="275"/>
      <c r="K849" s="275"/>
      <c r="L849" s="275"/>
      <c r="M849" s="275"/>
      <c r="N849" s="307"/>
      <c r="O849" s="307"/>
      <c r="P849" s="307"/>
      <c r="Q849" s="307"/>
      <c r="R849" s="307"/>
      <c r="S849" s="307"/>
      <c r="T849" s="307"/>
      <c r="U849" s="307"/>
      <c r="V849" s="307"/>
      <c r="W849" s="307"/>
      <c r="X849" s="307"/>
      <c r="Y849" s="307"/>
      <c r="Z849" s="307"/>
      <c r="AA849" s="307"/>
      <c r="AB849" s="307"/>
      <c r="AC849" s="307"/>
      <c r="AD849" s="307"/>
      <c r="AE849" s="307"/>
      <c r="AF849" s="307"/>
      <c r="AG849" s="307"/>
      <c r="AH849" s="307"/>
    </row>
    <row r="850" spans="8:34" s="262" customFormat="1">
      <c r="H850" s="275"/>
      <c r="I850" s="275"/>
      <c r="J850" s="275"/>
      <c r="K850" s="275"/>
      <c r="L850" s="275"/>
      <c r="M850" s="275"/>
      <c r="N850" s="307"/>
      <c r="O850" s="307"/>
      <c r="P850" s="307"/>
      <c r="Q850" s="307"/>
      <c r="R850" s="307"/>
      <c r="S850" s="307"/>
      <c r="T850" s="307"/>
      <c r="U850" s="307"/>
      <c r="V850" s="307"/>
      <c r="W850" s="307"/>
      <c r="X850" s="307"/>
      <c r="Y850" s="307"/>
      <c r="Z850" s="307"/>
      <c r="AA850" s="307"/>
      <c r="AB850" s="307"/>
      <c r="AC850" s="307"/>
      <c r="AD850" s="307"/>
      <c r="AE850" s="307"/>
      <c r="AF850" s="307"/>
      <c r="AG850" s="307"/>
      <c r="AH850" s="307"/>
    </row>
    <row r="851" spans="8:34" s="262" customFormat="1">
      <c r="H851" s="275"/>
      <c r="I851" s="275"/>
      <c r="J851" s="275"/>
      <c r="K851" s="275"/>
      <c r="L851" s="275"/>
      <c r="M851" s="275"/>
      <c r="N851" s="307"/>
      <c r="O851" s="307"/>
      <c r="P851" s="307"/>
      <c r="Q851" s="307"/>
      <c r="R851" s="307"/>
      <c r="S851" s="307"/>
      <c r="T851" s="307"/>
      <c r="U851" s="307"/>
      <c r="V851" s="307"/>
      <c r="W851" s="307"/>
      <c r="X851" s="307"/>
      <c r="Y851" s="307"/>
      <c r="Z851" s="307"/>
      <c r="AA851" s="307"/>
      <c r="AB851" s="307"/>
      <c r="AC851" s="307"/>
      <c r="AD851" s="307"/>
      <c r="AE851" s="307"/>
      <c r="AF851" s="307"/>
      <c r="AG851" s="307"/>
      <c r="AH851" s="307"/>
    </row>
    <row r="852" spans="8:34" s="262" customFormat="1">
      <c r="H852" s="275"/>
      <c r="I852" s="275"/>
      <c r="J852" s="275"/>
      <c r="K852" s="275"/>
      <c r="L852" s="275"/>
      <c r="M852" s="275"/>
      <c r="N852" s="307"/>
      <c r="O852" s="307"/>
      <c r="P852" s="307"/>
      <c r="Q852" s="307"/>
      <c r="R852" s="307"/>
      <c r="S852" s="307"/>
      <c r="T852" s="307"/>
      <c r="U852" s="307"/>
      <c r="V852" s="307"/>
      <c r="W852" s="307"/>
      <c r="X852" s="307"/>
      <c r="Y852" s="307"/>
      <c r="Z852" s="307"/>
      <c r="AA852" s="307"/>
      <c r="AB852" s="307"/>
      <c r="AC852" s="307"/>
      <c r="AD852" s="307"/>
      <c r="AE852" s="307"/>
      <c r="AF852" s="307"/>
      <c r="AG852" s="307"/>
      <c r="AH852" s="307"/>
    </row>
    <row r="853" spans="8:34" s="262" customFormat="1">
      <c r="H853" s="275"/>
      <c r="I853" s="275"/>
      <c r="J853" s="275"/>
      <c r="K853" s="275"/>
      <c r="L853" s="275"/>
      <c r="M853" s="275"/>
      <c r="N853" s="307"/>
      <c r="O853" s="307"/>
      <c r="P853" s="307"/>
      <c r="Q853" s="307"/>
      <c r="R853" s="307"/>
      <c r="S853" s="307"/>
      <c r="T853" s="307"/>
      <c r="U853" s="307"/>
      <c r="V853" s="307"/>
      <c r="W853" s="307"/>
      <c r="X853" s="307"/>
      <c r="Y853" s="307"/>
      <c r="Z853" s="307"/>
      <c r="AA853" s="307"/>
      <c r="AB853" s="307"/>
      <c r="AC853" s="307"/>
      <c r="AD853" s="307"/>
      <c r="AE853" s="307"/>
      <c r="AF853" s="307"/>
      <c r="AG853" s="307"/>
      <c r="AH853" s="307"/>
    </row>
    <row r="854" spans="8:34" s="262" customFormat="1">
      <c r="H854" s="275"/>
      <c r="I854" s="275"/>
      <c r="J854" s="275"/>
      <c r="K854" s="275"/>
      <c r="L854" s="275"/>
      <c r="M854" s="275"/>
      <c r="N854" s="307"/>
      <c r="O854" s="307"/>
      <c r="P854" s="307"/>
      <c r="Q854" s="307"/>
      <c r="R854" s="307"/>
      <c r="S854" s="307"/>
      <c r="T854" s="307"/>
      <c r="U854" s="307"/>
      <c r="V854" s="307"/>
      <c r="W854" s="307"/>
      <c r="X854" s="307"/>
      <c r="Y854" s="307"/>
      <c r="Z854" s="307"/>
      <c r="AA854" s="307"/>
      <c r="AB854" s="307"/>
      <c r="AC854" s="307"/>
      <c r="AD854" s="307"/>
      <c r="AE854" s="307"/>
      <c r="AF854" s="307"/>
      <c r="AG854" s="307"/>
      <c r="AH854" s="307"/>
    </row>
    <row r="855" spans="8:34" s="262" customFormat="1">
      <c r="H855" s="275"/>
      <c r="I855" s="275"/>
      <c r="J855" s="275"/>
      <c r="K855" s="275"/>
      <c r="L855" s="275"/>
      <c r="M855" s="275"/>
      <c r="N855" s="307"/>
      <c r="O855" s="307"/>
      <c r="P855" s="307"/>
      <c r="Q855" s="307"/>
      <c r="R855" s="307"/>
      <c r="S855" s="307"/>
      <c r="T855" s="307"/>
      <c r="U855" s="307"/>
      <c r="V855" s="307"/>
      <c r="W855" s="307"/>
      <c r="X855" s="307"/>
      <c r="Y855" s="307"/>
      <c r="Z855" s="307"/>
      <c r="AA855" s="307"/>
      <c r="AB855" s="307"/>
      <c r="AC855" s="307"/>
      <c r="AD855" s="307"/>
      <c r="AE855" s="307"/>
      <c r="AF855" s="307"/>
      <c r="AG855" s="307"/>
      <c r="AH855" s="307"/>
    </row>
    <row r="856" spans="8:34" s="262" customFormat="1">
      <c r="H856" s="275"/>
      <c r="I856" s="275"/>
      <c r="J856" s="275"/>
      <c r="K856" s="275"/>
      <c r="L856" s="275"/>
      <c r="M856" s="275"/>
      <c r="N856" s="307"/>
      <c r="O856" s="307"/>
      <c r="P856" s="307"/>
      <c r="Q856" s="307"/>
      <c r="R856" s="307"/>
      <c r="S856" s="307"/>
      <c r="T856" s="307"/>
      <c r="U856" s="307"/>
      <c r="V856" s="307"/>
      <c r="W856" s="307"/>
      <c r="X856" s="307"/>
      <c r="Y856" s="307"/>
      <c r="Z856" s="307"/>
      <c r="AA856" s="307"/>
      <c r="AB856" s="307"/>
      <c r="AC856" s="307"/>
      <c r="AD856" s="307"/>
      <c r="AE856" s="307"/>
      <c r="AF856" s="307"/>
      <c r="AG856" s="307"/>
      <c r="AH856" s="307"/>
    </row>
    <row r="857" spans="8:34" s="262" customFormat="1">
      <c r="H857" s="275"/>
      <c r="I857" s="275"/>
      <c r="J857" s="275"/>
      <c r="K857" s="275"/>
      <c r="L857" s="275"/>
      <c r="M857" s="275"/>
      <c r="N857" s="307"/>
      <c r="O857" s="307"/>
      <c r="P857" s="307"/>
      <c r="Q857" s="307"/>
      <c r="R857" s="307"/>
      <c r="S857" s="307"/>
      <c r="T857" s="307"/>
      <c r="U857" s="307"/>
      <c r="V857" s="307"/>
      <c r="W857" s="307"/>
      <c r="X857" s="307"/>
      <c r="Y857" s="307"/>
      <c r="Z857" s="307"/>
      <c r="AA857" s="307"/>
      <c r="AB857" s="307"/>
      <c r="AC857" s="307"/>
      <c r="AD857" s="307"/>
      <c r="AE857" s="307"/>
      <c r="AF857" s="307"/>
      <c r="AG857" s="307"/>
      <c r="AH857" s="307"/>
    </row>
    <row r="858" spans="8:34" s="262" customFormat="1">
      <c r="H858" s="275"/>
      <c r="I858" s="275"/>
      <c r="J858" s="275"/>
      <c r="K858" s="275"/>
      <c r="L858" s="275"/>
      <c r="M858" s="275"/>
      <c r="N858" s="307"/>
      <c r="O858" s="307"/>
      <c r="P858" s="307"/>
      <c r="Q858" s="307"/>
      <c r="R858" s="307"/>
      <c r="S858" s="307"/>
      <c r="T858" s="307"/>
      <c r="U858" s="307"/>
      <c r="V858" s="307"/>
      <c r="W858" s="307"/>
      <c r="X858" s="307"/>
      <c r="Y858" s="307"/>
      <c r="Z858" s="307"/>
      <c r="AA858" s="307"/>
      <c r="AB858" s="307"/>
      <c r="AC858" s="307"/>
      <c r="AD858" s="307"/>
      <c r="AE858" s="307"/>
      <c r="AF858" s="307"/>
      <c r="AG858" s="307"/>
      <c r="AH858" s="307"/>
    </row>
    <row r="859" spans="8:34" s="262" customFormat="1">
      <c r="H859" s="275"/>
      <c r="I859" s="275"/>
      <c r="J859" s="275"/>
      <c r="K859" s="275"/>
      <c r="L859" s="275"/>
      <c r="M859" s="275"/>
      <c r="N859" s="307"/>
      <c r="O859" s="307"/>
      <c r="P859" s="307"/>
      <c r="Q859" s="307"/>
      <c r="R859" s="307"/>
      <c r="S859" s="307"/>
      <c r="T859" s="307"/>
      <c r="U859" s="307"/>
      <c r="V859" s="307"/>
      <c r="W859" s="307"/>
      <c r="X859" s="307"/>
      <c r="Y859" s="307"/>
      <c r="Z859" s="307"/>
      <c r="AA859" s="307"/>
      <c r="AB859" s="307"/>
      <c r="AC859" s="307"/>
      <c r="AD859" s="307"/>
      <c r="AE859" s="307"/>
      <c r="AF859" s="307"/>
      <c r="AG859" s="307"/>
      <c r="AH859" s="307"/>
    </row>
    <row r="860" spans="8:34" s="262" customFormat="1">
      <c r="H860" s="275"/>
      <c r="I860" s="275"/>
      <c r="J860" s="275"/>
      <c r="K860" s="275"/>
      <c r="L860" s="275"/>
      <c r="M860" s="275"/>
      <c r="N860" s="307"/>
      <c r="O860" s="307"/>
      <c r="P860" s="307"/>
      <c r="Q860" s="307"/>
      <c r="R860" s="307"/>
      <c r="S860" s="307"/>
      <c r="T860" s="307"/>
      <c r="U860" s="307"/>
      <c r="V860" s="307"/>
      <c r="W860" s="307"/>
      <c r="X860" s="307"/>
      <c r="Y860" s="307"/>
      <c r="Z860" s="307"/>
      <c r="AA860" s="307"/>
      <c r="AB860" s="307"/>
      <c r="AC860" s="307"/>
      <c r="AD860" s="307"/>
      <c r="AE860" s="307"/>
      <c r="AF860" s="307"/>
      <c r="AG860" s="307"/>
      <c r="AH860" s="307"/>
    </row>
    <row r="861" spans="8:34" s="262" customFormat="1">
      <c r="H861" s="275"/>
      <c r="I861" s="275"/>
      <c r="J861" s="275"/>
      <c r="K861" s="275"/>
      <c r="L861" s="275"/>
      <c r="M861" s="275"/>
      <c r="N861" s="307"/>
      <c r="O861" s="307"/>
      <c r="P861" s="307"/>
      <c r="Q861" s="307"/>
      <c r="R861" s="307"/>
      <c r="S861" s="307"/>
      <c r="T861" s="307"/>
      <c r="U861" s="307"/>
      <c r="V861" s="307"/>
      <c r="W861" s="307"/>
      <c r="X861" s="307"/>
      <c r="Y861" s="307"/>
      <c r="Z861" s="307"/>
      <c r="AA861" s="307"/>
      <c r="AB861" s="307"/>
      <c r="AC861" s="307"/>
      <c r="AD861" s="307"/>
      <c r="AE861" s="307"/>
      <c r="AF861" s="307"/>
      <c r="AG861" s="307"/>
      <c r="AH861" s="307"/>
    </row>
    <row r="862" spans="8:34" s="262" customFormat="1">
      <c r="H862" s="275"/>
      <c r="I862" s="275"/>
      <c r="J862" s="275"/>
      <c r="K862" s="275"/>
      <c r="L862" s="275"/>
      <c r="M862" s="275"/>
      <c r="N862" s="307"/>
      <c r="O862" s="307"/>
      <c r="P862" s="307"/>
      <c r="Q862" s="307"/>
      <c r="R862" s="307"/>
      <c r="S862" s="307"/>
      <c r="T862" s="307"/>
      <c r="U862" s="307"/>
      <c r="V862" s="307"/>
      <c r="W862" s="307"/>
      <c r="X862" s="307"/>
      <c r="Y862" s="307"/>
      <c r="Z862" s="307"/>
      <c r="AA862" s="307"/>
      <c r="AB862" s="307"/>
      <c r="AC862" s="307"/>
      <c r="AD862" s="307"/>
      <c r="AE862" s="307"/>
      <c r="AF862" s="307"/>
      <c r="AG862" s="307"/>
      <c r="AH862" s="307"/>
    </row>
    <row r="863" spans="8:34" s="262" customFormat="1">
      <c r="H863" s="275"/>
      <c r="I863" s="275"/>
      <c r="J863" s="275"/>
      <c r="K863" s="275"/>
      <c r="L863" s="275"/>
      <c r="M863" s="275"/>
      <c r="N863" s="307"/>
      <c r="O863" s="307"/>
      <c r="P863" s="307"/>
      <c r="Q863" s="307"/>
      <c r="R863" s="307"/>
      <c r="S863" s="307"/>
      <c r="T863" s="307"/>
      <c r="U863" s="307"/>
      <c r="V863" s="307"/>
      <c r="W863" s="307"/>
      <c r="X863" s="307"/>
      <c r="Y863" s="307"/>
      <c r="Z863" s="307"/>
      <c r="AA863" s="307"/>
      <c r="AB863" s="307"/>
      <c r="AC863" s="307"/>
      <c r="AD863" s="307"/>
      <c r="AE863" s="307"/>
      <c r="AF863" s="307"/>
      <c r="AG863" s="307"/>
      <c r="AH863" s="307"/>
    </row>
    <row r="864" spans="8:34" s="262" customFormat="1">
      <c r="H864" s="275"/>
      <c r="I864" s="275"/>
      <c r="J864" s="275"/>
      <c r="K864" s="275"/>
      <c r="L864" s="275"/>
      <c r="M864" s="275"/>
      <c r="N864" s="307"/>
      <c r="O864" s="307"/>
      <c r="P864" s="307"/>
      <c r="Q864" s="307"/>
      <c r="R864" s="307"/>
      <c r="S864" s="307"/>
      <c r="T864" s="307"/>
      <c r="U864" s="307"/>
      <c r="V864" s="307"/>
      <c r="W864" s="307"/>
      <c r="X864" s="307"/>
      <c r="Y864" s="307"/>
      <c r="Z864" s="307"/>
      <c r="AA864" s="307"/>
      <c r="AB864" s="307"/>
      <c r="AC864" s="307"/>
      <c r="AD864" s="307"/>
      <c r="AE864" s="307"/>
      <c r="AF864" s="307"/>
      <c r="AG864" s="307"/>
      <c r="AH864" s="307"/>
    </row>
    <row r="865" spans="8:34" s="262" customFormat="1">
      <c r="H865" s="275"/>
      <c r="I865" s="275"/>
      <c r="J865" s="275"/>
      <c r="K865" s="275"/>
      <c r="L865" s="275"/>
      <c r="M865" s="275"/>
      <c r="N865" s="307"/>
      <c r="O865" s="307"/>
      <c r="P865" s="307"/>
      <c r="Q865" s="307"/>
      <c r="R865" s="307"/>
      <c r="S865" s="307"/>
      <c r="T865" s="307"/>
      <c r="U865" s="307"/>
      <c r="V865" s="307"/>
      <c r="W865" s="307"/>
      <c r="X865" s="307"/>
      <c r="Y865" s="307"/>
      <c r="Z865" s="307"/>
      <c r="AA865" s="307"/>
      <c r="AB865" s="307"/>
      <c r="AC865" s="307"/>
      <c r="AD865" s="307"/>
      <c r="AE865" s="307"/>
      <c r="AF865" s="307"/>
      <c r="AG865" s="307"/>
      <c r="AH865" s="307"/>
    </row>
    <row r="866" spans="8:34" s="262" customFormat="1">
      <c r="H866" s="275"/>
      <c r="I866" s="275"/>
      <c r="J866" s="275"/>
      <c r="K866" s="275"/>
      <c r="L866" s="275"/>
      <c r="M866" s="275"/>
      <c r="N866" s="307"/>
      <c r="O866" s="307"/>
      <c r="P866" s="307"/>
      <c r="Q866" s="307"/>
      <c r="R866" s="307"/>
      <c r="S866" s="307"/>
      <c r="T866" s="307"/>
      <c r="U866" s="307"/>
      <c r="V866" s="307"/>
      <c r="W866" s="307"/>
      <c r="X866" s="307"/>
      <c r="Y866" s="307"/>
      <c r="Z866" s="307"/>
      <c r="AA866" s="307"/>
      <c r="AB866" s="307"/>
      <c r="AC866" s="307"/>
      <c r="AD866" s="307"/>
      <c r="AE866" s="307"/>
      <c r="AF866" s="307"/>
      <c r="AG866" s="307"/>
      <c r="AH866" s="307"/>
    </row>
    <row r="867" spans="8:34" s="262" customFormat="1">
      <c r="H867" s="275"/>
      <c r="I867" s="275"/>
      <c r="J867" s="275"/>
      <c r="K867" s="275"/>
      <c r="L867" s="275"/>
      <c r="M867" s="275"/>
      <c r="N867" s="307"/>
      <c r="O867" s="307"/>
      <c r="P867" s="307"/>
      <c r="Q867" s="307"/>
      <c r="R867" s="307"/>
      <c r="S867" s="307"/>
      <c r="T867" s="307"/>
      <c r="U867" s="307"/>
      <c r="V867" s="307"/>
      <c r="W867" s="307"/>
      <c r="X867" s="307"/>
      <c r="Y867" s="307"/>
      <c r="Z867" s="307"/>
      <c r="AA867" s="307"/>
      <c r="AB867" s="307"/>
      <c r="AC867" s="307"/>
      <c r="AD867" s="307"/>
      <c r="AE867" s="307"/>
      <c r="AF867" s="307"/>
      <c r="AG867" s="307"/>
      <c r="AH867" s="307"/>
    </row>
    <row r="868" spans="8:34" s="262" customFormat="1">
      <c r="H868" s="275"/>
      <c r="I868" s="275"/>
      <c r="J868" s="275"/>
      <c r="K868" s="275"/>
      <c r="L868" s="275"/>
      <c r="M868" s="275"/>
      <c r="N868" s="307"/>
      <c r="O868" s="307"/>
      <c r="P868" s="307"/>
      <c r="Q868" s="307"/>
      <c r="R868" s="307"/>
      <c r="S868" s="307"/>
      <c r="T868" s="307"/>
      <c r="U868" s="307"/>
      <c r="V868" s="307"/>
      <c r="W868" s="307"/>
      <c r="X868" s="307"/>
      <c r="Y868" s="307"/>
      <c r="Z868" s="307"/>
      <c r="AA868" s="307"/>
      <c r="AB868" s="307"/>
      <c r="AC868" s="307"/>
      <c r="AD868" s="307"/>
      <c r="AE868" s="307"/>
      <c r="AF868" s="307"/>
      <c r="AG868" s="307"/>
      <c r="AH868" s="307"/>
    </row>
    <row r="869" spans="8:34" s="262" customFormat="1">
      <c r="H869" s="275"/>
      <c r="I869" s="275"/>
      <c r="J869" s="275"/>
      <c r="K869" s="275"/>
      <c r="L869" s="275"/>
      <c r="M869" s="275"/>
      <c r="N869" s="307"/>
      <c r="O869" s="307"/>
      <c r="P869" s="307"/>
      <c r="Q869" s="307"/>
      <c r="R869" s="307"/>
      <c r="S869" s="307"/>
      <c r="T869" s="307"/>
      <c r="U869" s="307"/>
      <c r="V869" s="307"/>
      <c r="W869" s="307"/>
      <c r="X869" s="307"/>
      <c r="Y869" s="307"/>
      <c r="Z869" s="307"/>
      <c r="AA869" s="307"/>
      <c r="AB869" s="307"/>
      <c r="AC869" s="307"/>
      <c r="AD869" s="307"/>
      <c r="AE869" s="307"/>
      <c r="AF869" s="307"/>
      <c r="AG869" s="307"/>
      <c r="AH869" s="307"/>
    </row>
    <row r="870" spans="8:34" s="262" customFormat="1">
      <c r="H870" s="275"/>
      <c r="I870" s="275"/>
      <c r="J870" s="275"/>
      <c r="K870" s="275"/>
      <c r="L870" s="275"/>
      <c r="M870" s="275"/>
      <c r="N870" s="307"/>
      <c r="O870" s="307"/>
      <c r="P870" s="307"/>
      <c r="Q870" s="307"/>
      <c r="R870" s="307"/>
      <c r="S870" s="307"/>
      <c r="T870" s="307"/>
      <c r="U870" s="307"/>
      <c r="V870" s="307"/>
      <c r="W870" s="307"/>
      <c r="X870" s="307"/>
      <c r="Y870" s="307"/>
      <c r="Z870" s="307"/>
      <c r="AA870" s="307"/>
      <c r="AB870" s="307"/>
      <c r="AC870" s="307"/>
      <c r="AD870" s="307"/>
      <c r="AE870" s="307"/>
      <c r="AF870" s="307"/>
      <c r="AG870" s="307"/>
      <c r="AH870" s="307"/>
    </row>
    <row r="871" spans="8:34" s="262" customFormat="1">
      <c r="H871" s="275"/>
      <c r="I871" s="275"/>
      <c r="J871" s="275"/>
      <c r="K871" s="275"/>
      <c r="L871" s="275"/>
      <c r="M871" s="275"/>
      <c r="N871" s="307"/>
      <c r="O871" s="307"/>
      <c r="P871" s="307"/>
      <c r="Q871" s="307"/>
      <c r="R871" s="307"/>
      <c r="S871" s="307"/>
      <c r="T871" s="307"/>
      <c r="U871" s="307"/>
      <c r="V871" s="307"/>
      <c r="W871" s="307"/>
      <c r="X871" s="307"/>
      <c r="Y871" s="307"/>
      <c r="Z871" s="307"/>
      <c r="AA871" s="307"/>
      <c r="AB871" s="307"/>
      <c r="AC871" s="307"/>
      <c r="AD871" s="307"/>
      <c r="AE871" s="307"/>
      <c r="AF871" s="307"/>
      <c r="AG871" s="307"/>
      <c r="AH871" s="307"/>
    </row>
    <row r="872" spans="8:34" s="262" customFormat="1">
      <c r="H872" s="275"/>
      <c r="I872" s="275"/>
      <c r="J872" s="275"/>
      <c r="K872" s="275"/>
      <c r="L872" s="275"/>
      <c r="M872" s="275"/>
      <c r="N872" s="307"/>
      <c r="O872" s="307"/>
      <c r="P872" s="307"/>
      <c r="Q872" s="307"/>
      <c r="R872" s="307"/>
      <c r="S872" s="307"/>
      <c r="T872" s="307"/>
      <c r="U872" s="307"/>
      <c r="V872" s="307"/>
      <c r="W872" s="307"/>
      <c r="X872" s="307"/>
      <c r="Y872" s="307"/>
      <c r="Z872" s="307"/>
      <c r="AA872" s="307"/>
      <c r="AB872" s="307"/>
      <c r="AC872" s="307"/>
      <c r="AD872" s="307"/>
      <c r="AE872" s="307"/>
      <c r="AF872" s="307"/>
      <c r="AG872" s="307"/>
      <c r="AH872" s="307"/>
    </row>
    <row r="873" spans="8:34" s="262" customFormat="1">
      <c r="H873" s="275"/>
      <c r="I873" s="275"/>
      <c r="J873" s="275"/>
      <c r="K873" s="275"/>
      <c r="L873" s="275"/>
      <c r="M873" s="275"/>
      <c r="N873" s="307"/>
      <c r="O873" s="307"/>
      <c r="P873" s="307"/>
      <c r="Q873" s="307"/>
      <c r="R873" s="307"/>
      <c r="S873" s="307"/>
      <c r="T873" s="307"/>
      <c r="U873" s="307"/>
      <c r="V873" s="307"/>
      <c r="W873" s="307"/>
      <c r="X873" s="307"/>
      <c r="Y873" s="307"/>
      <c r="Z873" s="307"/>
      <c r="AA873" s="307"/>
      <c r="AB873" s="307"/>
      <c r="AC873" s="307"/>
      <c r="AD873" s="307"/>
      <c r="AE873" s="307"/>
      <c r="AF873" s="307"/>
      <c r="AG873" s="307"/>
      <c r="AH873" s="307"/>
    </row>
    <row r="874" spans="8:34" s="262" customFormat="1">
      <c r="H874" s="275"/>
      <c r="I874" s="275"/>
      <c r="J874" s="275"/>
      <c r="K874" s="275"/>
      <c r="L874" s="275"/>
      <c r="M874" s="275"/>
      <c r="N874" s="307"/>
      <c r="O874" s="307"/>
      <c r="P874" s="307"/>
      <c r="Q874" s="307"/>
      <c r="R874" s="307"/>
      <c r="S874" s="307"/>
      <c r="T874" s="307"/>
      <c r="U874" s="307"/>
      <c r="V874" s="307"/>
      <c r="W874" s="307"/>
      <c r="X874" s="307"/>
      <c r="Y874" s="307"/>
      <c r="Z874" s="307"/>
      <c r="AA874" s="307"/>
      <c r="AB874" s="307"/>
      <c r="AC874" s="307"/>
      <c r="AD874" s="307"/>
      <c r="AE874" s="307"/>
      <c r="AF874" s="307"/>
      <c r="AG874" s="307"/>
      <c r="AH874" s="307"/>
    </row>
    <row r="875" spans="8:34" s="262" customFormat="1">
      <c r="H875" s="275"/>
      <c r="I875" s="275"/>
      <c r="J875" s="275"/>
      <c r="K875" s="275"/>
      <c r="L875" s="275"/>
      <c r="M875" s="275"/>
      <c r="N875" s="307"/>
      <c r="O875" s="307"/>
      <c r="P875" s="307"/>
      <c r="Q875" s="307"/>
      <c r="R875" s="307"/>
      <c r="S875" s="307"/>
      <c r="T875" s="307"/>
      <c r="U875" s="307"/>
      <c r="V875" s="307"/>
      <c r="W875" s="307"/>
      <c r="X875" s="307"/>
      <c r="Y875" s="307"/>
      <c r="Z875" s="307"/>
      <c r="AA875" s="307"/>
      <c r="AB875" s="307"/>
      <c r="AC875" s="307"/>
      <c r="AD875" s="307"/>
      <c r="AE875" s="307"/>
      <c r="AF875" s="307"/>
      <c r="AG875" s="307"/>
      <c r="AH875" s="307"/>
    </row>
    <row r="876" spans="8:34" s="262" customFormat="1">
      <c r="H876" s="275"/>
      <c r="I876" s="275"/>
      <c r="J876" s="275"/>
      <c r="K876" s="275"/>
      <c r="L876" s="275"/>
      <c r="M876" s="275"/>
      <c r="N876" s="307"/>
      <c r="O876" s="307"/>
      <c r="P876" s="307"/>
      <c r="Q876" s="307"/>
      <c r="R876" s="307"/>
      <c r="S876" s="307"/>
      <c r="T876" s="307"/>
      <c r="U876" s="307"/>
      <c r="V876" s="307"/>
      <c r="W876" s="307"/>
      <c r="X876" s="307"/>
      <c r="Y876" s="307"/>
      <c r="Z876" s="307"/>
      <c r="AA876" s="307"/>
      <c r="AB876" s="307"/>
      <c r="AC876" s="307"/>
      <c r="AD876" s="307"/>
      <c r="AE876" s="307"/>
      <c r="AF876" s="307"/>
      <c r="AG876" s="307"/>
      <c r="AH876" s="307"/>
    </row>
    <row r="877" spans="8:34" s="262" customFormat="1">
      <c r="H877" s="275"/>
      <c r="I877" s="275"/>
      <c r="J877" s="275"/>
      <c r="K877" s="275"/>
      <c r="L877" s="275"/>
      <c r="M877" s="275"/>
      <c r="N877" s="307"/>
      <c r="O877" s="307"/>
      <c r="P877" s="307"/>
      <c r="Q877" s="307"/>
      <c r="R877" s="307"/>
      <c r="S877" s="307"/>
      <c r="T877" s="307"/>
      <c r="U877" s="307"/>
      <c r="V877" s="307"/>
      <c r="W877" s="307"/>
      <c r="X877" s="307"/>
      <c r="Y877" s="307"/>
      <c r="Z877" s="307"/>
      <c r="AA877" s="307"/>
      <c r="AB877" s="307"/>
      <c r="AC877" s="307"/>
      <c r="AD877" s="307"/>
      <c r="AE877" s="307"/>
      <c r="AF877" s="307"/>
      <c r="AG877" s="307"/>
      <c r="AH877" s="307"/>
    </row>
    <row r="878" spans="8:34" s="262" customFormat="1">
      <c r="H878" s="275"/>
      <c r="I878" s="275"/>
      <c r="J878" s="275"/>
      <c r="K878" s="275"/>
      <c r="L878" s="275"/>
      <c r="M878" s="275"/>
      <c r="N878" s="307"/>
      <c r="O878" s="307"/>
      <c r="P878" s="307"/>
      <c r="Q878" s="307"/>
      <c r="R878" s="307"/>
      <c r="S878" s="307"/>
      <c r="T878" s="307"/>
      <c r="U878" s="307"/>
      <c r="V878" s="307"/>
      <c r="W878" s="307"/>
      <c r="X878" s="307"/>
      <c r="Y878" s="307"/>
      <c r="Z878" s="307"/>
      <c r="AA878" s="307"/>
      <c r="AB878" s="307"/>
      <c r="AC878" s="307"/>
      <c r="AD878" s="307"/>
      <c r="AE878" s="307"/>
      <c r="AF878" s="307"/>
      <c r="AG878" s="307"/>
      <c r="AH878" s="307"/>
    </row>
    <row r="879" spans="8:34" s="262" customFormat="1">
      <c r="H879" s="275"/>
      <c r="I879" s="275"/>
      <c r="J879" s="275"/>
      <c r="K879" s="275"/>
      <c r="L879" s="275"/>
      <c r="M879" s="275"/>
      <c r="N879" s="307"/>
      <c r="O879" s="307"/>
      <c r="P879" s="307"/>
      <c r="Q879" s="307"/>
      <c r="R879" s="307"/>
      <c r="S879" s="307"/>
      <c r="T879" s="307"/>
      <c r="U879" s="307"/>
      <c r="V879" s="307"/>
      <c r="W879" s="307"/>
      <c r="X879" s="307"/>
      <c r="Y879" s="307"/>
      <c r="Z879" s="307"/>
      <c r="AA879" s="307"/>
      <c r="AB879" s="307"/>
      <c r="AC879" s="307"/>
      <c r="AD879" s="307"/>
      <c r="AE879" s="307"/>
      <c r="AF879" s="307"/>
      <c r="AG879" s="307"/>
      <c r="AH879" s="307"/>
    </row>
    <row r="880" spans="8:34" s="262" customFormat="1">
      <c r="H880" s="275"/>
      <c r="I880" s="275"/>
      <c r="J880" s="275"/>
      <c r="K880" s="275"/>
      <c r="L880" s="275"/>
      <c r="M880" s="275"/>
      <c r="N880" s="307"/>
      <c r="O880" s="307"/>
      <c r="P880" s="307"/>
      <c r="Q880" s="307"/>
      <c r="R880" s="307"/>
      <c r="S880" s="307"/>
      <c r="T880" s="307"/>
      <c r="U880" s="307"/>
      <c r="V880" s="307"/>
      <c r="W880" s="307"/>
      <c r="X880" s="307"/>
      <c r="Y880" s="307"/>
      <c r="Z880" s="307"/>
      <c r="AA880" s="307"/>
      <c r="AB880" s="307"/>
      <c r="AC880" s="307"/>
      <c r="AD880" s="307"/>
      <c r="AE880" s="307"/>
      <c r="AF880" s="307"/>
      <c r="AG880" s="307"/>
      <c r="AH880" s="307"/>
    </row>
    <row r="881" spans="8:34" s="262" customFormat="1">
      <c r="H881" s="275"/>
      <c r="I881" s="275"/>
      <c r="J881" s="275"/>
      <c r="K881" s="275"/>
      <c r="L881" s="275"/>
      <c r="M881" s="275"/>
      <c r="N881" s="307"/>
      <c r="O881" s="307"/>
      <c r="P881" s="307"/>
      <c r="Q881" s="307"/>
      <c r="R881" s="307"/>
      <c r="S881" s="307"/>
      <c r="T881" s="307"/>
      <c r="U881" s="307"/>
      <c r="V881" s="307"/>
      <c r="W881" s="307"/>
      <c r="X881" s="307"/>
      <c r="Y881" s="307"/>
      <c r="Z881" s="307"/>
      <c r="AA881" s="307"/>
      <c r="AB881" s="307"/>
      <c r="AC881" s="307"/>
      <c r="AD881" s="307"/>
      <c r="AE881" s="307"/>
      <c r="AF881" s="307"/>
      <c r="AG881" s="307"/>
      <c r="AH881" s="307"/>
    </row>
    <row r="882" spans="8:34" s="262" customFormat="1">
      <c r="H882" s="275"/>
      <c r="I882" s="275"/>
      <c r="J882" s="275"/>
      <c r="K882" s="275"/>
      <c r="L882" s="275"/>
      <c r="M882" s="275"/>
      <c r="N882" s="307"/>
      <c r="O882" s="307"/>
      <c r="P882" s="307"/>
      <c r="Q882" s="307"/>
      <c r="R882" s="307"/>
      <c r="S882" s="307"/>
      <c r="T882" s="307"/>
      <c r="U882" s="307"/>
      <c r="V882" s="307"/>
      <c r="W882" s="307"/>
      <c r="X882" s="307"/>
      <c r="Y882" s="307"/>
      <c r="Z882" s="307"/>
      <c r="AA882" s="307"/>
      <c r="AB882" s="307"/>
      <c r="AC882" s="307"/>
      <c r="AD882" s="307"/>
      <c r="AE882" s="307"/>
      <c r="AF882" s="307"/>
      <c r="AG882" s="307"/>
      <c r="AH882" s="307"/>
    </row>
    <row r="883" spans="8:34" s="262" customFormat="1">
      <c r="H883" s="275"/>
      <c r="I883" s="275"/>
      <c r="J883" s="275"/>
      <c r="K883" s="275"/>
      <c r="L883" s="275"/>
      <c r="M883" s="275"/>
      <c r="N883" s="307"/>
      <c r="O883" s="307"/>
      <c r="P883" s="307"/>
      <c r="Q883" s="307"/>
      <c r="R883" s="307"/>
      <c r="S883" s="307"/>
      <c r="T883" s="307"/>
      <c r="U883" s="307"/>
      <c r="V883" s="307"/>
      <c r="W883" s="307"/>
      <c r="X883" s="307"/>
      <c r="Y883" s="307"/>
      <c r="Z883" s="307"/>
      <c r="AA883" s="307"/>
      <c r="AB883" s="307"/>
      <c r="AC883" s="307"/>
      <c r="AD883" s="307"/>
      <c r="AE883" s="307"/>
      <c r="AF883" s="307"/>
      <c r="AG883" s="307"/>
      <c r="AH883" s="307"/>
    </row>
    <row r="884" spans="8:34" s="262" customFormat="1">
      <c r="H884" s="275"/>
      <c r="I884" s="275"/>
      <c r="J884" s="275"/>
      <c r="K884" s="275"/>
      <c r="L884" s="275"/>
      <c r="M884" s="275"/>
      <c r="N884" s="307"/>
      <c r="O884" s="307"/>
      <c r="P884" s="307"/>
      <c r="Q884" s="307"/>
      <c r="R884" s="307"/>
      <c r="S884" s="307"/>
      <c r="T884" s="307"/>
      <c r="U884" s="307"/>
      <c r="V884" s="307"/>
      <c r="W884" s="307"/>
      <c r="X884" s="307"/>
      <c r="Y884" s="307"/>
      <c r="Z884" s="307"/>
      <c r="AA884" s="307"/>
      <c r="AB884" s="307"/>
      <c r="AC884" s="307"/>
      <c r="AD884" s="307"/>
      <c r="AE884" s="307"/>
      <c r="AF884" s="307"/>
      <c r="AG884" s="307"/>
      <c r="AH884" s="307"/>
    </row>
    <row r="885" spans="8:34" s="262" customFormat="1">
      <c r="H885" s="275"/>
      <c r="I885" s="275"/>
      <c r="J885" s="275"/>
      <c r="K885" s="275"/>
      <c r="L885" s="275"/>
      <c r="M885" s="275"/>
      <c r="N885" s="307"/>
      <c r="O885" s="307"/>
      <c r="P885" s="307"/>
      <c r="Q885" s="307"/>
      <c r="R885" s="307"/>
      <c r="S885" s="307"/>
      <c r="T885" s="307"/>
      <c r="U885" s="307"/>
      <c r="V885" s="307"/>
      <c r="W885" s="307"/>
      <c r="X885" s="307"/>
      <c r="Y885" s="307"/>
      <c r="Z885" s="307"/>
      <c r="AA885" s="307"/>
      <c r="AB885" s="307"/>
      <c r="AC885" s="307"/>
      <c r="AD885" s="307"/>
      <c r="AE885" s="307"/>
      <c r="AF885" s="307"/>
      <c r="AG885" s="307"/>
      <c r="AH885" s="307"/>
    </row>
    <row r="886" spans="8:34" s="262" customFormat="1">
      <c r="H886" s="275"/>
      <c r="I886" s="275"/>
      <c r="J886" s="275"/>
      <c r="K886" s="275"/>
      <c r="L886" s="275"/>
      <c r="M886" s="275"/>
      <c r="N886" s="307"/>
      <c r="O886" s="307"/>
      <c r="P886" s="307"/>
      <c r="Q886" s="307"/>
      <c r="R886" s="307"/>
      <c r="S886" s="307"/>
      <c r="T886" s="307"/>
      <c r="U886" s="307"/>
      <c r="V886" s="307"/>
      <c r="W886" s="307"/>
      <c r="X886" s="307"/>
      <c r="Y886" s="307"/>
      <c r="Z886" s="307"/>
      <c r="AA886" s="307"/>
      <c r="AB886" s="307"/>
      <c r="AC886" s="307"/>
      <c r="AD886" s="307"/>
      <c r="AE886" s="307"/>
      <c r="AF886" s="307"/>
      <c r="AG886" s="307"/>
      <c r="AH886" s="307"/>
    </row>
    <row r="887" spans="8:34" s="262" customFormat="1">
      <c r="H887" s="275"/>
      <c r="I887" s="275"/>
      <c r="J887" s="275"/>
      <c r="K887" s="275"/>
      <c r="L887" s="275"/>
      <c r="M887" s="275"/>
      <c r="N887" s="307"/>
      <c r="O887" s="307"/>
      <c r="P887" s="307"/>
      <c r="Q887" s="307"/>
      <c r="R887" s="307"/>
      <c r="S887" s="307"/>
      <c r="T887" s="307"/>
      <c r="U887" s="307"/>
      <c r="V887" s="307"/>
      <c r="W887" s="307"/>
      <c r="X887" s="307"/>
      <c r="Y887" s="307"/>
      <c r="Z887" s="307"/>
      <c r="AA887" s="307"/>
      <c r="AB887" s="307"/>
      <c r="AC887" s="307"/>
      <c r="AD887" s="307"/>
      <c r="AE887" s="307"/>
      <c r="AF887" s="307"/>
      <c r="AG887" s="307"/>
      <c r="AH887" s="307"/>
    </row>
    <row r="888" spans="8:34" s="262" customFormat="1">
      <c r="H888" s="275"/>
      <c r="I888" s="275"/>
      <c r="J888" s="275"/>
      <c r="K888" s="275"/>
      <c r="L888" s="275"/>
      <c r="M888" s="275"/>
      <c r="N888" s="307"/>
      <c r="O888" s="307"/>
      <c r="P888" s="307"/>
      <c r="Q888" s="307"/>
      <c r="R888" s="307"/>
      <c r="S888" s="307"/>
      <c r="T888" s="307"/>
      <c r="U888" s="307"/>
      <c r="V888" s="307"/>
      <c r="W888" s="307"/>
      <c r="X888" s="307"/>
      <c r="Y888" s="307"/>
      <c r="Z888" s="307"/>
      <c r="AA888" s="307"/>
      <c r="AB888" s="307"/>
      <c r="AC888" s="307"/>
      <c r="AD888" s="307"/>
      <c r="AE888" s="307"/>
      <c r="AF888" s="307"/>
      <c r="AG888" s="307"/>
      <c r="AH888" s="307"/>
    </row>
    <row r="889" spans="8:34" s="262" customFormat="1">
      <c r="H889" s="275"/>
      <c r="I889" s="275"/>
      <c r="J889" s="275"/>
      <c r="K889" s="275"/>
      <c r="L889" s="275"/>
      <c r="M889" s="275"/>
      <c r="N889" s="307"/>
      <c r="O889" s="307"/>
      <c r="P889" s="307"/>
      <c r="Q889" s="307"/>
      <c r="R889" s="307"/>
      <c r="S889" s="307"/>
      <c r="T889" s="307"/>
      <c r="U889" s="307"/>
      <c r="V889" s="307"/>
      <c r="W889" s="307"/>
      <c r="X889" s="307"/>
      <c r="Y889" s="307"/>
      <c r="Z889" s="307"/>
      <c r="AA889" s="307"/>
      <c r="AB889" s="307"/>
      <c r="AC889" s="307"/>
      <c r="AD889" s="307"/>
      <c r="AE889" s="307"/>
      <c r="AF889" s="307"/>
      <c r="AG889" s="307"/>
      <c r="AH889" s="307"/>
    </row>
    <row r="890" spans="8:34" s="262" customFormat="1">
      <c r="H890" s="275"/>
      <c r="I890" s="275"/>
      <c r="J890" s="275"/>
      <c r="K890" s="275"/>
      <c r="L890" s="275"/>
      <c r="M890" s="275"/>
      <c r="N890" s="307"/>
      <c r="O890" s="307"/>
      <c r="P890" s="307"/>
      <c r="Q890" s="307"/>
      <c r="R890" s="307"/>
      <c r="S890" s="307"/>
      <c r="T890" s="307"/>
      <c r="U890" s="307"/>
      <c r="V890" s="307"/>
      <c r="W890" s="307"/>
      <c r="X890" s="307"/>
      <c r="Y890" s="307"/>
      <c r="Z890" s="307"/>
      <c r="AA890" s="307"/>
      <c r="AB890" s="307"/>
      <c r="AC890" s="307"/>
      <c r="AD890" s="307"/>
      <c r="AE890" s="307"/>
      <c r="AF890" s="307"/>
      <c r="AG890" s="307"/>
      <c r="AH890" s="307"/>
    </row>
    <row r="891" spans="8:34" s="262" customFormat="1">
      <c r="H891" s="275"/>
      <c r="I891" s="275"/>
      <c r="J891" s="275"/>
      <c r="K891" s="275"/>
      <c r="L891" s="275"/>
      <c r="M891" s="275"/>
      <c r="N891" s="307"/>
      <c r="O891" s="307"/>
      <c r="P891" s="307"/>
      <c r="Q891" s="307"/>
      <c r="R891" s="307"/>
      <c r="S891" s="307"/>
      <c r="T891" s="307"/>
      <c r="U891" s="307"/>
      <c r="V891" s="307"/>
      <c r="W891" s="307"/>
      <c r="X891" s="307"/>
      <c r="Y891" s="307"/>
      <c r="Z891" s="307"/>
      <c r="AA891" s="307"/>
      <c r="AB891" s="307"/>
      <c r="AC891" s="307"/>
      <c r="AD891" s="307"/>
      <c r="AE891" s="307"/>
      <c r="AF891" s="307"/>
      <c r="AG891" s="307"/>
      <c r="AH891" s="307"/>
    </row>
    <row r="892" spans="8:34" s="262" customFormat="1">
      <c r="H892" s="275"/>
      <c r="I892" s="275"/>
      <c r="J892" s="275"/>
      <c r="K892" s="275"/>
      <c r="L892" s="275"/>
      <c r="M892" s="275"/>
      <c r="N892" s="307"/>
      <c r="O892" s="307"/>
      <c r="P892" s="307"/>
      <c r="Q892" s="307"/>
      <c r="R892" s="307"/>
      <c r="S892" s="307"/>
      <c r="T892" s="307"/>
      <c r="U892" s="307"/>
      <c r="V892" s="307"/>
      <c r="W892" s="307"/>
      <c r="X892" s="307"/>
      <c r="Y892" s="307"/>
      <c r="Z892" s="307"/>
      <c r="AA892" s="307"/>
      <c r="AB892" s="307"/>
      <c r="AC892" s="307"/>
      <c r="AD892" s="307"/>
      <c r="AE892" s="307"/>
      <c r="AF892" s="307"/>
      <c r="AG892" s="307"/>
      <c r="AH892" s="307"/>
    </row>
    <row r="893" spans="8:34" s="262" customFormat="1">
      <c r="H893" s="275"/>
      <c r="I893" s="275"/>
      <c r="J893" s="275"/>
      <c r="K893" s="275"/>
      <c r="L893" s="275"/>
      <c r="M893" s="275"/>
      <c r="N893" s="307"/>
      <c r="O893" s="307"/>
      <c r="P893" s="307"/>
      <c r="Q893" s="307"/>
      <c r="R893" s="307"/>
      <c r="S893" s="307"/>
      <c r="T893" s="307"/>
      <c r="U893" s="307"/>
      <c r="V893" s="307"/>
      <c r="W893" s="307"/>
      <c r="X893" s="307"/>
      <c r="Y893" s="307"/>
      <c r="Z893" s="307"/>
      <c r="AA893" s="307"/>
      <c r="AB893" s="307"/>
      <c r="AC893" s="307"/>
      <c r="AD893" s="307"/>
      <c r="AE893" s="307"/>
      <c r="AF893" s="307"/>
      <c r="AG893" s="307"/>
      <c r="AH893" s="307"/>
    </row>
    <row r="894" spans="8:34" s="262" customFormat="1">
      <c r="H894" s="275"/>
      <c r="I894" s="275"/>
      <c r="J894" s="275"/>
      <c r="K894" s="275"/>
      <c r="L894" s="275"/>
      <c r="M894" s="275"/>
      <c r="N894" s="307"/>
      <c r="O894" s="307"/>
      <c r="P894" s="307"/>
      <c r="Q894" s="307"/>
      <c r="R894" s="307"/>
      <c r="S894" s="307"/>
      <c r="T894" s="307"/>
      <c r="U894" s="307"/>
      <c r="V894" s="307"/>
      <c r="W894" s="307"/>
      <c r="X894" s="307"/>
      <c r="Y894" s="307"/>
      <c r="Z894" s="307"/>
      <c r="AA894" s="307"/>
      <c r="AB894" s="307"/>
      <c r="AC894" s="307"/>
      <c r="AD894" s="307"/>
      <c r="AE894" s="307"/>
      <c r="AF894" s="307"/>
      <c r="AG894" s="307"/>
      <c r="AH894" s="307"/>
    </row>
    <row r="895" spans="8:34" s="262" customFormat="1">
      <c r="H895" s="275"/>
      <c r="I895" s="275"/>
      <c r="J895" s="275"/>
      <c r="K895" s="275"/>
      <c r="L895" s="275"/>
      <c r="M895" s="275"/>
      <c r="N895" s="307"/>
      <c r="O895" s="307"/>
      <c r="P895" s="307"/>
      <c r="Q895" s="307"/>
      <c r="R895" s="307"/>
      <c r="S895" s="307"/>
      <c r="T895" s="307"/>
      <c r="U895" s="307"/>
      <c r="V895" s="307"/>
      <c r="W895" s="307"/>
      <c r="X895" s="307"/>
      <c r="Y895" s="307"/>
      <c r="Z895" s="307"/>
      <c r="AA895" s="307"/>
      <c r="AB895" s="307"/>
      <c r="AC895" s="307"/>
      <c r="AD895" s="307"/>
      <c r="AE895" s="307"/>
      <c r="AF895" s="307"/>
      <c r="AG895" s="307"/>
      <c r="AH895" s="307"/>
    </row>
    <row r="896" spans="8:34" s="262" customFormat="1">
      <c r="H896" s="275"/>
      <c r="I896" s="275"/>
      <c r="J896" s="275"/>
      <c r="K896" s="275"/>
      <c r="L896" s="275"/>
      <c r="M896" s="275"/>
      <c r="N896" s="307"/>
      <c r="O896" s="307"/>
      <c r="P896" s="307"/>
      <c r="Q896" s="307"/>
      <c r="R896" s="307"/>
      <c r="S896" s="307"/>
      <c r="T896" s="307"/>
      <c r="U896" s="307"/>
      <c r="V896" s="307"/>
      <c r="W896" s="307"/>
      <c r="X896" s="307"/>
      <c r="Y896" s="307"/>
      <c r="Z896" s="307"/>
      <c r="AA896" s="307"/>
      <c r="AB896" s="307"/>
      <c r="AC896" s="307"/>
      <c r="AD896" s="307"/>
      <c r="AE896" s="307"/>
      <c r="AF896" s="307"/>
      <c r="AG896" s="307"/>
      <c r="AH896" s="307"/>
    </row>
    <row r="897" spans="8:34" s="262" customFormat="1">
      <c r="H897" s="275"/>
      <c r="I897" s="275"/>
      <c r="J897" s="275"/>
      <c r="K897" s="275"/>
      <c r="L897" s="275"/>
      <c r="M897" s="275"/>
      <c r="N897" s="307"/>
      <c r="O897" s="307"/>
      <c r="P897" s="307"/>
      <c r="Q897" s="307"/>
      <c r="R897" s="307"/>
      <c r="S897" s="307"/>
      <c r="T897" s="307"/>
      <c r="U897" s="307"/>
      <c r="V897" s="307"/>
      <c r="W897" s="307"/>
      <c r="X897" s="307"/>
      <c r="Y897" s="307"/>
      <c r="Z897" s="307"/>
      <c r="AA897" s="307"/>
      <c r="AB897" s="307"/>
      <c r="AC897" s="307"/>
      <c r="AD897" s="307"/>
      <c r="AE897" s="307"/>
      <c r="AF897" s="307"/>
      <c r="AG897" s="307"/>
      <c r="AH897" s="307"/>
    </row>
    <row r="898" spans="8:34" s="262" customFormat="1">
      <c r="H898" s="275"/>
      <c r="I898" s="275"/>
      <c r="J898" s="275"/>
      <c r="K898" s="275"/>
      <c r="L898" s="275"/>
      <c r="M898" s="275"/>
      <c r="N898" s="307"/>
      <c r="O898" s="307"/>
      <c r="P898" s="307"/>
      <c r="Q898" s="307"/>
      <c r="R898" s="307"/>
      <c r="S898" s="307"/>
      <c r="T898" s="307"/>
      <c r="U898" s="307"/>
      <c r="V898" s="307"/>
      <c r="W898" s="307"/>
      <c r="X898" s="307"/>
      <c r="Y898" s="307"/>
      <c r="Z898" s="307"/>
      <c r="AA898" s="307"/>
      <c r="AB898" s="307"/>
      <c r="AC898" s="307"/>
      <c r="AD898" s="307"/>
      <c r="AE898" s="307"/>
      <c r="AF898" s="307"/>
      <c r="AG898" s="307"/>
      <c r="AH898" s="307"/>
    </row>
    <row r="899" spans="8:34" s="262" customFormat="1">
      <c r="H899" s="275"/>
      <c r="I899" s="275"/>
      <c r="J899" s="275"/>
      <c r="K899" s="275"/>
      <c r="L899" s="275"/>
      <c r="M899" s="275"/>
      <c r="N899" s="307"/>
      <c r="O899" s="307"/>
      <c r="P899" s="307"/>
      <c r="Q899" s="307"/>
      <c r="R899" s="307"/>
      <c r="S899" s="307"/>
      <c r="T899" s="307"/>
      <c r="U899" s="307"/>
      <c r="V899" s="307"/>
      <c r="W899" s="307"/>
      <c r="X899" s="307"/>
      <c r="Y899" s="307"/>
      <c r="Z899" s="307"/>
      <c r="AA899" s="307"/>
      <c r="AB899" s="307"/>
      <c r="AC899" s="307"/>
      <c r="AD899" s="307"/>
      <c r="AE899" s="307"/>
      <c r="AF899" s="307"/>
      <c r="AG899" s="307"/>
      <c r="AH899" s="307"/>
    </row>
    <row r="900" spans="8:34" s="262" customFormat="1">
      <c r="H900" s="275"/>
      <c r="I900" s="275"/>
      <c r="J900" s="275"/>
      <c r="K900" s="275"/>
      <c r="L900" s="275"/>
      <c r="M900" s="275"/>
      <c r="N900" s="307"/>
      <c r="O900" s="307"/>
      <c r="P900" s="307"/>
      <c r="Q900" s="307"/>
      <c r="R900" s="307"/>
      <c r="S900" s="307"/>
      <c r="T900" s="307"/>
      <c r="U900" s="307"/>
      <c r="V900" s="307"/>
      <c r="W900" s="307"/>
      <c r="X900" s="307"/>
      <c r="Y900" s="307"/>
      <c r="Z900" s="307"/>
      <c r="AA900" s="307"/>
      <c r="AB900" s="307"/>
      <c r="AC900" s="307"/>
      <c r="AD900" s="307"/>
      <c r="AE900" s="307"/>
      <c r="AF900" s="307"/>
      <c r="AG900" s="307"/>
      <c r="AH900" s="307"/>
    </row>
    <row r="901" spans="8:34" s="262" customFormat="1">
      <c r="H901" s="275"/>
      <c r="I901" s="275"/>
      <c r="J901" s="275"/>
      <c r="K901" s="275"/>
      <c r="L901" s="275"/>
      <c r="M901" s="275"/>
      <c r="N901" s="307"/>
      <c r="O901" s="307"/>
      <c r="P901" s="307"/>
      <c r="Q901" s="307"/>
      <c r="R901" s="307"/>
      <c r="S901" s="307"/>
      <c r="T901" s="307"/>
      <c r="U901" s="307"/>
      <c r="V901" s="307"/>
      <c r="W901" s="307"/>
      <c r="X901" s="307"/>
      <c r="Y901" s="307"/>
      <c r="Z901" s="307"/>
      <c r="AA901" s="307"/>
      <c r="AB901" s="307"/>
      <c r="AC901" s="307"/>
      <c r="AD901" s="307"/>
      <c r="AE901" s="307"/>
      <c r="AF901" s="307"/>
      <c r="AG901" s="307"/>
      <c r="AH901" s="307"/>
    </row>
    <row r="902" spans="8:34" s="262" customFormat="1">
      <c r="H902" s="275"/>
      <c r="I902" s="275"/>
      <c r="J902" s="275"/>
      <c r="K902" s="275"/>
      <c r="L902" s="275"/>
      <c r="M902" s="275"/>
      <c r="N902" s="307"/>
      <c r="O902" s="307"/>
      <c r="P902" s="307"/>
      <c r="Q902" s="307"/>
      <c r="R902" s="307"/>
      <c r="S902" s="307"/>
      <c r="T902" s="307"/>
      <c r="U902" s="307"/>
      <c r="V902" s="307"/>
      <c r="W902" s="307"/>
      <c r="X902" s="307"/>
      <c r="Y902" s="307"/>
      <c r="Z902" s="307"/>
      <c r="AA902" s="307"/>
      <c r="AB902" s="307"/>
      <c r="AC902" s="307"/>
      <c r="AD902" s="307"/>
      <c r="AE902" s="307"/>
      <c r="AF902" s="307"/>
      <c r="AG902" s="307"/>
      <c r="AH902" s="307"/>
    </row>
    <row r="903" spans="8:34" s="262" customFormat="1">
      <c r="H903" s="275"/>
      <c r="I903" s="275"/>
      <c r="J903" s="275"/>
      <c r="K903" s="275"/>
      <c r="L903" s="275"/>
      <c r="M903" s="275"/>
      <c r="N903" s="307"/>
      <c r="O903" s="307"/>
      <c r="P903" s="307"/>
      <c r="Q903" s="307"/>
      <c r="R903" s="307"/>
      <c r="S903" s="307"/>
      <c r="T903" s="307"/>
      <c r="U903" s="307"/>
      <c r="V903" s="307"/>
      <c r="W903" s="307"/>
      <c r="X903" s="307"/>
      <c r="Y903" s="307"/>
      <c r="Z903" s="307"/>
      <c r="AA903" s="307"/>
      <c r="AB903" s="307"/>
      <c r="AC903" s="307"/>
      <c r="AD903" s="307"/>
      <c r="AE903" s="307"/>
      <c r="AF903" s="307"/>
      <c r="AG903" s="307"/>
      <c r="AH903" s="307"/>
    </row>
    <row r="904" spans="8:34" s="262" customFormat="1">
      <c r="H904" s="275"/>
      <c r="I904" s="275"/>
      <c r="J904" s="275"/>
      <c r="K904" s="275"/>
      <c r="L904" s="275"/>
      <c r="M904" s="275"/>
      <c r="N904" s="307"/>
      <c r="O904" s="307"/>
      <c r="P904" s="307"/>
      <c r="Q904" s="307"/>
      <c r="R904" s="307"/>
      <c r="S904" s="307"/>
      <c r="T904" s="307"/>
      <c r="U904" s="307"/>
      <c r="V904" s="307"/>
      <c r="W904" s="307"/>
      <c r="X904" s="307"/>
      <c r="Y904" s="307"/>
      <c r="Z904" s="307"/>
      <c r="AA904" s="307"/>
      <c r="AB904" s="307"/>
      <c r="AC904" s="307"/>
      <c r="AD904" s="307"/>
      <c r="AE904" s="307"/>
      <c r="AF904" s="307"/>
      <c r="AG904" s="307"/>
      <c r="AH904" s="307"/>
    </row>
    <row r="905" spans="8:34" s="262" customFormat="1">
      <c r="H905" s="275"/>
      <c r="I905" s="275"/>
      <c r="J905" s="275"/>
      <c r="K905" s="275"/>
      <c r="L905" s="275"/>
      <c r="M905" s="275"/>
      <c r="N905" s="307"/>
      <c r="O905" s="307"/>
      <c r="P905" s="307"/>
      <c r="Q905" s="307"/>
      <c r="R905" s="307"/>
      <c r="S905" s="307"/>
      <c r="T905" s="307"/>
      <c r="U905" s="307"/>
      <c r="V905" s="307"/>
      <c r="W905" s="307"/>
      <c r="X905" s="307"/>
      <c r="Y905" s="307"/>
      <c r="Z905" s="307"/>
      <c r="AA905" s="307"/>
      <c r="AB905" s="307"/>
      <c r="AC905" s="307"/>
      <c r="AD905" s="307"/>
      <c r="AE905" s="307"/>
      <c r="AF905" s="307"/>
      <c r="AG905" s="307"/>
      <c r="AH905" s="307"/>
    </row>
    <row r="906" spans="8:34" s="262" customFormat="1">
      <c r="H906" s="275"/>
      <c r="I906" s="275"/>
      <c r="J906" s="275"/>
      <c r="K906" s="275"/>
      <c r="L906" s="275"/>
      <c r="M906" s="275"/>
      <c r="N906" s="307"/>
      <c r="O906" s="307"/>
      <c r="P906" s="307"/>
      <c r="Q906" s="307"/>
      <c r="R906" s="307"/>
      <c r="S906" s="307"/>
      <c r="T906" s="307"/>
      <c r="U906" s="307"/>
      <c r="V906" s="307"/>
      <c r="W906" s="307"/>
      <c r="X906" s="307"/>
      <c r="Y906" s="307"/>
      <c r="Z906" s="307"/>
      <c r="AA906" s="307"/>
      <c r="AB906" s="307"/>
      <c r="AC906" s="307"/>
      <c r="AD906" s="307"/>
      <c r="AE906" s="307"/>
      <c r="AF906" s="307"/>
      <c r="AG906" s="307"/>
      <c r="AH906" s="307"/>
    </row>
    <row r="907" spans="8:34" s="262" customFormat="1">
      <c r="H907" s="275"/>
      <c r="I907" s="275"/>
      <c r="J907" s="275"/>
      <c r="K907" s="275"/>
      <c r="L907" s="275"/>
      <c r="M907" s="275"/>
      <c r="N907" s="307"/>
      <c r="O907" s="307"/>
      <c r="P907" s="307"/>
      <c r="Q907" s="307"/>
      <c r="R907" s="307"/>
      <c r="S907" s="307"/>
      <c r="T907" s="307"/>
      <c r="U907" s="307"/>
      <c r="V907" s="307"/>
      <c r="W907" s="307"/>
      <c r="X907" s="307"/>
      <c r="Y907" s="307"/>
      <c r="Z907" s="307"/>
      <c r="AA907" s="307"/>
      <c r="AB907" s="307"/>
      <c r="AC907" s="307"/>
      <c r="AD907" s="307"/>
      <c r="AE907" s="307"/>
      <c r="AF907" s="307"/>
      <c r="AG907" s="307"/>
      <c r="AH907" s="307"/>
    </row>
    <row r="908" spans="8:34" s="262" customFormat="1">
      <c r="H908" s="275"/>
      <c r="I908" s="275"/>
      <c r="J908" s="275"/>
      <c r="K908" s="275"/>
      <c r="L908" s="275"/>
      <c r="M908" s="275"/>
      <c r="N908" s="307"/>
      <c r="O908" s="307"/>
      <c r="P908" s="307"/>
      <c r="Q908" s="307"/>
      <c r="R908" s="307"/>
      <c r="S908" s="307"/>
      <c r="T908" s="307"/>
      <c r="U908" s="307"/>
      <c r="V908" s="307"/>
      <c r="W908" s="307"/>
      <c r="X908" s="307"/>
      <c r="Y908" s="307"/>
      <c r="Z908" s="307"/>
      <c r="AA908" s="307"/>
      <c r="AB908" s="307"/>
      <c r="AC908" s="307"/>
      <c r="AD908" s="307"/>
      <c r="AE908" s="307"/>
      <c r="AF908" s="307"/>
      <c r="AG908" s="307"/>
      <c r="AH908" s="307"/>
    </row>
    <row r="909" spans="8:34" s="262" customFormat="1">
      <c r="H909" s="275"/>
      <c r="I909" s="275"/>
      <c r="J909" s="275"/>
      <c r="K909" s="275"/>
      <c r="L909" s="275"/>
      <c r="M909" s="275"/>
      <c r="N909" s="307"/>
      <c r="O909" s="307"/>
      <c r="P909" s="307"/>
      <c r="Q909" s="307"/>
      <c r="R909" s="307"/>
      <c r="S909" s="307"/>
      <c r="T909" s="307"/>
      <c r="U909" s="307"/>
      <c r="V909" s="307"/>
      <c r="W909" s="307"/>
      <c r="X909" s="307"/>
      <c r="Y909" s="307"/>
      <c r="Z909" s="307"/>
      <c r="AA909" s="307"/>
      <c r="AB909" s="307"/>
      <c r="AC909" s="307"/>
      <c r="AD909" s="307"/>
      <c r="AE909" s="307"/>
      <c r="AF909" s="307"/>
      <c r="AG909" s="307"/>
      <c r="AH909" s="307"/>
    </row>
    <row r="910" spans="8:34" s="262" customFormat="1">
      <c r="H910" s="275"/>
      <c r="I910" s="275"/>
      <c r="J910" s="275"/>
      <c r="K910" s="275"/>
      <c r="L910" s="275"/>
      <c r="M910" s="275"/>
      <c r="N910" s="307"/>
      <c r="O910" s="307"/>
      <c r="P910" s="307"/>
      <c r="Q910" s="307"/>
      <c r="R910" s="307"/>
      <c r="S910" s="307"/>
      <c r="T910" s="307"/>
      <c r="U910" s="307"/>
      <c r="V910" s="307"/>
      <c r="W910" s="307"/>
      <c r="X910" s="307"/>
      <c r="Y910" s="307"/>
      <c r="Z910" s="307"/>
      <c r="AA910" s="307"/>
      <c r="AB910" s="307"/>
      <c r="AC910" s="307"/>
      <c r="AD910" s="307"/>
      <c r="AE910" s="307"/>
      <c r="AF910" s="307"/>
      <c r="AG910" s="307"/>
      <c r="AH910" s="307"/>
    </row>
    <row r="911" spans="8:34" s="262" customFormat="1">
      <c r="H911" s="275"/>
      <c r="I911" s="275"/>
      <c r="J911" s="275"/>
      <c r="K911" s="275"/>
      <c r="L911" s="275"/>
      <c r="M911" s="275"/>
      <c r="N911" s="307"/>
      <c r="O911" s="307"/>
      <c r="P911" s="307"/>
      <c r="Q911" s="307"/>
      <c r="R911" s="307"/>
      <c r="S911" s="307"/>
      <c r="T911" s="307"/>
      <c r="U911" s="307"/>
      <c r="V911" s="307"/>
      <c r="W911" s="307"/>
      <c r="X911" s="307"/>
      <c r="Y911" s="307"/>
      <c r="Z911" s="307"/>
      <c r="AA911" s="307"/>
      <c r="AB911" s="307"/>
      <c r="AC911" s="307"/>
      <c r="AD911" s="307"/>
      <c r="AE911" s="307"/>
      <c r="AF911" s="307"/>
      <c r="AG911" s="307"/>
      <c r="AH911" s="307"/>
    </row>
    <row r="912" spans="8:34" s="262" customFormat="1">
      <c r="H912" s="275"/>
      <c r="I912" s="275"/>
      <c r="J912" s="275"/>
      <c r="K912" s="275"/>
      <c r="L912" s="275"/>
      <c r="M912" s="275"/>
      <c r="N912" s="307"/>
      <c r="O912" s="307"/>
      <c r="P912" s="307"/>
      <c r="Q912" s="307"/>
      <c r="R912" s="307"/>
      <c r="S912" s="307"/>
      <c r="T912" s="307"/>
      <c r="U912" s="307"/>
      <c r="V912" s="307"/>
      <c r="W912" s="307"/>
      <c r="X912" s="307"/>
      <c r="Y912" s="307"/>
      <c r="Z912" s="307"/>
      <c r="AA912" s="307"/>
      <c r="AB912" s="307"/>
      <c r="AC912" s="307"/>
      <c r="AD912" s="307"/>
      <c r="AE912" s="307"/>
      <c r="AF912" s="307"/>
      <c r="AG912" s="307"/>
      <c r="AH912" s="307"/>
    </row>
    <row r="913" spans="8:34" s="262" customFormat="1">
      <c r="H913" s="275"/>
      <c r="I913" s="275"/>
      <c r="J913" s="275"/>
      <c r="K913" s="275"/>
      <c r="L913" s="275"/>
      <c r="M913" s="275"/>
      <c r="N913" s="307"/>
      <c r="O913" s="307"/>
      <c r="P913" s="307"/>
      <c r="Q913" s="307"/>
      <c r="R913" s="307"/>
      <c r="S913" s="307"/>
      <c r="T913" s="307"/>
      <c r="U913" s="307"/>
      <c r="V913" s="307"/>
      <c r="W913" s="307"/>
      <c r="X913" s="307"/>
      <c r="Y913" s="307"/>
      <c r="Z913" s="307"/>
      <c r="AA913" s="307"/>
      <c r="AB913" s="307"/>
      <c r="AC913" s="307"/>
      <c r="AD913" s="307"/>
      <c r="AE913" s="307"/>
      <c r="AF913" s="307"/>
      <c r="AG913" s="307"/>
      <c r="AH913" s="307"/>
    </row>
    <row r="914" spans="8:34" s="262" customFormat="1">
      <c r="H914" s="275"/>
      <c r="I914" s="275"/>
      <c r="J914" s="275"/>
      <c r="K914" s="275"/>
      <c r="L914" s="275"/>
      <c r="M914" s="275"/>
      <c r="N914" s="307"/>
      <c r="O914" s="307"/>
      <c r="P914" s="307"/>
      <c r="Q914" s="307"/>
      <c r="R914" s="307"/>
      <c r="S914" s="307"/>
      <c r="T914" s="307"/>
      <c r="U914" s="307"/>
      <c r="V914" s="307"/>
      <c r="W914" s="307"/>
      <c r="X914" s="307"/>
      <c r="Y914" s="307"/>
      <c r="Z914" s="307"/>
      <c r="AA914" s="307"/>
      <c r="AB914" s="307"/>
      <c r="AC914" s="307"/>
      <c r="AD914" s="307"/>
      <c r="AE914" s="307"/>
      <c r="AF914" s="307"/>
      <c r="AG914" s="307"/>
      <c r="AH914" s="307"/>
    </row>
    <row r="915" spans="8:34" s="262" customFormat="1">
      <c r="H915" s="275"/>
      <c r="I915" s="275"/>
      <c r="J915" s="275"/>
      <c r="K915" s="275"/>
      <c r="L915" s="275"/>
      <c r="M915" s="275"/>
      <c r="N915" s="307"/>
      <c r="O915" s="307"/>
      <c r="P915" s="307"/>
      <c r="Q915" s="307"/>
      <c r="R915" s="307"/>
      <c r="S915" s="307"/>
      <c r="T915" s="307"/>
      <c r="U915" s="307"/>
      <c r="V915" s="307"/>
      <c r="W915" s="307"/>
      <c r="X915" s="307"/>
      <c r="Y915" s="307"/>
      <c r="Z915" s="307"/>
      <c r="AA915" s="307"/>
      <c r="AB915" s="307"/>
      <c r="AC915" s="307"/>
      <c r="AD915" s="307"/>
      <c r="AE915" s="307"/>
      <c r="AF915" s="307"/>
      <c r="AG915" s="307"/>
      <c r="AH915" s="307"/>
    </row>
    <row r="916" spans="8:34" s="262" customFormat="1">
      <c r="H916" s="275"/>
      <c r="I916" s="275"/>
      <c r="J916" s="275"/>
      <c r="K916" s="275"/>
      <c r="L916" s="275"/>
      <c r="M916" s="275"/>
      <c r="N916" s="307"/>
      <c r="O916" s="307"/>
      <c r="P916" s="307"/>
      <c r="Q916" s="307"/>
      <c r="R916" s="307"/>
      <c r="S916" s="307"/>
      <c r="T916" s="307"/>
      <c r="U916" s="307"/>
      <c r="V916" s="307"/>
      <c r="W916" s="307"/>
      <c r="X916" s="307"/>
      <c r="Y916" s="307"/>
      <c r="Z916" s="307"/>
      <c r="AA916" s="307"/>
      <c r="AB916" s="307"/>
      <c r="AC916" s="307"/>
      <c r="AD916" s="307"/>
      <c r="AE916" s="307"/>
      <c r="AF916" s="307"/>
      <c r="AG916" s="307"/>
      <c r="AH916" s="307"/>
    </row>
    <row r="917" spans="8:34" s="262" customFormat="1">
      <c r="H917" s="275"/>
      <c r="I917" s="275"/>
      <c r="J917" s="275"/>
      <c r="K917" s="275"/>
      <c r="L917" s="275"/>
      <c r="M917" s="275"/>
      <c r="N917" s="307"/>
      <c r="O917" s="307"/>
      <c r="P917" s="307"/>
      <c r="Q917" s="307"/>
      <c r="R917" s="307"/>
      <c r="S917" s="307"/>
      <c r="T917" s="307"/>
      <c r="U917" s="307"/>
      <c r="V917" s="307"/>
      <c r="W917" s="307"/>
      <c r="X917" s="307"/>
      <c r="Y917" s="307"/>
      <c r="Z917" s="307"/>
      <c r="AA917" s="307"/>
      <c r="AB917" s="307"/>
      <c r="AC917" s="307"/>
      <c r="AD917" s="307"/>
      <c r="AE917" s="307"/>
      <c r="AF917" s="307"/>
      <c r="AG917" s="307"/>
      <c r="AH917" s="307"/>
    </row>
    <row r="918" spans="8:34" s="262" customFormat="1">
      <c r="H918" s="275"/>
      <c r="I918" s="275"/>
      <c r="J918" s="275"/>
      <c r="K918" s="275"/>
      <c r="L918" s="275"/>
      <c r="M918" s="275"/>
      <c r="N918" s="307"/>
      <c r="O918" s="307"/>
      <c r="P918" s="307"/>
      <c r="Q918" s="307"/>
      <c r="R918" s="307"/>
      <c r="S918" s="307"/>
      <c r="T918" s="307"/>
      <c r="U918" s="307"/>
      <c r="V918" s="307"/>
      <c r="W918" s="307"/>
      <c r="X918" s="307"/>
      <c r="Y918" s="307"/>
      <c r="Z918" s="307"/>
      <c r="AA918" s="307"/>
      <c r="AB918" s="307"/>
      <c r="AC918" s="307"/>
      <c r="AD918" s="307"/>
      <c r="AE918" s="307"/>
      <c r="AF918" s="307"/>
      <c r="AG918" s="307"/>
      <c r="AH918" s="307"/>
    </row>
    <row r="919" spans="8:34" s="262" customFormat="1">
      <c r="H919" s="275"/>
      <c r="I919" s="275"/>
      <c r="J919" s="275"/>
      <c r="K919" s="275"/>
      <c r="L919" s="275"/>
      <c r="M919" s="275"/>
      <c r="N919" s="307"/>
      <c r="O919" s="307"/>
      <c r="P919" s="307"/>
      <c r="Q919" s="307"/>
      <c r="R919" s="307"/>
      <c r="S919" s="307"/>
      <c r="T919" s="307"/>
      <c r="U919" s="307"/>
      <c r="V919" s="307"/>
      <c r="W919" s="307"/>
      <c r="X919" s="307"/>
      <c r="Y919" s="307"/>
      <c r="Z919" s="307"/>
      <c r="AA919" s="307"/>
      <c r="AB919" s="307"/>
      <c r="AC919" s="307"/>
      <c r="AD919" s="307"/>
      <c r="AE919" s="307"/>
      <c r="AF919" s="307"/>
      <c r="AG919" s="307"/>
      <c r="AH919" s="307"/>
    </row>
    <row r="920" spans="8:34" s="262" customFormat="1">
      <c r="H920" s="275"/>
      <c r="I920" s="275"/>
      <c r="J920" s="275"/>
      <c r="K920" s="275"/>
      <c r="L920" s="275"/>
      <c r="M920" s="275"/>
      <c r="N920" s="307"/>
      <c r="O920" s="307"/>
      <c r="P920" s="307"/>
      <c r="Q920" s="307"/>
      <c r="R920" s="307"/>
      <c r="S920" s="307"/>
      <c r="T920" s="307"/>
      <c r="U920" s="307"/>
      <c r="V920" s="307"/>
      <c r="W920" s="307"/>
      <c r="X920" s="307"/>
      <c r="Y920" s="307"/>
      <c r="Z920" s="307"/>
      <c r="AA920" s="307"/>
      <c r="AB920" s="307"/>
      <c r="AC920" s="307"/>
      <c r="AD920" s="307"/>
      <c r="AE920" s="307"/>
      <c r="AF920" s="307"/>
      <c r="AG920" s="307"/>
      <c r="AH920" s="307"/>
    </row>
    <row r="921" spans="8:34" s="262" customFormat="1">
      <c r="H921" s="275"/>
      <c r="I921" s="275"/>
      <c r="J921" s="275"/>
      <c r="K921" s="275"/>
      <c r="L921" s="275"/>
      <c r="M921" s="275"/>
      <c r="N921" s="307"/>
      <c r="O921" s="307"/>
      <c r="P921" s="307"/>
      <c r="Q921" s="307"/>
      <c r="R921" s="307"/>
      <c r="S921" s="307"/>
      <c r="T921" s="307"/>
      <c r="U921" s="307"/>
      <c r="V921" s="307"/>
      <c r="W921" s="307"/>
      <c r="X921" s="307"/>
      <c r="Y921" s="307"/>
      <c r="Z921" s="307"/>
      <c r="AA921" s="307"/>
      <c r="AB921" s="307"/>
      <c r="AC921" s="307"/>
      <c r="AD921" s="307"/>
      <c r="AE921" s="307"/>
      <c r="AF921" s="307"/>
      <c r="AG921" s="307"/>
      <c r="AH921" s="307"/>
    </row>
    <row r="922" spans="8:34" s="262" customFormat="1">
      <c r="H922" s="275"/>
      <c r="I922" s="275"/>
      <c r="J922" s="275"/>
      <c r="K922" s="275"/>
      <c r="L922" s="275"/>
      <c r="M922" s="275"/>
      <c r="N922" s="307"/>
      <c r="O922" s="307"/>
      <c r="P922" s="307"/>
      <c r="Q922" s="307"/>
      <c r="R922" s="307"/>
      <c r="S922" s="307"/>
      <c r="T922" s="307"/>
      <c r="U922" s="307"/>
      <c r="V922" s="307"/>
      <c r="W922" s="307"/>
      <c r="X922" s="307"/>
      <c r="Y922" s="307"/>
      <c r="Z922" s="307"/>
      <c r="AA922" s="307"/>
      <c r="AB922" s="307"/>
      <c r="AC922" s="307"/>
      <c r="AD922" s="307"/>
      <c r="AE922" s="307"/>
      <c r="AF922" s="307"/>
      <c r="AG922" s="307"/>
      <c r="AH922" s="307"/>
    </row>
    <row r="923" spans="8:34" s="262" customFormat="1">
      <c r="H923" s="275"/>
      <c r="I923" s="275"/>
      <c r="J923" s="275"/>
      <c r="K923" s="275"/>
      <c r="L923" s="275"/>
      <c r="M923" s="275"/>
      <c r="N923" s="307"/>
      <c r="O923" s="307"/>
      <c r="P923" s="307"/>
      <c r="Q923" s="307"/>
      <c r="R923" s="307"/>
      <c r="S923" s="307"/>
      <c r="T923" s="307"/>
      <c r="U923" s="307"/>
      <c r="V923" s="307"/>
      <c r="W923" s="307"/>
      <c r="X923" s="307"/>
      <c r="Y923" s="307"/>
      <c r="Z923" s="307"/>
      <c r="AA923" s="307"/>
      <c r="AB923" s="307"/>
      <c r="AC923" s="307"/>
      <c r="AD923" s="307"/>
      <c r="AE923" s="307"/>
      <c r="AF923" s="307"/>
      <c r="AG923" s="307"/>
      <c r="AH923" s="307"/>
    </row>
    <row r="924" spans="8:34" s="262" customFormat="1">
      <c r="H924" s="275"/>
      <c r="I924" s="275"/>
      <c r="J924" s="275"/>
      <c r="K924" s="275"/>
      <c r="L924" s="275"/>
      <c r="M924" s="275"/>
      <c r="N924" s="307"/>
      <c r="O924" s="307"/>
      <c r="P924" s="307"/>
      <c r="Q924" s="307"/>
      <c r="R924" s="307"/>
      <c r="S924" s="307"/>
      <c r="T924" s="307"/>
      <c r="U924" s="307"/>
      <c r="V924" s="307"/>
      <c r="W924" s="307"/>
      <c r="X924" s="307"/>
      <c r="Y924" s="307"/>
      <c r="Z924" s="307"/>
      <c r="AA924" s="307"/>
      <c r="AB924" s="307"/>
      <c r="AC924" s="307"/>
      <c r="AD924" s="307"/>
      <c r="AE924" s="307"/>
      <c r="AF924" s="307"/>
      <c r="AG924" s="307"/>
      <c r="AH924" s="307"/>
    </row>
    <row r="925" spans="8:34" s="262" customFormat="1">
      <c r="H925" s="275"/>
      <c r="I925" s="275"/>
      <c r="J925" s="275"/>
      <c r="K925" s="275"/>
      <c r="L925" s="275"/>
      <c r="M925" s="275"/>
      <c r="N925" s="307"/>
      <c r="O925" s="307"/>
      <c r="P925" s="307"/>
      <c r="Q925" s="307"/>
      <c r="R925" s="307"/>
      <c r="S925" s="307"/>
      <c r="T925" s="307"/>
      <c r="U925" s="307"/>
      <c r="V925" s="307"/>
      <c r="W925" s="307"/>
      <c r="X925" s="307"/>
      <c r="Y925" s="307"/>
      <c r="Z925" s="307"/>
      <c r="AA925" s="307"/>
      <c r="AB925" s="307"/>
      <c r="AC925" s="307"/>
      <c r="AD925" s="307"/>
      <c r="AE925" s="307"/>
      <c r="AF925" s="307"/>
      <c r="AG925" s="307"/>
      <c r="AH925" s="307"/>
    </row>
    <row r="926" spans="8:34" s="262" customFormat="1">
      <c r="H926" s="275"/>
      <c r="I926" s="275"/>
      <c r="J926" s="275"/>
      <c r="K926" s="275"/>
      <c r="L926" s="275"/>
      <c r="M926" s="275"/>
      <c r="N926" s="307"/>
      <c r="O926" s="307"/>
      <c r="P926" s="307"/>
      <c r="Q926" s="307"/>
      <c r="R926" s="307"/>
      <c r="S926" s="307"/>
      <c r="T926" s="307"/>
      <c r="U926" s="307"/>
      <c r="V926" s="307"/>
      <c r="W926" s="307"/>
      <c r="X926" s="307"/>
      <c r="Y926" s="307"/>
      <c r="Z926" s="307"/>
      <c r="AA926" s="307"/>
      <c r="AB926" s="307"/>
      <c r="AC926" s="307"/>
      <c r="AD926" s="307"/>
      <c r="AE926" s="307"/>
      <c r="AF926" s="307"/>
      <c r="AG926" s="307"/>
      <c r="AH926" s="307"/>
    </row>
    <row r="927" spans="8:34" s="262" customFormat="1">
      <c r="H927" s="275"/>
      <c r="I927" s="275"/>
      <c r="J927" s="275"/>
      <c r="K927" s="275"/>
      <c r="L927" s="275"/>
      <c r="M927" s="275"/>
      <c r="N927" s="307"/>
      <c r="O927" s="307"/>
      <c r="P927" s="307"/>
      <c r="Q927" s="307"/>
      <c r="R927" s="307"/>
      <c r="S927" s="307"/>
      <c r="T927" s="307"/>
      <c r="U927" s="307"/>
      <c r="V927" s="307"/>
      <c r="W927" s="307"/>
      <c r="X927" s="307"/>
      <c r="Y927" s="307"/>
      <c r="Z927" s="307"/>
      <c r="AA927" s="307"/>
      <c r="AB927" s="307"/>
      <c r="AC927" s="307"/>
      <c r="AD927" s="307"/>
      <c r="AE927" s="307"/>
      <c r="AF927" s="307"/>
      <c r="AG927" s="307"/>
      <c r="AH927" s="307"/>
    </row>
    <row r="928" spans="8:34" s="262" customFormat="1">
      <c r="H928" s="275"/>
      <c r="I928" s="275"/>
      <c r="J928" s="275"/>
      <c r="K928" s="275"/>
      <c r="L928" s="275"/>
      <c r="M928" s="275"/>
      <c r="N928" s="307"/>
      <c r="O928" s="307"/>
      <c r="P928" s="307"/>
      <c r="Q928" s="307"/>
      <c r="R928" s="307"/>
      <c r="S928" s="307"/>
      <c r="T928" s="307"/>
      <c r="U928" s="307"/>
      <c r="V928" s="307"/>
      <c r="W928" s="307"/>
      <c r="X928" s="307"/>
      <c r="Y928" s="307"/>
      <c r="Z928" s="307"/>
      <c r="AA928" s="307"/>
      <c r="AB928" s="307"/>
      <c r="AC928" s="307"/>
      <c r="AD928" s="307"/>
      <c r="AE928" s="307"/>
      <c r="AF928" s="307"/>
      <c r="AG928" s="307"/>
      <c r="AH928" s="307"/>
    </row>
    <row r="929" spans="8:34" s="262" customFormat="1">
      <c r="H929" s="275"/>
      <c r="I929" s="275"/>
      <c r="J929" s="275"/>
      <c r="K929" s="275"/>
      <c r="L929" s="275"/>
      <c r="M929" s="275"/>
      <c r="N929" s="307"/>
      <c r="O929" s="307"/>
      <c r="P929" s="307"/>
      <c r="Q929" s="307"/>
      <c r="R929" s="307"/>
      <c r="S929" s="307"/>
      <c r="T929" s="307"/>
      <c r="U929" s="307"/>
      <c r="V929" s="307"/>
      <c r="W929" s="307"/>
      <c r="X929" s="307"/>
      <c r="Y929" s="307"/>
      <c r="Z929" s="307"/>
      <c r="AA929" s="307"/>
      <c r="AB929" s="307"/>
      <c r="AC929" s="307"/>
      <c r="AD929" s="307"/>
      <c r="AE929" s="307"/>
      <c r="AF929" s="307"/>
      <c r="AG929" s="307"/>
      <c r="AH929" s="307"/>
    </row>
    <row r="930" spans="8:34" s="262" customFormat="1">
      <c r="H930" s="275"/>
      <c r="I930" s="275"/>
      <c r="J930" s="275"/>
      <c r="K930" s="275"/>
      <c r="L930" s="275"/>
      <c r="M930" s="275"/>
      <c r="N930" s="307"/>
      <c r="O930" s="307"/>
      <c r="P930" s="307"/>
      <c r="Q930" s="307"/>
      <c r="R930" s="307"/>
      <c r="S930" s="307"/>
      <c r="T930" s="307"/>
      <c r="U930" s="307"/>
      <c r="V930" s="307"/>
      <c r="W930" s="307"/>
      <c r="X930" s="307"/>
      <c r="Y930" s="307"/>
      <c r="Z930" s="307"/>
      <c r="AA930" s="307"/>
      <c r="AB930" s="307"/>
      <c r="AC930" s="307"/>
      <c r="AD930" s="307"/>
      <c r="AE930" s="307"/>
      <c r="AF930" s="307"/>
      <c r="AG930" s="307"/>
      <c r="AH930" s="307"/>
    </row>
    <row r="931" spans="8:34" s="262" customFormat="1">
      <c r="H931" s="275"/>
      <c r="I931" s="275"/>
      <c r="J931" s="275"/>
      <c r="K931" s="275"/>
      <c r="L931" s="275"/>
      <c r="M931" s="275"/>
      <c r="N931" s="307"/>
      <c r="O931" s="307"/>
      <c r="P931" s="307"/>
      <c r="Q931" s="307"/>
      <c r="R931" s="307"/>
      <c r="S931" s="307"/>
      <c r="T931" s="307"/>
      <c r="U931" s="307"/>
      <c r="V931" s="307"/>
      <c r="W931" s="307"/>
      <c r="X931" s="307"/>
      <c r="Y931" s="307"/>
      <c r="Z931" s="307"/>
      <c r="AA931" s="307"/>
      <c r="AB931" s="307"/>
      <c r="AC931" s="307"/>
      <c r="AD931" s="307"/>
      <c r="AE931" s="307"/>
      <c r="AF931" s="307"/>
      <c r="AG931" s="307"/>
      <c r="AH931" s="307"/>
    </row>
    <row r="932" spans="8:34" s="262" customFormat="1">
      <c r="H932" s="275"/>
      <c r="I932" s="275"/>
      <c r="J932" s="275"/>
      <c r="K932" s="275"/>
      <c r="L932" s="275"/>
      <c r="M932" s="275"/>
      <c r="N932" s="307"/>
      <c r="O932" s="307"/>
      <c r="P932" s="307"/>
      <c r="Q932" s="307"/>
      <c r="R932" s="307"/>
      <c r="S932" s="307"/>
      <c r="T932" s="307"/>
      <c r="U932" s="307"/>
      <c r="V932" s="307"/>
      <c r="W932" s="307"/>
      <c r="X932" s="307"/>
      <c r="Y932" s="307"/>
      <c r="Z932" s="307"/>
      <c r="AA932" s="307"/>
      <c r="AB932" s="307"/>
      <c r="AC932" s="307"/>
      <c r="AD932" s="307"/>
      <c r="AE932" s="307"/>
      <c r="AF932" s="307"/>
      <c r="AG932" s="307"/>
      <c r="AH932" s="307"/>
    </row>
    <row r="933" spans="8:34" s="262" customFormat="1">
      <c r="H933" s="275"/>
      <c r="I933" s="275"/>
      <c r="J933" s="275"/>
      <c r="K933" s="275"/>
      <c r="L933" s="275"/>
      <c r="M933" s="275"/>
      <c r="N933" s="307"/>
      <c r="O933" s="307"/>
      <c r="P933" s="307"/>
      <c r="Q933" s="307"/>
      <c r="R933" s="307"/>
      <c r="S933" s="307"/>
      <c r="T933" s="307"/>
      <c r="U933" s="307"/>
      <c r="V933" s="307"/>
      <c r="W933" s="307"/>
      <c r="X933" s="307"/>
      <c r="Y933" s="307"/>
      <c r="Z933" s="307"/>
      <c r="AA933" s="307"/>
      <c r="AB933" s="307"/>
      <c r="AC933" s="307"/>
      <c r="AD933" s="307"/>
      <c r="AE933" s="307"/>
      <c r="AF933" s="307"/>
      <c r="AG933" s="307"/>
      <c r="AH933" s="307"/>
    </row>
    <row r="934" spans="8:34" s="262" customFormat="1">
      <c r="H934" s="275"/>
      <c r="I934" s="275"/>
      <c r="J934" s="275"/>
      <c r="K934" s="275"/>
      <c r="L934" s="275"/>
      <c r="M934" s="275"/>
      <c r="N934" s="307"/>
      <c r="O934" s="307"/>
      <c r="P934" s="307"/>
      <c r="Q934" s="307"/>
      <c r="R934" s="307"/>
      <c r="S934" s="307"/>
      <c r="T934" s="307"/>
      <c r="U934" s="307"/>
      <c r="V934" s="307"/>
      <c r="W934" s="307"/>
      <c r="X934" s="307"/>
      <c r="Y934" s="307"/>
      <c r="Z934" s="307"/>
      <c r="AA934" s="307"/>
      <c r="AB934" s="307"/>
      <c r="AC934" s="307"/>
      <c r="AD934" s="307"/>
      <c r="AE934" s="307"/>
      <c r="AF934" s="307"/>
      <c r="AG934" s="307"/>
      <c r="AH934" s="307"/>
    </row>
    <row r="935" spans="8:34" s="262" customFormat="1">
      <c r="H935" s="275"/>
      <c r="I935" s="275"/>
      <c r="J935" s="275"/>
      <c r="K935" s="275"/>
      <c r="L935" s="275"/>
      <c r="M935" s="275"/>
      <c r="N935" s="307"/>
      <c r="O935" s="307"/>
      <c r="P935" s="307"/>
      <c r="Q935" s="307"/>
      <c r="R935" s="307"/>
      <c r="S935" s="307"/>
      <c r="T935" s="307"/>
      <c r="U935" s="307"/>
      <c r="V935" s="307"/>
      <c r="W935" s="307"/>
      <c r="X935" s="307"/>
      <c r="Y935" s="307"/>
      <c r="Z935" s="307"/>
      <c r="AA935" s="307"/>
      <c r="AB935" s="307"/>
      <c r="AC935" s="307"/>
      <c r="AD935" s="307"/>
      <c r="AE935" s="307"/>
      <c r="AF935" s="307"/>
      <c r="AG935" s="307"/>
      <c r="AH935" s="307"/>
    </row>
    <row r="936" spans="8:34" s="262" customFormat="1">
      <c r="H936" s="275"/>
      <c r="I936" s="275"/>
      <c r="J936" s="275"/>
      <c r="K936" s="275"/>
      <c r="L936" s="275"/>
      <c r="M936" s="275"/>
      <c r="N936" s="307"/>
      <c r="O936" s="307"/>
      <c r="P936" s="307"/>
      <c r="Q936" s="307"/>
      <c r="R936" s="307"/>
      <c r="S936" s="307"/>
      <c r="T936" s="307"/>
      <c r="U936" s="307"/>
      <c r="V936" s="307"/>
      <c r="W936" s="307"/>
      <c r="X936" s="307"/>
      <c r="Y936" s="307"/>
      <c r="Z936" s="307"/>
      <c r="AA936" s="307"/>
      <c r="AB936" s="307"/>
      <c r="AC936" s="307"/>
      <c r="AD936" s="307"/>
      <c r="AE936" s="307"/>
      <c r="AF936" s="307"/>
      <c r="AG936" s="307"/>
      <c r="AH936" s="307"/>
    </row>
    <row r="937" spans="8:34" s="262" customFormat="1">
      <c r="H937" s="275"/>
      <c r="I937" s="275"/>
      <c r="J937" s="275"/>
      <c r="K937" s="275"/>
      <c r="L937" s="275"/>
      <c r="M937" s="275"/>
      <c r="N937" s="307"/>
      <c r="O937" s="307"/>
      <c r="P937" s="307"/>
      <c r="Q937" s="307"/>
      <c r="R937" s="307"/>
      <c r="S937" s="307"/>
      <c r="T937" s="307"/>
      <c r="U937" s="307"/>
      <c r="V937" s="307"/>
      <c r="W937" s="307"/>
      <c r="X937" s="307"/>
      <c r="Y937" s="307"/>
      <c r="Z937" s="307"/>
      <c r="AA937" s="307"/>
      <c r="AB937" s="307"/>
      <c r="AC937" s="307"/>
      <c r="AD937" s="307"/>
      <c r="AE937" s="307"/>
      <c r="AF937" s="307"/>
      <c r="AG937" s="307"/>
      <c r="AH937" s="307"/>
    </row>
    <row r="938" spans="8:34" s="262" customFormat="1">
      <c r="H938" s="275"/>
      <c r="I938" s="275"/>
      <c r="J938" s="275"/>
      <c r="K938" s="275"/>
      <c r="L938" s="275"/>
      <c r="M938" s="275"/>
      <c r="N938" s="307"/>
      <c r="O938" s="307"/>
      <c r="P938" s="307"/>
      <c r="Q938" s="307"/>
      <c r="R938" s="307"/>
      <c r="S938" s="307"/>
      <c r="T938" s="307"/>
      <c r="U938" s="307"/>
      <c r="V938" s="307"/>
      <c r="W938" s="307"/>
      <c r="X938" s="307"/>
      <c r="Y938" s="307"/>
      <c r="Z938" s="307"/>
      <c r="AA938" s="307"/>
      <c r="AB938" s="307"/>
      <c r="AC938" s="307"/>
      <c r="AD938" s="307"/>
      <c r="AE938" s="307"/>
      <c r="AF938" s="307"/>
      <c r="AG938" s="307"/>
      <c r="AH938" s="307"/>
    </row>
    <row r="939" spans="8:34" s="262" customFormat="1">
      <c r="H939" s="275"/>
      <c r="I939" s="275"/>
      <c r="J939" s="275"/>
      <c r="K939" s="275"/>
      <c r="L939" s="275"/>
      <c r="M939" s="275"/>
      <c r="N939" s="307"/>
      <c r="O939" s="307"/>
      <c r="P939" s="307"/>
      <c r="Q939" s="307"/>
      <c r="R939" s="307"/>
      <c r="S939" s="307"/>
      <c r="T939" s="307"/>
      <c r="U939" s="307"/>
      <c r="V939" s="307"/>
      <c r="W939" s="307"/>
      <c r="X939" s="307"/>
      <c r="Y939" s="307"/>
      <c r="Z939" s="307"/>
      <c r="AA939" s="307"/>
      <c r="AB939" s="307"/>
      <c r="AC939" s="307"/>
      <c r="AD939" s="307"/>
      <c r="AE939" s="307"/>
      <c r="AF939" s="307"/>
      <c r="AG939" s="307"/>
      <c r="AH939" s="307"/>
    </row>
    <row r="940" spans="8:34" s="262" customFormat="1">
      <c r="H940" s="275"/>
      <c r="I940" s="275"/>
      <c r="J940" s="275"/>
      <c r="K940" s="275"/>
      <c r="L940" s="275"/>
      <c r="M940" s="275"/>
      <c r="N940" s="307"/>
      <c r="O940" s="307"/>
      <c r="P940" s="307"/>
      <c r="Q940" s="307"/>
      <c r="R940" s="307"/>
      <c r="S940" s="307"/>
      <c r="T940" s="307"/>
      <c r="U940" s="307"/>
      <c r="V940" s="307"/>
      <c r="W940" s="307"/>
      <c r="X940" s="307"/>
      <c r="Y940" s="307"/>
      <c r="Z940" s="307"/>
      <c r="AA940" s="307"/>
      <c r="AB940" s="307"/>
      <c r="AC940" s="307"/>
      <c r="AD940" s="307"/>
      <c r="AE940" s="307"/>
      <c r="AF940" s="307"/>
      <c r="AG940" s="307"/>
      <c r="AH940" s="307"/>
    </row>
    <row r="941" spans="8:34" s="262" customFormat="1">
      <c r="H941" s="275"/>
      <c r="I941" s="275"/>
      <c r="J941" s="275"/>
      <c r="K941" s="275"/>
      <c r="L941" s="275"/>
      <c r="M941" s="275"/>
      <c r="N941" s="307"/>
      <c r="O941" s="307"/>
      <c r="P941" s="307"/>
      <c r="Q941" s="307"/>
      <c r="R941" s="307"/>
      <c r="S941" s="307"/>
      <c r="T941" s="307"/>
      <c r="U941" s="307"/>
      <c r="V941" s="307"/>
      <c r="W941" s="307"/>
      <c r="X941" s="307"/>
      <c r="Y941" s="307"/>
      <c r="Z941" s="307"/>
      <c r="AA941" s="307"/>
      <c r="AB941" s="307"/>
      <c r="AC941" s="307"/>
      <c r="AD941" s="307"/>
      <c r="AE941" s="307"/>
      <c r="AF941" s="307"/>
      <c r="AG941" s="307"/>
      <c r="AH941" s="307"/>
    </row>
    <row r="942" spans="8:34" s="262" customFormat="1">
      <c r="H942" s="275"/>
      <c r="I942" s="275"/>
      <c r="J942" s="275"/>
      <c r="K942" s="275"/>
      <c r="L942" s="275"/>
      <c r="M942" s="275"/>
      <c r="N942" s="307"/>
      <c r="O942" s="307"/>
      <c r="P942" s="307"/>
      <c r="Q942" s="307"/>
      <c r="R942" s="307"/>
      <c r="S942" s="307"/>
      <c r="T942" s="307"/>
      <c r="U942" s="307"/>
      <c r="V942" s="307"/>
      <c r="W942" s="307"/>
      <c r="X942" s="307"/>
      <c r="Y942" s="307"/>
      <c r="Z942" s="307"/>
      <c r="AA942" s="307"/>
      <c r="AB942" s="307"/>
      <c r="AC942" s="307"/>
      <c r="AD942" s="307"/>
      <c r="AE942" s="307"/>
      <c r="AF942" s="307"/>
      <c r="AG942" s="307"/>
      <c r="AH942" s="307"/>
    </row>
    <row r="943" spans="8:34" s="262" customFormat="1">
      <c r="H943" s="275"/>
      <c r="I943" s="275"/>
      <c r="J943" s="275"/>
      <c r="K943" s="275"/>
      <c r="L943" s="275"/>
      <c r="M943" s="275"/>
      <c r="N943" s="307"/>
      <c r="O943" s="307"/>
      <c r="P943" s="307"/>
      <c r="Q943" s="307"/>
      <c r="R943" s="307"/>
      <c r="S943" s="307"/>
      <c r="T943" s="307"/>
      <c r="U943" s="307"/>
      <c r="V943" s="307"/>
      <c r="W943" s="307"/>
      <c r="X943" s="307"/>
      <c r="Y943" s="307"/>
      <c r="Z943" s="307"/>
      <c r="AA943" s="307"/>
      <c r="AB943" s="307"/>
      <c r="AC943" s="307"/>
      <c r="AD943" s="307"/>
      <c r="AE943" s="307"/>
      <c r="AF943" s="307"/>
      <c r="AG943" s="307"/>
      <c r="AH943" s="307"/>
    </row>
    <row r="944" spans="8:34" s="262" customFormat="1">
      <c r="H944" s="275"/>
      <c r="I944" s="275"/>
      <c r="J944" s="275"/>
      <c r="K944" s="275"/>
      <c r="L944" s="275"/>
      <c r="M944" s="275"/>
      <c r="N944" s="307"/>
      <c r="O944" s="307"/>
      <c r="P944" s="307"/>
      <c r="Q944" s="307"/>
      <c r="R944" s="307"/>
      <c r="S944" s="307"/>
      <c r="T944" s="307"/>
      <c r="U944" s="307"/>
      <c r="V944" s="307"/>
      <c r="W944" s="307"/>
      <c r="X944" s="307"/>
      <c r="Y944" s="307"/>
      <c r="Z944" s="307"/>
      <c r="AA944" s="307"/>
      <c r="AB944" s="307"/>
      <c r="AC944" s="307"/>
      <c r="AD944" s="307"/>
      <c r="AE944" s="307"/>
      <c r="AF944" s="307"/>
      <c r="AG944" s="307"/>
      <c r="AH944" s="307"/>
    </row>
    <row r="945" spans="8:34" s="262" customFormat="1">
      <c r="H945" s="275"/>
      <c r="I945" s="275"/>
      <c r="J945" s="275"/>
      <c r="K945" s="275"/>
      <c r="L945" s="275"/>
      <c r="M945" s="275"/>
      <c r="N945" s="307"/>
      <c r="O945" s="307"/>
      <c r="P945" s="307"/>
      <c r="Q945" s="307"/>
      <c r="R945" s="307"/>
      <c r="S945" s="307"/>
      <c r="T945" s="307"/>
      <c r="U945" s="307"/>
      <c r="V945" s="307"/>
      <c r="W945" s="307"/>
      <c r="X945" s="307"/>
      <c r="Y945" s="307"/>
      <c r="Z945" s="307"/>
      <c r="AA945" s="307"/>
      <c r="AB945" s="307"/>
      <c r="AC945" s="307"/>
      <c r="AD945" s="307"/>
      <c r="AE945" s="307"/>
      <c r="AF945" s="307"/>
      <c r="AG945" s="307"/>
      <c r="AH945" s="307"/>
    </row>
    <row r="946" spans="8:34" s="262" customFormat="1">
      <c r="H946" s="275"/>
      <c r="I946" s="275"/>
      <c r="J946" s="275"/>
      <c r="K946" s="275"/>
      <c r="L946" s="275"/>
      <c r="M946" s="275"/>
      <c r="N946" s="307"/>
      <c r="O946" s="307"/>
      <c r="P946" s="307"/>
      <c r="Q946" s="307"/>
      <c r="R946" s="307"/>
      <c r="S946" s="307"/>
      <c r="T946" s="307"/>
      <c r="U946" s="307"/>
      <c r="V946" s="307"/>
      <c r="W946" s="307"/>
      <c r="X946" s="307"/>
      <c r="Y946" s="307"/>
      <c r="Z946" s="307"/>
      <c r="AA946" s="307"/>
      <c r="AB946" s="307"/>
      <c r="AC946" s="307"/>
      <c r="AD946" s="307"/>
      <c r="AE946" s="307"/>
      <c r="AF946" s="307"/>
      <c r="AG946" s="307"/>
      <c r="AH946" s="307"/>
    </row>
    <row r="947" spans="8:34" s="262" customFormat="1">
      <c r="H947" s="275"/>
      <c r="I947" s="275"/>
      <c r="J947" s="275"/>
      <c r="K947" s="275"/>
      <c r="L947" s="275"/>
      <c r="M947" s="275"/>
      <c r="N947" s="307"/>
      <c r="O947" s="307"/>
      <c r="P947" s="307"/>
      <c r="Q947" s="307"/>
      <c r="R947" s="307"/>
      <c r="S947" s="307"/>
      <c r="T947" s="307"/>
      <c r="U947" s="307"/>
      <c r="V947" s="307"/>
      <c r="W947" s="307"/>
      <c r="X947" s="307"/>
      <c r="Y947" s="307"/>
      <c r="Z947" s="307"/>
      <c r="AA947" s="307"/>
      <c r="AB947" s="307"/>
      <c r="AC947" s="307"/>
      <c r="AD947" s="307"/>
      <c r="AE947" s="307"/>
      <c r="AF947" s="307"/>
      <c r="AG947" s="307"/>
      <c r="AH947" s="307"/>
    </row>
    <row r="948" spans="8:34" s="262" customFormat="1">
      <c r="H948" s="275"/>
      <c r="I948" s="275"/>
      <c r="J948" s="275"/>
      <c r="K948" s="275"/>
      <c r="L948" s="275"/>
      <c r="M948" s="275"/>
      <c r="N948" s="307"/>
      <c r="O948" s="307"/>
      <c r="P948" s="307"/>
      <c r="Q948" s="307"/>
      <c r="R948" s="307"/>
      <c r="S948" s="307"/>
      <c r="T948" s="307"/>
      <c r="U948" s="307"/>
      <c r="V948" s="307"/>
      <c r="W948" s="307"/>
      <c r="X948" s="307"/>
      <c r="Y948" s="307"/>
      <c r="Z948" s="307"/>
      <c r="AA948" s="307"/>
      <c r="AB948" s="307"/>
      <c r="AC948" s="307"/>
      <c r="AD948" s="307"/>
      <c r="AE948" s="307"/>
      <c r="AF948" s="307"/>
      <c r="AG948" s="307"/>
      <c r="AH948" s="307"/>
    </row>
    <row r="949" spans="8:34" s="262" customFormat="1">
      <c r="H949" s="275"/>
      <c r="I949" s="275"/>
      <c r="J949" s="275"/>
      <c r="K949" s="275"/>
      <c r="L949" s="275"/>
      <c r="M949" s="275"/>
      <c r="N949" s="307"/>
      <c r="O949" s="307"/>
      <c r="P949" s="307"/>
      <c r="Q949" s="307"/>
      <c r="R949" s="307"/>
      <c r="S949" s="307"/>
      <c r="T949" s="307"/>
      <c r="U949" s="307"/>
      <c r="V949" s="307"/>
      <c r="W949" s="307"/>
      <c r="X949" s="307"/>
      <c r="Y949" s="307"/>
      <c r="Z949" s="307"/>
      <c r="AA949" s="307"/>
      <c r="AB949" s="307"/>
      <c r="AC949" s="307"/>
      <c r="AD949" s="307"/>
      <c r="AE949" s="307"/>
      <c r="AF949" s="307"/>
      <c r="AG949" s="307"/>
      <c r="AH949" s="307"/>
    </row>
    <row r="950" spans="8:34" s="262" customFormat="1">
      <c r="H950" s="275"/>
      <c r="I950" s="275"/>
      <c r="J950" s="275"/>
      <c r="K950" s="275"/>
      <c r="L950" s="275"/>
      <c r="M950" s="275"/>
      <c r="N950" s="307"/>
      <c r="O950" s="307"/>
      <c r="P950" s="307"/>
      <c r="Q950" s="307"/>
      <c r="R950" s="307"/>
      <c r="S950" s="307"/>
      <c r="T950" s="307"/>
      <c r="U950" s="307"/>
      <c r="V950" s="307"/>
      <c r="W950" s="307"/>
      <c r="X950" s="307"/>
      <c r="Y950" s="307"/>
      <c r="Z950" s="307"/>
      <c r="AA950" s="307"/>
      <c r="AB950" s="307"/>
      <c r="AC950" s="307"/>
      <c r="AD950" s="307"/>
      <c r="AE950" s="307"/>
      <c r="AF950" s="307"/>
      <c r="AG950" s="307"/>
      <c r="AH950" s="307"/>
    </row>
    <row r="951" spans="8:34" s="262" customFormat="1">
      <c r="H951" s="275"/>
      <c r="I951" s="275"/>
      <c r="J951" s="275"/>
      <c r="K951" s="275"/>
      <c r="L951" s="275"/>
      <c r="M951" s="275"/>
      <c r="N951" s="307"/>
      <c r="O951" s="307"/>
      <c r="P951" s="307"/>
      <c r="Q951" s="307"/>
      <c r="R951" s="307"/>
      <c r="S951" s="307"/>
      <c r="T951" s="307"/>
      <c r="U951" s="307"/>
      <c r="V951" s="307"/>
      <c r="W951" s="307"/>
      <c r="X951" s="307"/>
      <c r="Y951" s="307"/>
      <c r="Z951" s="307"/>
      <c r="AA951" s="307"/>
      <c r="AB951" s="307"/>
      <c r="AC951" s="307"/>
      <c r="AD951" s="307"/>
      <c r="AE951" s="307"/>
      <c r="AF951" s="307"/>
      <c r="AG951" s="307"/>
      <c r="AH951" s="307"/>
    </row>
    <row r="952" spans="8:34" s="262" customFormat="1">
      <c r="H952" s="275"/>
      <c r="I952" s="275"/>
      <c r="J952" s="275"/>
      <c r="K952" s="275"/>
      <c r="L952" s="275"/>
      <c r="M952" s="275"/>
      <c r="N952" s="307"/>
      <c r="O952" s="307"/>
      <c r="P952" s="307"/>
      <c r="Q952" s="307"/>
      <c r="R952" s="307"/>
      <c r="S952" s="307"/>
      <c r="T952" s="307"/>
      <c r="U952" s="307"/>
      <c r="V952" s="307"/>
      <c r="W952" s="307"/>
      <c r="X952" s="307"/>
      <c r="Y952" s="307"/>
      <c r="Z952" s="307"/>
      <c r="AA952" s="307"/>
      <c r="AB952" s="307"/>
      <c r="AC952" s="307"/>
      <c r="AD952" s="307"/>
      <c r="AE952" s="307"/>
      <c r="AF952" s="307"/>
      <c r="AG952" s="307"/>
      <c r="AH952" s="307"/>
    </row>
    <row r="953" spans="8:34" s="262" customFormat="1">
      <c r="H953" s="275"/>
      <c r="I953" s="275"/>
      <c r="J953" s="275"/>
      <c r="K953" s="275"/>
      <c r="L953" s="275"/>
      <c r="M953" s="275"/>
      <c r="N953" s="307"/>
      <c r="O953" s="307"/>
      <c r="P953" s="307"/>
      <c r="Q953" s="307"/>
      <c r="R953" s="307"/>
      <c r="S953" s="307"/>
      <c r="T953" s="307"/>
      <c r="U953" s="307"/>
      <c r="V953" s="307"/>
      <c r="W953" s="307"/>
      <c r="X953" s="307"/>
      <c r="Y953" s="307"/>
      <c r="Z953" s="307"/>
      <c r="AA953" s="307"/>
      <c r="AB953" s="307"/>
      <c r="AC953" s="307"/>
      <c r="AD953" s="307"/>
      <c r="AE953" s="307"/>
      <c r="AF953" s="307"/>
      <c r="AG953" s="307"/>
      <c r="AH953" s="307"/>
    </row>
    <row r="954" spans="8:34" s="262" customFormat="1">
      <c r="H954" s="275"/>
      <c r="I954" s="275"/>
      <c r="J954" s="275"/>
      <c r="K954" s="275"/>
      <c r="L954" s="275"/>
      <c r="M954" s="275"/>
      <c r="N954" s="307"/>
      <c r="O954" s="307"/>
      <c r="P954" s="307"/>
      <c r="Q954" s="307"/>
      <c r="R954" s="307"/>
      <c r="S954" s="307"/>
      <c r="T954" s="307"/>
      <c r="U954" s="307"/>
      <c r="V954" s="307"/>
      <c r="W954" s="307"/>
      <c r="X954" s="307"/>
      <c r="Y954" s="307"/>
      <c r="Z954" s="307"/>
      <c r="AA954" s="307"/>
      <c r="AB954" s="307"/>
      <c r="AC954" s="307"/>
      <c r="AD954" s="307"/>
      <c r="AE954" s="307"/>
      <c r="AF954" s="307"/>
      <c r="AG954" s="307"/>
      <c r="AH954" s="307"/>
    </row>
    <row r="955" spans="8:34" s="262" customFormat="1">
      <c r="H955" s="275"/>
      <c r="I955" s="275"/>
      <c r="J955" s="275"/>
      <c r="K955" s="275"/>
      <c r="L955" s="275"/>
      <c r="M955" s="275"/>
      <c r="N955" s="307"/>
      <c r="O955" s="307"/>
      <c r="P955" s="307"/>
      <c r="Q955" s="307"/>
      <c r="R955" s="307"/>
      <c r="S955" s="307"/>
      <c r="T955" s="307"/>
      <c r="U955" s="307"/>
      <c r="V955" s="307"/>
      <c r="W955" s="307"/>
      <c r="X955" s="307"/>
      <c r="Y955" s="307"/>
      <c r="Z955" s="307"/>
      <c r="AA955" s="307"/>
      <c r="AB955" s="307"/>
      <c r="AC955" s="307"/>
      <c r="AD955" s="307"/>
      <c r="AE955" s="307"/>
      <c r="AF955" s="307"/>
      <c r="AG955" s="307"/>
      <c r="AH955" s="307"/>
    </row>
    <row r="956" spans="8:34" s="262" customFormat="1">
      <c r="H956" s="275"/>
      <c r="I956" s="275"/>
      <c r="J956" s="275"/>
      <c r="K956" s="275"/>
      <c r="L956" s="275"/>
      <c r="M956" s="275"/>
      <c r="N956" s="307"/>
      <c r="O956" s="307"/>
      <c r="P956" s="307"/>
      <c r="Q956" s="307"/>
      <c r="R956" s="307"/>
      <c r="S956" s="307"/>
      <c r="T956" s="307"/>
      <c r="U956" s="307"/>
      <c r="V956" s="307"/>
      <c r="W956" s="307"/>
      <c r="X956" s="307"/>
      <c r="Y956" s="307"/>
      <c r="Z956" s="307"/>
      <c r="AA956" s="307"/>
      <c r="AB956" s="307"/>
      <c r="AC956" s="307"/>
      <c r="AD956" s="307"/>
      <c r="AE956" s="307"/>
      <c r="AF956" s="307"/>
      <c r="AG956" s="307"/>
      <c r="AH956" s="307"/>
    </row>
    <row r="957" spans="8:34" s="262" customFormat="1">
      <c r="H957" s="275"/>
      <c r="I957" s="275"/>
      <c r="J957" s="275"/>
      <c r="K957" s="275"/>
      <c r="L957" s="275"/>
      <c r="M957" s="275"/>
      <c r="N957" s="307"/>
      <c r="O957" s="307"/>
      <c r="P957" s="307"/>
      <c r="Q957" s="307"/>
      <c r="R957" s="307"/>
      <c r="S957" s="307"/>
      <c r="T957" s="307"/>
      <c r="U957" s="307"/>
      <c r="V957" s="307"/>
      <c r="W957" s="307"/>
      <c r="X957" s="307"/>
      <c r="Y957" s="307"/>
      <c r="Z957" s="307"/>
      <c r="AA957" s="307"/>
      <c r="AB957" s="307"/>
      <c r="AC957" s="307"/>
      <c r="AD957" s="307"/>
      <c r="AE957" s="307"/>
      <c r="AF957" s="307"/>
      <c r="AG957" s="307"/>
      <c r="AH957" s="307"/>
    </row>
    <row r="958" spans="8:34" s="262" customFormat="1">
      <c r="H958" s="275"/>
      <c r="I958" s="275"/>
      <c r="J958" s="275"/>
      <c r="K958" s="275"/>
      <c r="L958" s="275"/>
      <c r="M958" s="275"/>
      <c r="N958" s="307"/>
      <c r="O958" s="307"/>
      <c r="P958" s="307"/>
      <c r="Q958" s="307"/>
      <c r="R958" s="307"/>
      <c r="S958" s="307"/>
      <c r="T958" s="307"/>
      <c r="U958" s="307"/>
      <c r="V958" s="307"/>
      <c r="W958" s="307"/>
      <c r="X958" s="307"/>
      <c r="Y958" s="307"/>
      <c r="Z958" s="307"/>
      <c r="AA958" s="307"/>
      <c r="AB958" s="307"/>
      <c r="AC958" s="307"/>
      <c r="AD958" s="307"/>
      <c r="AE958" s="307"/>
      <c r="AF958" s="307"/>
      <c r="AG958" s="307"/>
      <c r="AH958" s="307"/>
    </row>
    <row r="959" spans="8:34" s="262" customFormat="1">
      <c r="H959" s="275"/>
      <c r="I959" s="275"/>
      <c r="J959" s="275"/>
      <c r="K959" s="275"/>
      <c r="L959" s="275"/>
      <c r="M959" s="275"/>
      <c r="N959" s="307"/>
      <c r="O959" s="307"/>
      <c r="P959" s="307"/>
      <c r="Q959" s="307"/>
      <c r="R959" s="307"/>
      <c r="S959" s="307"/>
      <c r="T959" s="307"/>
      <c r="U959" s="307"/>
      <c r="V959" s="307"/>
      <c r="W959" s="307"/>
      <c r="X959" s="307"/>
      <c r="Y959" s="307"/>
      <c r="Z959" s="307"/>
      <c r="AA959" s="307"/>
      <c r="AB959" s="307"/>
      <c r="AC959" s="307"/>
      <c r="AD959" s="307"/>
      <c r="AE959" s="307"/>
      <c r="AF959" s="307"/>
      <c r="AG959" s="307"/>
      <c r="AH959" s="307"/>
    </row>
    <row r="960" spans="8:34" s="262" customFormat="1">
      <c r="H960" s="275"/>
      <c r="I960" s="275"/>
      <c r="J960" s="275"/>
      <c r="K960" s="275"/>
      <c r="L960" s="275"/>
      <c r="M960" s="275"/>
      <c r="N960" s="307"/>
      <c r="O960" s="307"/>
      <c r="P960" s="307"/>
      <c r="Q960" s="307"/>
      <c r="R960" s="307"/>
      <c r="S960" s="307"/>
      <c r="T960" s="307"/>
      <c r="U960" s="307"/>
      <c r="V960" s="307"/>
      <c r="W960" s="307"/>
      <c r="X960" s="307"/>
      <c r="Y960" s="307"/>
      <c r="Z960" s="307"/>
      <c r="AA960" s="307"/>
      <c r="AB960" s="307"/>
      <c r="AC960" s="307"/>
      <c r="AD960" s="307"/>
      <c r="AE960" s="307"/>
      <c r="AF960" s="307"/>
      <c r="AG960" s="307"/>
      <c r="AH960" s="307"/>
    </row>
    <row r="961" spans="8:34" s="262" customFormat="1">
      <c r="H961" s="275"/>
      <c r="I961" s="275"/>
      <c r="J961" s="275"/>
      <c r="K961" s="275"/>
      <c r="L961" s="275"/>
      <c r="M961" s="275"/>
      <c r="N961" s="307"/>
      <c r="O961" s="307"/>
      <c r="P961" s="307"/>
      <c r="Q961" s="307"/>
      <c r="R961" s="307"/>
      <c r="S961" s="307"/>
      <c r="T961" s="307"/>
      <c r="U961" s="307"/>
      <c r="V961" s="307"/>
      <c r="W961" s="307"/>
      <c r="X961" s="307"/>
      <c r="Y961" s="307"/>
      <c r="Z961" s="307"/>
      <c r="AA961" s="307"/>
      <c r="AB961" s="307"/>
      <c r="AC961" s="307"/>
      <c r="AD961" s="307"/>
      <c r="AE961" s="307"/>
      <c r="AF961" s="307"/>
      <c r="AG961" s="307"/>
      <c r="AH961" s="307"/>
    </row>
    <row r="962" spans="8:34" s="262" customFormat="1">
      <c r="H962" s="275"/>
      <c r="I962" s="275"/>
      <c r="J962" s="275"/>
      <c r="K962" s="275"/>
      <c r="L962" s="275"/>
      <c r="M962" s="275"/>
      <c r="N962" s="307"/>
      <c r="O962" s="307"/>
      <c r="P962" s="307"/>
      <c r="Q962" s="307"/>
      <c r="R962" s="307"/>
      <c r="S962" s="307"/>
      <c r="T962" s="307"/>
      <c r="U962" s="307"/>
      <c r="V962" s="307"/>
      <c r="W962" s="307"/>
      <c r="X962" s="307"/>
      <c r="Y962" s="307"/>
      <c r="Z962" s="307"/>
      <c r="AA962" s="307"/>
      <c r="AB962" s="307"/>
      <c r="AC962" s="307"/>
      <c r="AD962" s="307"/>
      <c r="AE962" s="307"/>
      <c r="AF962" s="307"/>
      <c r="AG962" s="307"/>
      <c r="AH962" s="307"/>
    </row>
    <row r="963" spans="8:34" s="262" customFormat="1">
      <c r="H963" s="275"/>
      <c r="I963" s="275"/>
      <c r="J963" s="275"/>
      <c r="K963" s="275"/>
      <c r="L963" s="275"/>
      <c r="M963" s="275"/>
      <c r="N963" s="307"/>
      <c r="O963" s="307"/>
      <c r="P963" s="307"/>
      <c r="Q963" s="307"/>
      <c r="R963" s="307"/>
      <c r="S963" s="307"/>
      <c r="T963" s="307"/>
      <c r="U963" s="307"/>
      <c r="V963" s="307"/>
      <c r="W963" s="307"/>
      <c r="X963" s="307"/>
      <c r="Y963" s="307"/>
      <c r="Z963" s="307"/>
      <c r="AA963" s="307"/>
      <c r="AB963" s="307"/>
      <c r="AC963" s="307"/>
      <c r="AD963" s="307"/>
      <c r="AE963" s="307"/>
      <c r="AF963" s="307"/>
      <c r="AG963" s="307"/>
      <c r="AH963" s="307"/>
    </row>
    <row r="2842" spans="1:1">
      <c r="A2842" s="260">
        <f>基本!G7</f>
        <v>0</v>
      </c>
    </row>
    <row r="2843" spans="1:1">
      <c r="A2843" s="260">
        <f>基本!G8</f>
        <v>0</v>
      </c>
    </row>
    <row r="2844" spans="1:1">
      <c r="A2844" s="260">
        <f>基本!G9</f>
        <v>0</v>
      </c>
    </row>
    <row r="2845" spans="1:1">
      <c r="A2845" s="260">
        <f>基本!G10</f>
        <v>0</v>
      </c>
    </row>
    <row r="2846" spans="1:1">
      <c r="A2846" s="260">
        <f>基本!G11</f>
        <v>0</v>
      </c>
    </row>
    <row r="2847" spans="1:1">
      <c r="A2847" s="260">
        <f>基本!G12</f>
        <v>0</v>
      </c>
    </row>
    <row r="2848" spans="1:1">
      <c r="A2848" s="260">
        <f>基本!G13</f>
        <v>0</v>
      </c>
    </row>
    <row r="2849" spans="1:1">
      <c r="A2849" s="260">
        <f>基本!G14</f>
        <v>0</v>
      </c>
    </row>
    <row r="2850" spans="1:1">
      <c r="A2850" s="260">
        <f>基本!G15</f>
        <v>0</v>
      </c>
    </row>
    <row r="2851" spans="1:1">
      <c r="A2851" s="260">
        <f>基本!G16</f>
        <v>0</v>
      </c>
    </row>
    <row r="2852" spans="1:1">
      <c r="A2852" s="260">
        <f>基本!G17</f>
        <v>0</v>
      </c>
    </row>
    <row r="2853" spans="1:1">
      <c r="A2853" s="260">
        <f>基本!G18</f>
        <v>0</v>
      </c>
    </row>
    <row r="2854" spans="1:1">
      <c r="A2854" s="260">
        <f>基本!G19</f>
        <v>0</v>
      </c>
    </row>
    <row r="2855" spans="1:1">
      <c r="A2855" s="260">
        <f>基本!G20</f>
        <v>0</v>
      </c>
    </row>
    <row r="2856" spans="1:1">
      <c r="A2856" s="260">
        <f>基本!G21</f>
        <v>0</v>
      </c>
    </row>
    <row r="2857" spans="1:1">
      <c r="A2857" s="260">
        <f>基本!G22</f>
        <v>0</v>
      </c>
    </row>
  </sheetData>
  <autoFilter ref="A3:M4">
    <filterColumn colId="7" showButton="0"/>
  </autoFilter>
  <mergeCells count="2">
    <mergeCell ref="A1:G1"/>
    <mergeCell ref="H3:I3"/>
  </mergeCells>
  <phoneticPr fontId="2"/>
  <dataValidations count="1">
    <dataValidation type="list" allowBlank="1" showDropDown="0" showInputMessage="1" showErrorMessage="1" promptTitle="リストから選択してください" sqref="A4:A683">
      <formula1>$A$2842:$A$2857</formula1>
    </dataValidation>
  </dataValidations>
  <pageMargins left="0.59055118110236227" right="0.59055118110236227" top="0.55118110236220474" bottom="0.55118110236220474" header="0.51181102362204722" footer="0.51181102362204722"/>
  <pageSetup paperSize="9" scale="68" fitToWidth="1" fitToHeight="1" orientation="landscape" usePrinterDefaults="1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5">
    <tabColor indexed="11"/>
  </sheetPr>
  <dimension ref="A1:AG463"/>
  <sheetViews>
    <sheetView zoomScale="75" zoomScaleNormal="75" workbookViewId="0">
      <pane xSplit="6" ySplit="3" topLeftCell="G4" activePane="bottomRight" state="frozen"/>
      <selection pane="topRight"/>
      <selection pane="bottomLeft"/>
      <selection pane="bottomRight" activeCell="A127" sqref="A127"/>
    </sheetView>
  </sheetViews>
  <sheetFormatPr defaultRowHeight="13.5"/>
  <cols>
    <col min="1" max="1" width="18.5" style="260" customWidth="1"/>
    <col min="2" max="6" width="2.625" style="260" customWidth="1"/>
    <col min="7" max="7" width="11.25" style="73" customWidth="1"/>
    <col min="8" max="8" width="14" style="73" customWidth="1"/>
    <col min="9" max="9" width="17.625" style="73" customWidth="1"/>
    <col min="10" max="10" width="16.5" style="73" customWidth="1"/>
    <col min="11" max="11" width="9.25" style="73" customWidth="1"/>
    <col min="12" max="12" width="27.25" style="73" customWidth="1"/>
    <col min="13" max="33" width="9" style="261" customWidth="1"/>
    <col min="34" max="16384" width="9" style="260" customWidth="1"/>
  </cols>
  <sheetData>
    <row r="1" spans="1:33" ht="27.75" customHeight="1">
      <c r="A1" s="263" t="s">
        <v>18</v>
      </c>
      <c r="B1" s="263"/>
      <c r="C1" s="263"/>
      <c r="D1" s="263"/>
      <c r="E1" s="263"/>
      <c r="F1" s="263"/>
      <c r="G1" s="272"/>
      <c r="H1" s="272"/>
      <c r="I1" s="28"/>
      <c r="L1" s="305"/>
    </row>
    <row r="2" spans="1:33" ht="14.25">
      <c r="A2" s="264"/>
      <c r="B2" s="272"/>
      <c r="C2" s="272"/>
      <c r="D2" s="272"/>
      <c r="E2" s="272"/>
      <c r="F2" s="272"/>
      <c r="G2" s="272"/>
      <c r="H2" s="272"/>
      <c r="I2" s="28"/>
      <c r="L2" s="305"/>
    </row>
    <row r="3" spans="1:33" ht="51" customHeight="1">
      <c r="A3" s="306" t="s">
        <v>5</v>
      </c>
      <c r="B3" s="273" t="s">
        <v>147</v>
      </c>
      <c r="C3" s="276" t="s">
        <v>168</v>
      </c>
      <c r="D3" s="279" t="s">
        <v>87</v>
      </c>
      <c r="E3" s="279" t="s">
        <v>121</v>
      </c>
      <c r="F3" s="280" t="s">
        <v>142</v>
      </c>
      <c r="G3" s="283" t="s">
        <v>160</v>
      </c>
      <c r="H3" s="287"/>
      <c r="I3" s="291" t="s">
        <v>10</v>
      </c>
      <c r="J3" s="296" t="s">
        <v>161</v>
      </c>
      <c r="K3" s="301" t="s">
        <v>151</v>
      </c>
      <c r="L3" s="306" t="s">
        <v>162</v>
      </c>
    </row>
    <row r="4" spans="1:33" s="262" customFormat="1" ht="20.25" customHeight="1">
      <c r="A4" s="269"/>
      <c r="B4" s="79"/>
      <c r="C4" s="278"/>
      <c r="D4" s="86"/>
      <c r="E4" s="86"/>
      <c r="F4" s="282"/>
      <c r="G4" s="285"/>
      <c r="H4" s="289"/>
      <c r="I4" s="293"/>
      <c r="J4" s="298"/>
      <c r="K4" s="303"/>
      <c r="L4" s="303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</row>
    <row r="5" spans="1:33" s="262" customFormat="1" ht="20.25" customHeight="1">
      <c r="A5" s="269"/>
      <c r="B5" s="79"/>
      <c r="C5" s="278"/>
      <c r="D5" s="86"/>
      <c r="E5" s="86"/>
      <c r="F5" s="282"/>
      <c r="G5" s="285"/>
      <c r="H5" s="289"/>
      <c r="I5" s="293"/>
      <c r="J5" s="298"/>
      <c r="K5" s="303"/>
      <c r="L5" s="303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</row>
    <row r="6" spans="1:33" s="262" customFormat="1" ht="20.25" customHeight="1">
      <c r="A6" s="269"/>
      <c r="B6" s="79"/>
      <c r="C6" s="278"/>
      <c r="D6" s="86"/>
      <c r="E6" s="86"/>
      <c r="F6" s="282"/>
      <c r="G6" s="285"/>
      <c r="H6" s="289"/>
      <c r="I6" s="293"/>
      <c r="J6" s="298"/>
      <c r="K6" s="303"/>
      <c r="L6" s="303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</row>
    <row r="7" spans="1:33" s="262" customFormat="1" ht="20.25" customHeight="1">
      <c r="A7" s="269"/>
      <c r="B7" s="79"/>
      <c r="C7" s="278"/>
      <c r="D7" s="86"/>
      <c r="E7" s="86"/>
      <c r="F7" s="282"/>
      <c r="G7" s="285"/>
      <c r="H7" s="289"/>
      <c r="I7" s="294"/>
      <c r="J7" s="298"/>
      <c r="K7" s="303"/>
      <c r="L7" s="303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</row>
    <row r="8" spans="1:33" s="262" customFormat="1" ht="20.25" customHeight="1">
      <c r="A8" s="269"/>
      <c r="B8" s="79"/>
      <c r="C8" s="278"/>
      <c r="D8" s="86"/>
      <c r="E8" s="86"/>
      <c r="F8" s="282"/>
      <c r="G8" s="285"/>
      <c r="H8" s="289"/>
      <c r="I8" s="293"/>
      <c r="J8" s="298"/>
      <c r="K8" s="303"/>
      <c r="L8" s="303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</row>
    <row r="9" spans="1:33" s="262" customFormat="1" ht="20.25" customHeight="1">
      <c r="A9" s="269"/>
      <c r="B9" s="79"/>
      <c r="C9" s="278"/>
      <c r="D9" s="86"/>
      <c r="E9" s="86"/>
      <c r="F9" s="282"/>
      <c r="G9" s="285"/>
      <c r="H9" s="289"/>
      <c r="I9" s="293"/>
      <c r="J9" s="299"/>
      <c r="K9" s="302"/>
      <c r="L9" s="303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</row>
    <row r="10" spans="1:33" s="262" customFormat="1" ht="20.25" customHeight="1">
      <c r="A10" s="269"/>
      <c r="B10" s="79"/>
      <c r="C10" s="278"/>
      <c r="D10" s="86"/>
      <c r="E10" s="86"/>
      <c r="F10" s="282"/>
      <c r="G10" s="285"/>
      <c r="H10" s="289"/>
      <c r="I10" s="293"/>
      <c r="J10" s="299"/>
      <c r="K10" s="302"/>
      <c r="L10" s="303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</row>
    <row r="11" spans="1:33" s="262" customFormat="1" ht="20.25" customHeight="1">
      <c r="A11" s="269"/>
      <c r="B11" s="79"/>
      <c r="C11" s="278"/>
      <c r="D11" s="86"/>
      <c r="E11" s="86"/>
      <c r="F11" s="282"/>
      <c r="G11" s="285"/>
      <c r="H11" s="289"/>
      <c r="I11" s="293"/>
      <c r="J11" s="298"/>
      <c r="K11" s="303"/>
      <c r="L11" s="303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</row>
    <row r="12" spans="1:33" s="262" customFormat="1" ht="20.25" customHeight="1">
      <c r="A12" s="269"/>
      <c r="B12" s="79"/>
      <c r="C12" s="278"/>
      <c r="D12" s="86"/>
      <c r="E12" s="86"/>
      <c r="F12" s="282"/>
      <c r="G12" s="285"/>
      <c r="H12" s="289"/>
      <c r="I12" s="293"/>
      <c r="J12" s="298"/>
      <c r="K12" s="303"/>
      <c r="L12" s="303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</row>
    <row r="13" spans="1:33" s="262" customFormat="1" ht="20.25" customHeight="1">
      <c r="A13" s="269"/>
      <c r="B13" s="79"/>
      <c r="C13" s="278"/>
      <c r="D13" s="86"/>
      <c r="E13" s="274"/>
      <c r="F13" s="282"/>
      <c r="G13" s="285"/>
      <c r="H13" s="289"/>
      <c r="I13" s="293"/>
      <c r="J13" s="299"/>
      <c r="K13" s="302"/>
      <c r="L13" s="303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</row>
    <row r="14" spans="1:33" s="262" customFormat="1" ht="20.25" customHeight="1">
      <c r="A14" s="269"/>
      <c r="B14" s="79"/>
      <c r="C14" s="278"/>
      <c r="D14" s="86"/>
      <c r="E14" s="274"/>
      <c r="F14" s="282"/>
      <c r="G14" s="285"/>
      <c r="H14" s="289"/>
      <c r="I14" s="293"/>
      <c r="J14" s="299"/>
      <c r="K14" s="302"/>
      <c r="L14" s="303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</row>
    <row r="15" spans="1:33" s="262" customFormat="1" ht="20.25" customHeight="1">
      <c r="A15" s="269"/>
      <c r="B15" s="79"/>
      <c r="C15" s="278"/>
      <c r="D15" s="86"/>
      <c r="E15" s="86"/>
      <c r="F15" s="282"/>
      <c r="G15" s="285"/>
      <c r="H15" s="289"/>
      <c r="I15" s="293"/>
      <c r="J15" s="298"/>
      <c r="K15" s="302"/>
      <c r="L15" s="303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</row>
    <row r="16" spans="1:33" s="262" customFormat="1" ht="20.25" customHeight="1">
      <c r="A16" s="269"/>
      <c r="B16" s="79"/>
      <c r="C16" s="278"/>
      <c r="D16" s="86"/>
      <c r="E16" s="86"/>
      <c r="F16" s="282"/>
      <c r="G16" s="285"/>
      <c r="H16" s="289"/>
      <c r="I16" s="293"/>
      <c r="J16" s="298"/>
      <c r="K16" s="303"/>
      <c r="L16" s="303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</row>
    <row r="17" spans="1:33" s="262" customFormat="1" ht="20.25" customHeight="1">
      <c r="A17" s="269"/>
      <c r="B17" s="79"/>
      <c r="C17" s="278"/>
      <c r="D17" s="86"/>
      <c r="E17" s="86"/>
      <c r="F17" s="282"/>
      <c r="G17" s="285"/>
      <c r="H17" s="289"/>
      <c r="I17" s="293"/>
      <c r="J17" s="298"/>
      <c r="K17" s="303"/>
      <c r="L17" s="303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</row>
    <row r="18" spans="1:33" s="262" customFormat="1" ht="20.25" customHeight="1">
      <c r="A18" s="269"/>
      <c r="B18" s="79"/>
      <c r="C18" s="278"/>
      <c r="D18" s="86"/>
      <c r="E18" s="86"/>
      <c r="F18" s="282"/>
      <c r="G18" s="285"/>
      <c r="H18" s="289"/>
      <c r="I18" s="293"/>
      <c r="J18" s="298"/>
      <c r="K18" s="303"/>
      <c r="L18" s="303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</row>
    <row r="19" spans="1:33" s="262" customFormat="1" ht="20.25" customHeight="1">
      <c r="A19" s="269"/>
      <c r="B19" s="79"/>
      <c r="C19" s="278"/>
      <c r="D19" s="86"/>
      <c r="E19" s="86"/>
      <c r="F19" s="282"/>
      <c r="G19" s="285"/>
      <c r="H19" s="289"/>
      <c r="I19" s="293"/>
      <c r="J19" s="298"/>
      <c r="K19" s="303"/>
      <c r="L19" s="303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</row>
    <row r="20" spans="1:33" s="262" customFormat="1" ht="20.25" customHeight="1">
      <c r="A20" s="269"/>
      <c r="B20" s="79"/>
      <c r="C20" s="278"/>
      <c r="D20" s="86"/>
      <c r="E20" s="86"/>
      <c r="F20" s="282"/>
      <c r="G20" s="285"/>
      <c r="H20" s="289"/>
      <c r="I20" s="293"/>
      <c r="J20" s="298"/>
      <c r="K20" s="303"/>
      <c r="L20" s="303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</row>
    <row r="21" spans="1:33" s="262" customFormat="1" ht="20.25" customHeight="1">
      <c r="A21" s="269"/>
      <c r="B21" s="79"/>
      <c r="C21" s="278"/>
      <c r="D21" s="86"/>
      <c r="E21" s="86"/>
      <c r="F21" s="282"/>
      <c r="G21" s="285"/>
      <c r="H21" s="289"/>
      <c r="I21" s="293"/>
      <c r="J21" s="298"/>
      <c r="K21" s="303"/>
      <c r="L21" s="303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</row>
    <row r="22" spans="1:33" s="262" customFormat="1" ht="20.25" customHeight="1">
      <c r="A22" s="269"/>
      <c r="B22" s="79"/>
      <c r="C22" s="278"/>
      <c r="D22" s="86"/>
      <c r="E22" s="86"/>
      <c r="F22" s="282"/>
      <c r="G22" s="285"/>
      <c r="H22" s="289"/>
      <c r="I22" s="293"/>
      <c r="J22" s="298"/>
      <c r="K22" s="303"/>
      <c r="L22" s="303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</row>
    <row r="23" spans="1:33" s="262" customFormat="1" ht="20.25" customHeight="1">
      <c r="A23" s="269"/>
      <c r="B23" s="79"/>
      <c r="C23" s="278"/>
      <c r="D23" s="86"/>
      <c r="E23" s="86"/>
      <c r="F23" s="282"/>
      <c r="G23" s="285"/>
      <c r="H23" s="289"/>
      <c r="I23" s="293"/>
      <c r="J23" s="298"/>
      <c r="K23" s="303"/>
      <c r="L23" s="303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</row>
    <row r="24" spans="1:33" s="262" customFormat="1" ht="20.25" customHeight="1">
      <c r="A24" s="269"/>
      <c r="B24" s="79"/>
      <c r="C24" s="278"/>
      <c r="D24" s="86"/>
      <c r="E24" s="86"/>
      <c r="F24" s="282"/>
      <c r="G24" s="285"/>
      <c r="H24" s="289"/>
      <c r="I24" s="293"/>
      <c r="J24" s="298"/>
      <c r="K24" s="303"/>
      <c r="L24" s="303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</row>
    <row r="25" spans="1:33" s="262" customFormat="1" ht="20.25" customHeight="1">
      <c r="A25" s="269"/>
      <c r="B25" s="79"/>
      <c r="C25" s="278"/>
      <c r="D25" s="86"/>
      <c r="E25" s="86"/>
      <c r="F25" s="282"/>
      <c r="G25" s="285"/>
      <c r="H25" s="289"/>
      <c r="I25" s="293"/>
      <c r="J25" s="298"/>
      <c r="K25" s="303"/>
      <c r="L25" s="303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</row>
    <row r="26" spans="1:33" s="262" customFormat="1" ht="20.25" customHeight="1">
      <c r="A26" s="269"/>
      <c r="B26" s="79"/>
      <c r="C26" s="278"/>
      <c r="D26" s="86"/>
      <c r="E26" s="86"/>
      <c r="F26" s="282"/>
      <c r="G26" s="285"/>
      <c r="H26" s="289"/>
      <c r="I26" s="293"/>
      <c r="J26" s="298"/>
      <c r="K26" s="303"/>
      <c r="L26" s="303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</row>
    <row r="27" spans="1:33" s="262" customFormat="1" ht="20.25" customHeight="1">
      <c r="A27" s="269"/>
      <c r="B27" s="79"/>
      <c r="C27" s="278"/>
      <c r="D27" s="86"/>
      <c r="E27" s="86"/>
      <c r="F27" s="282"/>
      <c r="G27" s="285"/>
      <c r="H27" s="289"/>
      <c r="I27" s="293"/>
      <c r="J27" s="298"/>
      <c r="K27" s="303"/>
      <c r="L27" s="303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</row>
    <row r="28" spans="1:33" s="262" customFormat="1" ht="20.25" customHeight="1">
      <c r="A28" s="269"/>
      <c r="B28" s="79"/>
      <c r="C28" s="278"/>
      <c r="D28" s="86"/>
      <c r="E28" s="86"/>
      <c r="F28" s="282"/>
      <c r="G28" s="285"/>
      <c r="H28" s="289"/>
      <c r="I28" s="293"/>
      <c r="J28" s="298"/>
      <c r="K28" s="303"/>
      <c r="L28" s="303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</row>
    <row r="29" spans="1:33" s="262" customFormat="1" ht="20.25" customHeight="1">
      <c r="A29" s="269"/>
      <c r="B29" s="79"/>
      <c r="C29" s="278"/>
      <c r="D29" s="86"/>
      <c r="E29" s="86"/>
      <c r="F29" s="282"/>
      <c r="G29" s="285"/>
      <c r="H29" s="289"/>
      <c r="I29" s="293"/>
      <c r="J29" s="298"/>
      <c r="K29" s="303"/>
      <c r="L29" s="303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</row>
    <row r="30" spans="1:33" s="262" customFormat="1" ht="20.25" customHeight="1">
      <c r="A30" s="269"/>
      <c r="B30" s="79"/>
      <c r="C30" s="278"/>
      <c r="D30" s="86"/>
      <c r="E30" s="86"/>
      <c r="F30" s="282"/>
      <c r="G30" s="285"/>
      <c r="H30" s="289"/>
      <c r="I30" s="293"/>
      <c r="J30" s="298"/>
      <c r="K30" s="303"/>
      <c r="L30" s="303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</row>
    <row r="31" spans="1:33" s="262" customFormat="1" ht="20.25" customHeight="1">
      <c r="A31" s="269"/>
      <c r="B31" s="79"/>
      <c r="C31" s="278"/>
      <c r="D31" s="86"/>
      <c r="E31" s="86"/>
      <c r="F31" s="282"/>
      <c r="G31" s="285"/>
      <c r="H31" s="289"/>
      <c r="I31" s="293"/>
      <c r="J31" s="298"/>
      <c r="K31" s="303"/>
      <c r="L31" s="303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</row>
    <row r="32" spans="1:33" s="262" customFormat="1" ht="20.25" customHeight="1">
      <c r="A32" s="269"/>
      <c r="B32" s="79"/>
      <c r="C32" s="278"/>
      <c r="D32" s="86"/>
      <c r="E32" s="86"/>
      <c r="F32" s="282"/>
      <c r="G32" s="285"/>
      <c r="H32" s="289"/>
      <c r="I32" s="293"/>
      <c r="J32" s="298"/>
      <c r="K32" s="303"/>
      <c r="L32" s="303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</row>
    <row r="33" spans="1:33" s="262" customFormat="1" ht="20.25" customHeight="1">
      <c r="A33" s="269"/>
      <c r="B33" s="79"/>
      <c r="C33" s="278"/>
      <c r="D33" s="86"/>
      <c r="E33" s="86"/>
      <c r="F33" s="282"/>
      <c r="G33" s="285"/>
      <c r="H33" s="289"/>
      <c r="I33" s="293"/>
      <c r="J33" s="298"/>
      <c r="K33" s="303"/>
      <c r="L33" s="303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</row>
    <row r="34" spans="1:33" s="262" customFormat="1" ht="20.25" customHeight="1">
      <c r="A34" s="269"/>
      <c r="B34" s="79"/>
      <c r="C34" s="278"/>
      <c r="D34" s="86"/>
      <c r="E34" s="86"/>
      <c r="F34" s="282"/>
      <c r="G34" s="285"/>
      <c r="H34" s="289"/>
      <c r="I34" s="293"/>
      <c r="J34" s="298"/>
      <c r="K34" s="303"/>
      <c r="L34" s="303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</row>
    <row r="35" spans="1:33" s="262" customFormat="1" ht="20.25" customHeight="1">
      <c r="A35" s="269"/>
      <c r="B35" s="79"/>
      <c r="C35" s="278"/>
      <c r="D35" s="86"/>
      <c r="E35" s="86"/>
      <c r="F35" s="282"/>
      <c r="G35" s="285"/>
      <c r="H35" s="289"/>
      <c r="I35" s="293"/>
      <c r="J35" s="298"/>
      <c r="K35" s="303"/>
      <c r="L35" s="303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</row>
    <row r="36" spans="1:33" s="262" customFormat="1" ht="20.25" customHeight="1">
      <c r="A36" s="269"/>
      <c r="B36" s="79"/>
      <c r="C36" s="278"/>
      <c r="D36" s="86"/>
      <c r="E36" s="86"/>
      <c r="F36" s="282"/>
      <c r="G36" s="285"/>
      <c r="H36" s="289"/>
      <c r="I36" s="293"/>
      <c r="J36" s="298"/>
      <c r="K36" s="303"/>
      <c r="L36" s="303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</row>
    <row r="37" spans="1:33" s="262" customFormat="1" ht="20.25" customHeight="1">
      <c r="A37" s="269"/>
      <c r="B37" s="79"/>
      <c r="C37" s="278"/>
      <c r="D37" s="86"/>
      <c r="E37" s="86"/>
      <c r="F37" s="282"/>
      <c r="G37" s="285"/>
      <c r="H37" s="289"/>
      <c r="I37" s="293"/>
      <c r="J37" s="299"/>
      <c r="K37" s="302"/>
      <c r="L37" s="303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</row>
    <row r="38" spans="1:33" s="262" customFormat="1" ht="20.25" customHeight="1">
      <c r="A38" s="269"/>
      <c r="B38" s="79"/>
      <c r="C38" s="278"/>
      <c r="D38" s="86"/>
      <c r="E38" s="86"/>
      <c r="F38" s="282"/>
      <c r="G38" s="285"/>
      <c r="H38" s="289"/>
      <c r="I38" s="293"/>
      <c r="J38" s="299"/>
      <c r="K38" s="302"/>
      <c r="L38" s="303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</row>
    <row r="39" spans="1:33" s="262" customFormat="1" ht="20.25" customHeight="1">
      <c r="A39" s="269"/>
      <c r="B39" s="79"/>
      <c r="C39" s="278"/>
      <c r="D39" s="86"/>
      <c r="E39" s="274"/>
      <c r="F39" s="282"/>
      <c r="G39" s="285"/>
      <c r="H39" s="289"/>
      <c r="I39" s="293"/>
      <c r="J39" s="299"/>
      <c r="K39" s="302"/>
      <c r="L39" s="303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</row>
    <row r="40" spans="1:33" s="262" customFormat="1" ht="20.25" customHeight="1">
      <c r="A40" s="269"/>
      <c r="B40" s="79"/>
      <c r="C40" s="278"/>
      <c r="D40" s="274"/>
      <c r="E40" s="86"/>
      <c r="F40" s="282"/>
      <c r="G40" s="285"/>
      <c r="H40" s="289"/>
      <c r="I40" s="293"/>
      <c r="J40" s="298"/>
      <c r="K40" s="302"/>
      <c r="L40" s="303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</row>
    <row r="41" spans="1:33" s="262" customFormat="1" ht="20.25" customHeight="1">
      <c r="A41" s="308"/>
      <c r="B41" s="79"/>
      <c r="C41" s="278"/>
      <c r="D41" s="86"/>
      <c r="E41" s="86"/>
      <c r="F41" s="282"/>
      <c r="G41" s="285"/>
      <c r="H41" s="289"/>
      <c r="I41" s="293"/>
      <c r="J41" s="299"/>
      <c r="K41" s="303"/>
      <c r="L41" s="303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</row>
    <row r="42" spans="1:33" s="262" customFormat="1" ht="20.25" customHeight="1">
      <c r="A42" s="308"/>
      <c r="B42" s="79"/>
      <c r="C42" s="278"/>
      <c r="D42" s="86"/>
      <c r="E42" s="86"/>
      <c r="F42" s="282"/>
      <c r="G42" s="285"/>
      <c r="H42" s="289"/>
      <c r="I42" s="293"/>
      <c r="J42" s="299"/>
      <c r="K42" s="303"/>
      <c r="L42" s="303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</row>
    <row r="43" spans="1:33" s="262" customFormat="1" ht="20.25" customHeight="1">
      <c r="A43" s="308"/>
      <c r="B43" s="79"/>
      <c r="C43" s="278"/>
      <c r="D43" s="86"/>
      <c r="E43" s="86"/>
      <c r="F43" s="282"/>
      <c r="G43" s="285"/>
      <c r="H43" s="289"/>
      <c r="I43" s="293"/>
      <c r="J43" s="299"/>
      <c r="K43" s="303"/>
      <c r="L43" s="303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</row>
    <row r="44" spans="1:33" s="262" customFormat="1" ht="20.25" customHeight="1">
      <c r="A44" s="308"/>
      <c r="B44" s="79"/>
      <c r="C44" s="278"/>
      <c r="D44" s="86"/>
      <c r="E44" s="86"/>
      <c r="F44" s="282"/>
      <c r="G44" s="285"/>
      <c r="H44" s="289"/>
      <c r="I44" s="293"/>
      <c r="J44" s="299"/>
      <c r="K44" s="303"/>
      <c r="L44" s="303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</row>
    <row r="45" spans="1:33" s="262" customFormat="1" ht="20.25" customHeight="1">
      <c r="A45" s="308"/>
      <c r="B45" s="79"/>
      <c r="C45" s="278"/>
      <c r="D45" s="86"/>
      <c r="E45" s="86"/>
      <c r="F45" s="282"/>
      <c r="G45" s="285"/>
      <c r="H45" s="289"/>
      <c r="I45" s="293"/>
      <c r="J45" s="299"/>
      <c r="K45" s="303"/>
      <c r="L45" s="303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</row>
    <row r="46" spans="1:33" s="262" customFormat="1" ht="20.25" customHeight="1">
      <c r="A46" s="308"/>
      <c r="B46" s="79"/>
      <c r="C46" s="278"/>
      <c r="D46" s="86"/>
      <c r="E46" s="86"/>
      <c r="F46" s="282"/>
      <c r="G46" s="285"/>
      <c r="H46" s="289"/>
      <c r="I46" s="293"/>
      <c r="J46" s="299"/>
      <c r="K46" s="303"/>
      <c r="L46" s="303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</row>
    <row r="47" spans="1:33" s="262" customFormat="1" ht="20.25" customHeight="1">
      <c r="A47" s="308"/>
      <c r="B47" s="79"/>
      <c r="C47" s="278"/>
      <c r="D47" s="86"/>
      <c r="E47" s="86"/>
      <c r="F47" s="282"/>
      <c r="G47" s="285"/>
      <c r="H47" s="289"/>
      <c r="I47" s="293"/>
      <c r="J47" s="298"/>
      <c r="K47" s="303"/>
      <c r="L47" s="303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</row>
    <row r="48" spans="1:33" s="262" customFormat="1" ht="20.25" customHeight="1">
      <c r="A48" s="308"/>
      <c r="B48" s="79"/>
      <c r="C48" s="278"/>
      <c r="D48" s="86"/>
      <c r="E48" s="86"/>
      <c r="F48" s="282"/>
      <c r="G48" s="285"/>
      <c r="H48" s="289"/>
      <c r="I48" s="293"/>
      <c r="J48" s="298"/>
      <c r="K48" s="303"/>
      <c r="L48" s="303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</row>
    <row r="49" spans="1:33" s="262" customFormat="1" ht="20.25" customHeight="1">
      <c r="A49" s="308"/>
      <c r="B49" s="79"/>
      <c r="C49" s="278"/>
      <c r="D49" s="86"/>
      <c r="E49" s="86"/>
      <c r="F49" s="282"/>
      <c r="G49" s="285"/>
      <c r="H49" s="289"/>
      <c r="I49" s="293"/>
      <c r="J49" s="298"/>
      <c r="K49" s="303"/>
      <c r="L49" s="303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</row>
    <row r="50" spans="1:33" s="262" customFormat="1" ht="20.25" customHeight="1">
      <c r="A50" s="308"/>
      <c r="B50" s="79"/>
      <c r="C50" s="278"/>
      <c r="D50" s="86"/>
      <c r="E50" s="86"/>
      <c r="F50" s="282"/>
      <c r="G50" s="285"/>
      <c r="H50" s="289"/>
      <c r="I50" s="293"/>
      <c r="J50" s="298"/>
      <c r="K50" s="303"/>
      <c r="L50" s="303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</row>
    <row r="51" spans="1:33" s="262" customFormat="1" ht="20.25" customHeight="1">
      <c r="A51" s="309"/>
      <c r="B51" s="79"/>
      <c r="C51" s="278"/>
      <c r="D51" s="86"/>
      <c r="E51" s="86"/>
      <c r="F51" s="282"/>
      <c r="G51" s="285"/>
      <c r="H51" s="289"/>
      <c r="I51" s="293"/>
      <c r="J51" s="298"/>
      <c r="K51" s="303"/>
      <c r="L51" s="303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</row>
    <row r="52" spans="1:33" s="262" customFormat="1" ht="20.25" customHeight="1">
      <c r="A52" s="309"/>
      <c r="B52" s="79"/>
      <c r="C52" s="278"/>
      <c r="D52" s="86"/>
      <c r="E52" s="86"/>
      <c r="F52" s="282"/>
      <c r="G52" s="285"/>
      <c r="H52" s="289"/>
      <c r="I52" s="293"/>
      <c r="J52" s="298"/>
      <c r="K52" s="303"/>
      <c r="L52" s="303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</row>
    <row r="53" spans="1:33" s="262" customFormat="1" ht="20.25" customHeight="1">
      <c r="A53" s="309"/>
      <c r="B53" s="79"/>
      <c r="C53" s="278"/>
      <c r="D53" s="86"/>
      <c r="E53" s="86"/>
      <c r="F53" s="282"/>
      <c r="G53" s="285"/>
      <c r="H53" s="289"/>
      <c r="I53" s="293"/>
      <c r="J53" s="298"/>
      <c r="K53" s="303"/>
      <c r="L53" s="303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</row>
    <row r="54" spans="1:33" s="262" customFormat="1" ht="20.25" customHeight="1">
      <c r="A54" s="310"/>
      <c r="B54" s="79"/>
      <c r="C54" s="278"/>
      <c r="D54" s="86"/>
      <c r="E54" s="86"/>
      <c r="F54" s="282"/>
      <c r="G54" s="285"/>
      <c r="H54" s="289"/>
      <c r="I54" s="293"/>
      <c r="J54" s="298"/>
      <c r="K54" s="303"/>
      <c r="L54" s="303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</row>
    <row r="55" spans="1:33" s="262" customFormat="1" ht="20.25" customHeight="1">
      <c r="A55" s="308"/>
      <c r="B55" s="79"/>
      <c r="C55" s="278"/>
      <c r="D55" s="86"/>
      <c r="E55" s="86"/>
      <c r="F55" s="282"/>
      <c r="G55" s="285"/>
      <c r="H55" s="289"/>
      <c r="I55" s="293"/>
      <c r="J55" s="298"/>
      <c r="K55" s="303"/>
      <c r="L55" s="303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</row>
    <row r="56" spans="1:33" s="262" customFormat="1" ht="20.25" customHeight="1">
      <c r="A56" s="308"/>
      <c r="B56" s="79"/>
      <c r="C56" s="278"/>
      <c r="D56" s="86"/>
      <c r="E56" s="86"/>
      <c r="F56" s="282"/>
      <c r="G56" s="285"/>
      <c r="H56" s="289"/>
      <c r="I56" s="293"/>
      <c r="J56" s="298"/>
      <c r="K56" s="303"/>
      <c r="L56" s="303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</row>
    <row r="57" spans="1:33" s="262" customFormat="1" ht="20.25" customHeight="1">
      <c r="A57" s="308"/>
      <c r="B57" s="79"/>
      <c r="C57" s="278"/>
      <c r="D57" s="86"/>
      <c r="E57" s="86"/>
      <c r="F57" s="282"/>
      <c r="G57" s="285"/>
      <c r="H57" s="289"/>
      <c r="I57" s="293"/>
      <c r="J57" s="298"/>
      <c r="K57" s="303"/>
      <c r="L57" s="303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</row>
    <row r="58" spans="1:33" s="262" customFormat="1" ht="20.25" customHeight="1">
      <c r="A58" s="308"/>
      <c r="B58" s="79"/>
      <c r="C58" s="278"/>
      <c r="D58" s="86"/>
      <c r="E58" s="86"/>
      <c r="F58" s="282"/>
      <c r="G58" s="285"/>
      <c r="H58" s="289"/>
      <c r="I58" s="293"/>
      <c r="J58" s="298"/>
      <c r="K58" s="303"/>
      <c r="L58" s="303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</row>
    <row r="59" spans="1:33" s="262" customFormat="1" ht="20.25" customHeight="1">
      <c r="A59" s="308"/>
      <c r="B59" s="79"/>
      <c r="C59" s="278"/>
      <c r="D59" s="86"/>
      <c r="E59" s="86"/>
      <c r="F59" s="282"/>
      <c r="G59" s="285"/>
      <c r="H59" s="289"/>
      <c r="I59" s="293"/>
      <c r="J59" s="298"/>
      <c r="K59" s="303"/>
      <c r="L59" s="303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</row>
    <row r="60" spans="1:33" s="262" customFormat="1" ht="20.25" customHeight="1">
      <c r="A60" s="308"/>
      <c r="B60" s="79"/>
      <c r="C60" s="278"/>
      <c r="D60" s="86"/>
      <c r="E60" s="86"/>
      <c r="F60" s="282"/>
      <c r="G60" s="285"/>
      <c r="H60" s="289"/>
      <c r="I60" s="293"/>
      <c r="J60" s="298"/>
      <c r="K60" s="303"/>
      <c r="L60" s="303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</row>
    <row r="61" spans="1:33" s="262" customFormat="1" ht="20.25" customHeight="1">
      <c r="A61" s="308"/>
      <c r="B61" s="79"/>
      <c r="C61" s="278"/>
      <c r="D61" s="86"/>
      <c r="E61" s="86"/>
      <c r="F61" s="282"/>
      <c r="G61" s="285"/>
      <c r="H61" s="289"/>
      <c r="I61" s="293"/>
      <c r="J61" s="298"/>
      <c r="K61" s="303"/>
      <c r="L61" s="303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</row>
    <row r="62" spans="1:33" s="262" customFormat="1" ht="20.25" customHeight="1">
      <c r="A62" s="308"/>
      <c r="B62" s="79"/>
      <c r="C62" s="278"/>
      <c r="D62" s="86"/>
      <c r="E62" s="86"/>
      <c r="F62" s="282"/>
      <c r="G62" s="285"/>
      <c r="H62" s="289"/>
      <c r="I62" s="293"/>
      <c r="J62" s="298"/>
      <c r="K62" s="303"/>
      <c r="L62" s="303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</row>
    <row r="63" spans="1:33" s="262" customFormat="1" ht="20.25" customHeight="1">
      <c r="A63" s="308"/>
      <c r="B63" s="79"/>
      <c r="C63" s="278"/>
      <c r="D63" s="86"/>
      <c r="E63" s="86"/>
      <c r="F63" s="282"/>
      <c r="G63" s="285"/>
      <c r="H63" s="289"/>
      <c r="I63" s="293"/>
      <c r="J63" s="298"/>
      <c r="K63" s="303"/>
      <c r="L63" s="303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</row>
    <row r="64" spans="1:33" s="262" customFormat="1" ht="20.25" customHeight="1">
      <c r="A64" s="308"/>
      <c r="B64" s="79"/>
      <c r="C64" s="278"/>
      <c r="D64" s="86"/>
      <c r="E64" s="86"/>
      <c r="F64" s="282"/>
      <c r="G64" s="285"/>
      <c r="H64" s="289"/>
      <c r="I64" s="293"/>
      <c r="J64" s="298"/>
      <c r="K64" s="303"/>
      <c r="L64" s="303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</row>
    <row r="65" spans="1:33" s="262" customFormat="1" ht="20.25" customHeight="1">
      <c r="A65" s="308"/>
      <c r="B65" s="79"/>
      <c r="C65" s="278"/>
      <c r="D65" s="86"/>
      <c r="E65" s="86"/>
      <c r="F65" s="282"/>
      <c r="G65" s="285"/>
      <c r="H65" s="289"/>
      <c r="I65" s="293"/>
      <c r="J65" s="298"/>
      <c r="K65" s="303"/>
      <c r="L65" s="303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</row>
    <row r="66" spans="1:33" s="262" customFormat="1" ht="20.25" customHeight="1">
      <c r="A66" s="308"/>
      <c r="B66" s="79"/>
      <c r="C66" s="278"/>
      <c r="D66" s="86"/>
      <c r="E66" s="86"/>
      <c r="F66" s="282"/>
      <c r="G66" s="285"/>
      <c r="H66" s="289"/>
      <c r="I66" s="293"/>
      <c r="J66" s="298"/>
      <c r="K66" s="303"/>
      <c r="L66" s="303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</row>
    <row r="67" spans="1:33" s="262" customFormat="1" ht="20.25" customHeight="1">
      <c r="A67" s="308"/>
      <c r="B67" s="79"/>
      <c r="C67" s="278"/>
      <c r="D67" s="86"/>
      <c r="E67" s="86"/>
      <c r="F67" s="282"/>
      <c r="G67" s="285"/>
      <c r="H67" s="289"/>
      <c r="I67" s="293"/>
      <c r="J67" s="298"/>
      <c r="K67" s="303"/>
      <c r="L67" s="303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</row>
    <row r="68" spans="1:33" s="262" customFormat="1" ht="20.25" customHeight="1">
      <c r="A68" s="308"/>
      <c r="B68" s="79"/>
      <c r="C68" s="278"/>
      <c r="D68" s="86"/>
      <c r="E68" s="86"/>
      <c r="F68" s="282"/>
      <c r="G68" s="285"/>
      <c r="H68" s="289"/>
      <c r="I68" s="293"/>
      <c r="J68" s="298"/>
      <c r="K68" s="303"/>
      <c r="L68" s="303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</row>
    <row r="69" spans="1:33" s="262" customFormat="1" ht="20.25" customHeight="1">
      <c r="A69" s="308"/>
      <c r="B69" s="79"/>
      <c r="C69" s="278"/>
      <c r="D69" s="86"/>
      <c r="E69" s="86"/>
      <c r="F69" s="282"/>
      <c r="G69" s="285"/>
      <c r="H69" s="289"/>
      <c r="I69" s="293"/>
      <c r="J69" s="298"/>
      <c r="K69" s="303"/>
      <c r="L69" s="303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</row>
    <row r="70" spans="1:33" s="262" customFormat="1" ht="20.25" customHeight="1">
      <c r="A70" s="308"/>
      <c r="B70" s="79"/>
      <c r="C70" s="278"/>
      <c r="D70" s="86"/>
      <c r="E70" s="86"/>
      <c r="F70" s="282"/>
      <c r="G70" s="285"/>
      <c r="H70" s="289"/>
      <c r="I70" s="293"/>
      <c r="J70" s="298"/>
      <c r="K70" s="303"/>
      <c r="L70" s="303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</row>
    <row r="71" spans="1:33" s="262" customFormat="1" ht="20.25" customHeight="1">
      <c r="A71" s="308"/>
      <c r="B71" s="79"/>
      <c r="C71" s="278"/>
      <c r="D71" s="86"/>
      <c r="E71" s="86"/>
      <c r="F71" s="282"/>
      <c r="G71" s="285"/>
      <c r="H71" s="289"/>
      <c r="I71" s="293"/>
      <c r="J71" s="298"/>
      <c r="K71" s="303"/>
      <c r="L71" s="303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</row>
    <row r="72" spans="1:33" s="262" customFormat="1" ht="20.25" customHeight="1">
      <c r="A72" s="308"/>
      <c r="B72" s="79"/>
      <c r="C72" s="278"/>
      <c r="D72" s="86"/>
      <c r="E72" s="86"/>
      <c r="F72" s="282"/>
      <c r="G72" s="285"/>
      <c r="H72" s="289"/>
      <c r="I72" s="293"/>
      <c r="J72" s="298"/>
      <c r="K72" s="303"/>
      <c r="L72" s="303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</row>
    <row r="73" spans="1:33" s="262" customFormat="1" ht="20.25" customHeight="1">
      <c r="A73" s="308"/>
      <c r="B73" s="79"/>
      <c r="C73" s="278"/>
      <c r="D73" s="86"/>
      <c r="E73" s="86"/>
      <c r="F73" s="282"/>
      <c r="G73" s="285"/>
      <c r="H73" s="289"/>
      <c r="I73" s="293"/>
      <c r="J73" s="298"/>
      <c r="K73" s="303"/>
      <c r="L73" s="303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</row>
    <row r="74" spans="1:33" s="262" customFormat="1" ht="20.25" customHeight="1">
      <c r="A74" s="308"/>
      <c r="B74" s="79"/>
      <c r="C74" s="278"/>
      <c r="D74" s="86"/>
      <c r="E74" s="86"/>
      <c r="F74" s="282"/>
      <c r="G74" s="285"/>
      <c r="H74" s="289"/>
      <c r="I74" s="293"/>
      <c r="J74" s="298"/>
      <c r="K74" s="303"/>
      <c r="L74" s="303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</row>
    <row r="75" spans="1:33" s="262" customFormat="1" ht="20.25" customHeight="1">
      <c r="A75" s="308"/>
      <c r="B75" s="79"/>
      <c r="C75" s="278"/>
      <c r="D75" s="86"/>
      <c r="E75" s="86"/>
      <c r="F75" s="282"/>
      <c r="G75" s="285"/>
      <c r="H75" s="289"/>
      <c r="I75" s="293"/>
      <c r="J75" s="298"/>
      <c r="K75" s="303"/>
      <c r="L75" s="303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  <c r="Z75" s="307"/>
      <c r="AA75" s="307"/>
      <c r="AB75" s="307"/>
      <c r="AC75" s="307"/>
      <c r="AD75" s="307"/>
      <c r="AE75" s="307"/>
      <c r="AF75" s="307"/>
      <c r="AG75" s="307"/>
    </row>
    <row r="76" spans="1:33" s="262" customFormat="1" ht="20.25" customHeight="1">
      <c r="A76" s="308"/>
      <c r="B76" s="79"/>
      <c r="C76" s="278"/>
      <c r="D76" s="86"/>
      <c r="E76" s="86"/>
      <c r="F76" s="282"/>
      <c r="G76" s="285"/>
      <c r="H76" s="289"/>
      <c r="I76" s="293"/>
      <c r="J76" s="298"/>
      <c r="K76" s="303"/>
      <c r="L76" s="303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</row>
    <row r="77" spans="1:33" s="262" customFormat="1" ht="20.25" customHeight="1">
      <c r="A77" s="308"/>
      <c r="B77" s="79"/>
      <c r="C77" s="278"/>
      <c r="D77" s="86"/>
      <c r="E77" s="86"/>
      <c r="F77" s="282"/>
      <c r="G77" s="285"/>
      <c r="H77" s="289"/>
      <c r="I77" s="293"/>
      <c r="J77" s="298"/>
      <c r="K77" s="303"/>
      <c r="L77" s="303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</row>
    <row r="78" spans="1:33" s="262" customFormat="1" ht="20.25" customHeight="1">
      <c r="A78" s="308"/>
      <c r="B78" s="79"/>
      <c r="C78" s="278"/>
      <c r="D78" s="86"/>
      <c r="E78" s="86"/>
      <c r="F78" s="282"/>
      <c r="G78" s="285"/>
      <c r="H78" s="289"/>
      <c r="I78" s="293"/>
      <c r="J78" s="298"/>
      <c r="K78" s="303"/>
      <c r="L78" s="303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</row>
    <row r="79" spans="1:33" s="262" customFormat="1" ht="20.25" customHeight="1">
      <c r="A79" s="308"/>
      <c r="B79" s="79"/>
      <c r="C79" s="278"/>
      <c r="D79" s="86"/>
      <c r="E79" s="86"/>
      <c r="F79" s="282"/>
      <c r="G79" s="285"/>
      <c r="H79" s="289"/>
      <c r="I79" s="293"/>
      <c r="J79" s="298"/>
      <c r="K79" s="303"/>
      <c r="L79" s="303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</row>
    <row r="80" spans="1:33" s="262" customFormat="1" ht="20.25" customHeight="1">
      <c r="A80" s="308"/>
      <c r="B80" s="79"/>
      <c r="C80" s="278"/>
      <c r="D80" s="86"/>
      <c r="E80" s="86"/>
      <c r="F80" s="282"/>
      <c r="G80" s="285"/>
      <c r="H80" s="289"/>
      <c r="I80" s="293"/>
      <c r="J80" s="298"/>
      <c r="K80" s="303"/>
      <c r="L80" s="303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</row>
    <row r="81" spans="1:33" s="262" customFormat="1" ht="20.25" customHeight="1">
      <c r="A81" s="308"/>
      <c r="B81" s="79"/>
      <c r="C81" s="278"/>
      <c r="D81" s="86"/>
      <c r="E81" s="86"/>
      <c r="F81" s="282"/>
      <c r="G81" s="285"/>
      <c r="H81" s="289"/>
      <c r="I81" s="293"/>
      <c r="J81" s="298"/>
      <c r="K81" s="303"/>
      <c r="L81" s="303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</row>
    <row r="82" spans="1:33" s="262" customFormat="1" ht="20.25" customHeight="1">
      <c r="A82" s="308"/>
      <c r="B82" s="79"/>
      <c r="C82" s="278"/>
      <c r="D82" s="86"/>
      <c r="E82" s="86"/>
      <c r="F82" s="282"/>
      <c r="G82" s="285"/>
      <c r="H82" s="289"/>
      <c r="I82" s="293"/>
      <c r="J82" s="298"/>
      <c r="K82" s="303"/>
      <c r="L82" s="303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</row>
    <row r="83" spans="1:33" s="262" customFormat="1" ht="20.25" customHeight="1">
      <c r="A83" s="308"/>
      <c r="B83" s="79"/>
      <c r="C83" s="278"/>
      <c r="D83" s="86"/>
      <c r="E83" s="86"/>
      <c r="F83" s="282"/>
      <c r="G83" s="285"/>
      <c r="H83" s="289"/>
      <c r="I83" s="293"/>
      <c r="J83" s="298"/>
      <c r="K83" s="303"/>
      <c r="L83" s="303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</row>
    <row r="84" spans="1:33" s="262" customFormat="1" ht="20.25" customHeight="1">
      <c r="A84" s="308"/>
      <c r="B84" s="79"/>
      <c r="C84" s="278"/>
      <c r="D84" s="86"/>
      <c r="E84" s="86"/>
      <c r="F84" s="282"/>
      <c r="G84" s="285"/>
      <c r="H84" s="289"/>
      <c r="I84" s="293"/>
      <c r="J84" s="298"/>
      <c r="K84" s="303"/>
      <c r="L84" s="303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</row>
    <row r="85" spans="1:33" s="262" customFormat="1" ht="20.25" customHeight="1">
      <c r="A85" s="308"/>
      <c r="B85" s="79"/>
      <c r="C85" s="278"/>
      <c r="D85" s="86"/>
      <c r="E85" s="86"/>
      <c r="F85" s="282"/>
      <c r="G85" s="285"/>
      <c r="H85" s="289"/>
      <c r="I85" s="293"/>
      <c r="J85" s="298"/>
      <c r="K85" s="303"/>
      <c r="L85" s="303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</row>
    <row r="86" spans="1:33" s="262" customFormat="1" ht="20.25" customHeight="1">
      <c r="A86" s="308"/>
      <c r="B86" s="79"/>
      <c r="C86" s="278"/>
      <c r="D86" s="86"/>
      <c r="E86" s="86"/>
      <c r="F86" s="282"/>
      <c r="G86" s="285"/>
      <c r="H86" s="289"/>
      <c r="I86" s="293"/>
      <c r="J86" s="298"/>
      <c r="K86" s="303"/>
      <c r="L86" s="303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</row>
    <row r="87" spans="1:33" s="262" customFormat="1" ht="20.25" customHeight="1">
      <c r="A87" s="308"/>
      <c r="B87" s="79"/>
      <c r="C87" s="278"/>
      <c r="D87" s="86"/>
      <c r="E87" s="86"/>
      <c r="F87" s="282"/>
      <c r="G87" s="285"/>
      <c r="H87" s="289"/>
      <c r="I87" s="293"/>
      <c r="J87" s="298"/>
      <c r="K87" s="303"/>
      <c r="L87" s="303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</row>
    <row r="88" spans="1:33" s="262" customFormat="1" ht="20.25" customHeight="1">
      <c r="A88" s="308"/>
      <c r="B88" s="79"/>
      <c r="C88" s="278"/>
      <c r="D88" s="86"/>
      <c r="E88" s="86"/>
      <c r="F88" s="282"/>
      <c r="G88" s="285"/>
      <c r="H88" s="289"/>
      <c r="I88" s="293"/>
      <c r="J88" s="298"/>
      <c r="K88" s="303"/>
      <c r="L88" s="303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</row>
    <row r="89" spans="1:33" s="262" customFormat="1" ht="20.25" customHeight="1">
      <c r="A89" s="308"/>
      <c r="B89" s="79"/>
      <c r="C89" s="278"/>
      <c r="D89" s="86"/>
      <c r="E89" s="86"/>
      <c r="F89" s="282"/>
      <c r="G89" s="285"/>
      <c r="H89" s="289"/>
      <c r="I89" s="293"/>
      <c r="J89" s="298"/>
      <c r="K89" s="303"/>
      <c r="L89" s="303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</row>
    <row r="90" spans="1:33" s="262" customFormat="1" ht="20.25" customHeight="1">
      <c r="A90" s="308"/>
      <c r="B90" s="79"/>
      <c r="C90" s="278"/>
      <c r="D90" s="86"/>
      <c r="E90" s="86"/>
      <c r="F90" s="282"/>
      <c r="G90" s="285"/>
      <c r="H90" s="289"/>
      <c r="I90" s="293"/>
      <c r="J90" s="298"/>
      <c r="K90" s="303"/>
      <c r="L90" s="303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</row>
    <row r="91" spans="1:33" s="262" customFormat="1" ht="20.25" customHeight="1">
      <c r="A91" s="308"/>
      <c r="B91" s="79"/>
      <c r="C91" s="278"/>
      <c r="D91" s="86"/>
      <c r="E91" s="86"/>
      <c r="F91" s="282"/>
      <c r="G91" s="285"/>
      <c r="H91" s="289"/>
      <c r="I91" s="293"/>
      <c r="J91" s="298"/>
      <c r="K91" s="303"/>
      <c r="L91" s="303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</row>
    <row r="92" spans="1:33" s="262" customFormat="1" ht="20.25" customHeight="1">
      <c r="A92" s="308"/>
      <c r="B92" s="79"/>
      <c r="C92" s="278"/>
      <c r="D92" s="86"/>
      <c r="E92" s="86"/>
      <c r="F92" s="282"/>
      <c r="G92" s="285"/>
      <c r="H92" s="289"/>
      <c r="I92" s="293"/>
      <c r="J92" s="298"/>
      <c r="K92" s="303"/>
      <c r="L92" s="303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</row>
    <row r="93" spans="1:33" s="262" customFormat="1" ht="20.25" customHeight="1">
      <c r="A93" s="308"/>
      <c r="B93" s="79"/>
      <c r="C93" s="278"/>
      <c r="D93" s="86"/>
      <c r="E93" s="86"/>
      <c r="F93" s="282"/>
      <c r="G93" s="285"/>
      <c r="H93" s="289"/>
      <c r="I93" s="293"/>
      <c r="J93" s="298"/>
      <c r="K93" s="303"/>
      <c r="L93" s="303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</row>
    <row r="94" spans="1:33" s="262" customFormat="1" ht="20.25" customHeight="1">
      <c r="A94" s="308"/>
      <c r="B94" s="79"/>
      <c r="C94" s="278"/>
      <c r="D94" s="86"/>
      <c r="E94" s="86"/>
      <c r="F94" s="282"/>
      <c r="G94" s="285"/>
      <c r="H94" s="289"/>
      <c r="I94" s="293"/>
      <c r="J94" s="298"/>
      <c r="K94" s="303"/>
      <c r="L94" s="303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</row>
    <row r="95" spans="1:33" s="262" customFormat="1" ht="20.25" customHeight="1">
      <c r="A95" s="308"/>
      <c r="B95" s="79"/>
      <c r="C95" s="278"/>
      <c r="D95" s="86"/>
      <c r="E95" s="86"/>
      <c r="F95" s="282"/>
      <c r="G95" s="285"/>
      <c r="H95" s="289"/>
      <c r="I95" s="293"/>
      <c r="J95" s="298"/>
      <c r="K95" s="303"/>
      <c r="L95" s="303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</row>
    <row r="96" spans="1:33" s="262" customFormat="1" ht="20.25" customHeight="1">
      <c r="A96" s="308"/>
      <c r="B96" s="79"/>
      <c r="C96" s="278"/>
      <c r="D96" s="86"/>
      <c r="E96" s="86"/>
      <c r="F96" s="282"/>
      <c r="G96" s="285"/>
      <c r="H96" s="289"/>
      <c r="I96" s="293"/>
      <c r="J96" s="298"/>
      <c r="K96" s="303"/>
      <c r="L96" s="303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</row>
    <row r="97" spans="1:33" s="262" customFormat="1" ht="20.25" customHeight="1">
      <c r="A97" s="308"/>
      <c r="B97" s="79"/>
      <c r="C97" s="278"/>
      <c r="D97" s="86"/>
      <c r="E97" s="86"/>
      <c r="F97" s="282"/>
      <c r="G97" s="285"/>
      <c r="H97" s="289"/>
      <c r="I97" s="293"/>
      <c r="J97" s="298"/>
      <c r="K97" s="303"/>
      <c r="L97" s="303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</row>
    <row r="98" spans="1:33" s="262" customFormat="1" ht="20.25" customHeight="1">
      <c r="A98" s="308"/>
      <c r="B98" s="79"/>
      <c r="C98" s="278"/>
      <c r="D98" s="86"/>
      <c r="E98" s="86"/>
      <c r="F98" s="282"/>
      <c r="G98" s="285"/>
      <c r="H98" s="289"/>
      <c r="I98" s="293"/>
      <c r="J98" s="298"/>
      <c r="K98" s="303"/>
      <c r="L98" s="303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</row>
    <row r="99" spans="1:33" s="262" customFormat="1" ht="20.25" customHeight="1">
      <c r="A99" s="308"/>
      <c r="B99" s="79"/>
      <c r="C99" s="278"/>
      <c r="D99" s="86"/>
      <c r="E99" s="86"/>
      <c r="F99" s="282"/>
      <c r="G99" s="285"/>
      <c r="H99" s="289"/>
      <c r="I99" s="293"/>
      <c r="J99" s="298"/>
      <c r="K99" s="303"/>
      <c r="L99" s="303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</row>
    <row r="100" spans="1:33" s="262" customFormat="1" ht="20.25" customHeight="1">
      <c r="A100" s="308"/>
      <c r="B100" s="79"/>
      <c r="C100" s="278"/>
      <c r="D100" s="86"/>
      <c r="E100" s="86"/>
      <c r="F100" s="282"/>
      <c r="G100" s="285"/>
      <c r="H100" s="289"/>
      <c r="I100" s="293"/>
      <c r="J100" s="298"/>
      <c r="K100" s="303"/>
      <c r="L100" s="303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</row>
    <row r="101" spans="1:33" s="262" customFormat="1" ht="20.25" customHeight="1">
      <c r="A101" s="308"/>
      <c r="B101" s="79"/>
      <c r="C101" s="278"/>
      <c r="D101" s="86"/>
      <c r="E101" s="86"/>
      <c r="F101" s="282"/>
      <c r="G101" s="285"/>
      <c r="H101" s="289"/>
      <c r="I101" s="293"/>
      <c r="J101" s="298"/>
      <c r="K101" s="303"/>
      <c r="L101" s="303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</row>
    <row r="102" spans="1:33" s="262" customFormat="1" ht="20.25" customHeight="1">
      <c r="A102" s="308"/>
      <c r="B102" s="79"/>
      <c r="C102" s="278"/>
      <c r="D102" s="86"/>
      <c r="E102" s="86"/>
      <c r="F102" s="282"/>
      <c r="G102" s="285"/>
      <c r="H102" s="289"/>
      <c r="I102" s="293"/>
      <c r="J102" s="298"/>
      <c r="K102" s="303"/>
      <c r="L102" s="303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</row>
    <row r="103" spans="1:33" s="262" customFormat="1" ht="20.25" customHeight="1">
      <c r="A103" s="308"/>
      <c r="B103" s="79"/>
      <c r="C103" s="278"/>
      <c r="D103" s="86"/>
      <c r="E103" s="86"/>
      <c r="F103" s="282"/>
      <c r="G103" s="285"/>
      <c r="H103" s="289"/>
      <c r="I103" s="293"/>
      <c r="J103" s="298"/>
      <c r="K103" s="303"/>
      <c r="L103" s="303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</row>
    <row r="104" spans="1:33" s="262" customFormat="1" ht="20.25" customHeight="1">
      <c r="A104" s="308"/>
      <c r="B104" s="79"/>
      <c r="C104" s="278"/>
      <c r="D104" s="86"/>
      <c r="E104" s="86"/>
      <c r="F104" s="282"/>
      <c r="G104" s="285"/>
      <c r="H104" s="289"/>
      <c r="I104" s="293"/>
      <c r="J104" s="298"/>
      <c r="K104" s="303"/>
      <c r="L104" s="303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</row>
    <row r="105" spans="1:33" s="262" customFormat="1" ht="20.25" customHeight="1">
      <c r="A105" s="308"/>
      <c r="B105" s="79"/>
      <c r="C105" s="278"/>
      <c r="D105" s="86"/>
      <c r="E105" s="86"/>
      <c r="F105" s="282"/>
      <c r="G105" s="285"/>
      <c r="H105" s="289"/>
      <c r="I105" s="293"/>
      <c r="J105" s="298"/>
      <c r="K105" s="303"/>
      <c r="L105" s="303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</row>
    <row r="106" spans="1:33" s="262" customFormat="1" ht="20.25" customHeight="1">
      <c r="A106" s="308"/>
      <c r="B106" s="79"/>
      <c r="C106" s="278"/>
      <c r="D106" s="86"/>
      <c r="E106" s="86"/>
      <c r="F106" s="282"/>
      <c r="G106" s="285"/>
      <c r="H106" s="289"/>
      <c r="I106" s="293"/>
      <c r="J106" s="298"/>
      <c r="K106" s="303"/>
      <c r="L106" s="303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</row>
    <row r="107" spans="1:33" s="262" customFormat="1" ht="20.25" customHeight="1">
      <c r="A107" s="308"/>
      <c r="B107" s="79"/>
      <c r="C107" s="278"/>
      <c r="D107" s="86"/>
      <c r="E107" s="86"/>
      <c r="F107" s="282"/>
      <c r="G107" s="285"/>
      <c r="H107" s="289"/>
      <c r="I107" s="293"/>
      <c r="J107" s="298"/>
      <c r="K107" s="303"/>
      <c r="L107" s="303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</row>
    <row r="108" spans="1:33" s="262" customFormat="1" ht="20.25" customHeight="1">
      <c r="A108" s="308"/>
      <c r="B108" s="79"/>
      <c r="C108" s="278"/>
      <c r="D108" s="86"/>
      <c r="E108" s="86"/>
      <c r="F108" s="282"/>
      <c r="G108" s="285"/>
      <c r="H108" s="289"/>
      <c r="I108" s="293"/>
      <c r="J108" s="298"/>
      <c r="K108" s="303"/>
      <c r="L108" s="303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</row>
    <row r="109" spans="1:33" s="262" customFormat="1" ht="20.25" customHeight="1">
      <c r="A109" s="308"/>
      <c r="B109" s="79"/>
      <c r="C109" s="278"/>
      <c r="D109" s="86"/>
      <c r="E109" s="86"/>
      <c r="F109" s="282"/>
      <c r="G109" s="285"/>
      <c r="H109" s="289"/>
      <c r="I109" s="293"/>
      <c r="J109" s="298"/>
      <c r="K109" s="303"/>
      <c r="L109" s="303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</row>
    <row r="110" spans="1:33" s="262" customFormat="1" ht="20.25" customHeight="1">
      <c r="A110" s="308"/>
      <c r="B110" s="79"/>
      <c r="C110" s="278"/>
      <c r="D110" s="86"/>
      <c r="E110" s="86"/>
      <c r="F110" s="282"/>
      <c r="G110" s="285"/>
      <c r="H110" s="289"/>
      <c r="I110" s="293"/>
      <c r="J110" s="298"/>
      <c r="K110" s="303"/>
      <c r="L110" s="303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</row>
    <row r="111" spans="1:33" s="262" customFormat="1" ht="20.25" customHeight="1">
      <c r="A111" s="308"/>
      <c r="B111" s="79"/>
      <c r="C111" s="278"/>
      <c r="D111" s="86"/>
      <c r="E111" s="86"/>
      <c r="F111" s="282"/>
      <c r="G111" s="285"/>
      <c r="H111" s="289"/>
      <c r="I111" s="293"/>
      <c r="J111" s="298"/>
      <c r="K111" s="303"/>
      <c r="L111" s="303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</row>
    <row r="112" spans="1:33" s="262" customFormat="1" ht="20.25" customHeight="1">
      <c r="A112" s="308"/>
      <c r="B112" s="79"/>
      <c r="C112" s="278"/>
      <c r="D112" s="86"/>
      <c r="E112" s="86"/>
      <c r="F112" s="282"/>
      <c r="G112" s="285"/>
      <c r="H112" s="289"/>
      <c r="I112" s="293"/>
      <c r="J112" s="298"/>
      <c r="K112" s="303"/>
      <c r="L112" s="303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</row>
    <row r="113" spans="1:33" s="262" customFormat="1" ht="20.25" customHeight="1">
      <c r="A113" s="308"/>
      <c r="B113" s="79"/>
      <c r="C113" s="278"/>
      <c r="D113" s="86"/>
      <c r="E113" s="86"/>
      <c r="F113" s="282"/>
      <c r="G113" s="285"/>
      <c r="H113" s="289"/>
      <c r="I113" s="293"/>
      <c r="J113" s="298"/>
      <c r="K113" s="303"/>
      <c r="L113" s="303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</row>
    <row r="114" spans="1:33" s="262" customFormat="1" ht="20.25" customHeight="1">
      <c r="A114" s="308"/>
      <c r="B114" s="79"/>
      <c r="C114" s="278"/>
      <c r="D114" s="86"/>
      <c r="E114" s="86"/>
      <c r="F114" s="282"/>
      <c r="G114" s="285"/>
      <c r="H114" s="289"/>
      <c r="I114" s="293"/>
      <c r="J114" s="298"/>
      <c r="K114" s="303"/>
      <c r="L114" s="303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</row>
    <row r="115" spans="1:33" s="262" customFormat="1" ht="20.25" customHeight="1">
      <c r="A115" s="308"/>
      <c r="B115" s="79"/>
      <c r="C115" s="278"/>
      <c r="D115" s="86"/>
      <c r="E115" s="86"/>
      <c r="F115" s="282"/>
      <c r="G115" s="285"/>
      <c r="H115" s="289"/>
      <c r="I115" s="293"/>
      <c r="J115" s="298"/>
      <c r="K115" s="303"/>
      <c r="L115" s="303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</row>
    <row r="116" spans="1:33" s="262" customFormat="1" ht="20.25" customHeight="1">
      <c r="A116" s="308"/>
      <c r="B116" s="79"/>
      <c r="C116" s="278"/>
      <c r="D116" s="86"/>
      <c r="E116" s="86"/>
      <c r="F116" s="282"/>
      <c r="G116" s="285"/>
      <c r="H116" s="289"/>
      <c r="I116" s="293"/>
      <c r="J116" s="298"/>
      <c r="K116" s="303"/>
      <c r="L116" s="303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</row>
    <row r="117" spans="1:33" s="262" customFormat="1" ht="20.25" customHeight="1">
      <c r="A117" s="308"/>
      <c r="B117" s="79"/>
      <c r="C117" s="278"/>
      <c r="D117" s="86"/>
      <c r="E117" s="86"/>
      <c r="F117" s="282"/>
      <c r="G117" s="285"/>
      <c r="H117" s="289"/>
      <c r="I117" s="293"/>
      <c r="J117" s="298"/>
      <c r="K117" s="303"/>
      <c r="L117" s="303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</row>
    <row r="118" spans="1:33" s="262" customFormat="1" ht="20.25" customHeight="1">
      <c r="A118" s="308"/>
      <c r="B118" s="79"/>
      <c r="C118" s="278"/>
      <c r="D118" s="86"/>
      <c r="E118" s="86"/>
      <c r="F118" s="282"/>
      <c r="G118" s="285"/>
      <c r="H118" s="289"/>
      <c r="I118" s="293"/>
      <c r="J118" s="298"/>
      <c r="K118" s="303"/>
      <c r="L118" s="303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</row>
    <row r="119" spans="1:33" s="262" customFormat="1" ht="20.25" customHeight="1">
      <c r="A119" s="308"/>
      <c r="B119" s="79"/>
      <c r="C119" s="278"/>
      <c r="D119" s="86"/>
      <c r="E119" s="86"/>
      <c r="F119" s="282"/>
      <c r="G119" s="285"/>
      <c r="H119" s="289"/>
      <c r="I119" s="293"/>
      <c r="J119" s="298"/>
      <c r="K119" s="303"/>
      <c r="L119" s="303"/>
      <c r="M119" s="307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</row>
    <row r="120" spans="1:33" s="262" customFormat="1" ht="20.25" customHeight="1">
      <c r="A120" s="308"/>
      <c r="B120" s="79"/>
      <c r="C120" s="278"/>
      <c r="D120" s="86"/>
      <c r="E120" s="86"/>
      <c r="F120" s="282"/>
      <c r="G120" s="285"/>
      <c r="H120" s="289"/>
      <c r="I120" s="293"/>
      <c r="J120" s="298"/>
      <c r="K120" s="303"/>
      <c r="L120" s="303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</row>
    <row r="121" spans="1:33" s="262" customFormat="1" ht="20.25" customHeight="1">
      <c r="A121" s="308"/>
      <c r="B121" s="79"/>
      <c r="C121" s="278"/>
      <c r="D121" s="86"/>
      <c r="E121" s="86"/>
      <c r="F121" s="282"/>
      <c r="G121" s="285"/>
      <c r="H121" s="289"/>
      <c r="I121" s="293"/>
      <c r="J121" s="298"/>
      <c r="K121" s="303"/>
      <c r="L121" s="303"/>
      <c r="M121" s="307"/>
      <c r="N121" s="307"/>
      <c r="O121" s="307"/>
      <c r="P121" s="307"/>
      <c r="Q121" s="307"/>
      <c r="R121" s="307"/>
      <c r="S121" s="307"/>
      <c r="T121" s="307"/>
      <c r="U121" s="307"/>
      <c r="V121" s="307"/>
      <c r="W121" s="307"/>
      <c r="X121" s="307"/>
      <c r="Y121" s="307"/>
      <c r="Z121" s="307"/>
      <c r="AA121" s="307"/>
      <c r="AB121" s="307"/>
      <c r="AC121" s="307"/>
      <c r="AD121" s="307"/>
      <c r="AE121" s="307"/>
      <c r="AF121" s="307"/>
      <c r="AG121" s="307"/>
    </row>
    <row r="122" spans="1:33" s="262" customFormat="1" ht="20.25" customHeight="1">
      <c r="A122" s="308"/>
      <c r="B122" s="79"/>
      <c r="C122" s="278"/>
      <c r="D122" s="86"/>
      <c r="E122" s="86"/>
      <c r="F122" s="282"/>
      <c r="G122" s="285"/>
      <c r="H122" s="289"/>
      <c r="I122" s="293"/>
      <c r="J122" s="298"/>
      <c r="K122" s="303"/>
      <c r="L122" s="303"/>
      <c r="M122" s="307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</row>
    <row r="123" spans="1:33" s="262" customFormat="1" ht="20.25" customHeight="1">
      <c r="A123" s="308"/>
      <c r="B123" s="79"/>
      <c r="C123" s="278"/>
      <c r="D123" s="86"/>
      <c r="E123" s="86"/>
      <c r="F123" s="282"/>
      <c r="G123" s="285"/>
      <c r="H123" s="289"/>
      <c r="I123" s="293"/>
      <c r="J123" s="298"/>
      <c r="K123" s="303"/>
      <c r="L123" s="303"/>
      <c r="M123" s="307"/>
      <c r="N123" s="307"/>
      <c r="O123" s="307"/>
      <c r="P123" s="307"/>
      <c r="Q123" s="307"/>
      <c r="R123" s="307"/>
      <c r="S123" s="307"/>
      <c r="T123" s="307"/>
      <c r="U123" s="307"/>
      <c r="V123" s="307"/>
      <c r="W123" s="30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</row>
    <row r="124" spans="1:33" s="262" customFormat="1" ht="20.25" customHeight="1">
      <c r="A124" s="308"/>
      <c r="B124" s="79"/>
      <c r="C124" s="278"/>
      <c r="D124" s="86"/>
      <c r="E124" s="86"/>
      <c r="F124" s="282"/>
      <c r="G124" s="285"/>
      <c r="H124" s="289"/>
      <c r="I124" s="293"/>
      <c r="J124" s="298"/>
      <c r="K124" s="303"/>
      <c r="L124" s="303"/>
      <c r="M124" s="307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</row>
    <row r="125" spans="1:33" s="262" customFormat="1" ht="20.25" customHeight="1">
      <c r="A125" s="308"/>
      <c r="B125" s="79"/>
      <c r="C125" s="278"/>
      <c r="D125" s="86"/>
      <c r="E125" s="86"/>
      <c r="F125" s="282"/>
      <c r="G125" s="285"/>
      <c r="H125" s="289"/>
      <c r="I125" s="293"/>
      <c r="J125" s="298"/>
      <c r="K125" s="303"/>
      <c r="L125" s="303"/>
      <c r="M125" s="307"/>
      <c r="N125" s="307"/>
      <c r="O125" s="307"/>
      <c r="P125" s="307"/>
      <c r="Q125" s="307"/>
      <c r="R125" s="307"/>
      <c r="S125" s="307"/>
      <c r="T125" s="307"/>
      <c r="U125" s="307"/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</row>
    <row r="126" spans="1:33" s="262" customFormat="1" ht="20.25" customHeight="1">
      <c r="A126" s="308"/>
      <c r="B126" s="79"/>
      <c r="C126" s="278"/>
      <c r="D126" s="86"/>
      <c r="E126" s="86"/>
      <c r="F126" s="282"/>
      <c r="G126" s="285"/>
      <c r="H126" s="289"/>
      <c r="I126" s="293"/>
      <c r="J126" s="298"/>
      <c r="K126" s="303"/>
      <c r="L126" s="303"/>
      <c r="M126" s="307"/>
      <c r="N126" s="307"/>
      <c r="O126" s="307"/>
      <c r="P126" s="307"/>
      <c r="Q126" s="307"/>
      <c r="R126" s="307"/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</row>
    <row r="127" spans="1:33" s="262" customFormat="1" ht="20.25" customHeight="1">
      <c r="A127" s="308"/>
      <c r="B127" s="79"/>
      <c r="C127" s="278"/>
      <c r="D127" s="86"/>
      <c r="E127" s="86"/>
      <c r="F127" s="282"/>
      <c r="G127" s="285"/>
      <c r="H127" s="289"/>
      <c r="I127" s="293"/>
      <c r="J127" s="298"/>
      <c r="K127" s="303"/>
      <c r="L127" s="303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</row>
    <row r="128" spans="1:33" s="262" customFormat="1" ht="20.25" customHeight="1">
      <c r="A128" s="308"/>
      <c r="B128" s="79"/>
      <c r="C128" s="278"/>
      <c r="D128" s="86"/>
      <c r="E128" s="86"/>
      <c r="F128" s="282"/>
      <c r="G128" s="285"/>
      <c r="H128" s="289"/>
      <c r="I128" s="293"/>
      <c r="J128" s="298"/>
      <c r="K128" s="303"/>
      <c r="L128" s="303"/>
      <c r="M128" s="307"/>
      <c r="N128" s="307"/>
      <c r="O128" s="307"/>
      <c r="P128" s="307"/>
      <c r="Q128" s="307"/>
      <c r="R128" s="307"/>
      <c r="S128" s="307"/>
      <c r="T128" s="307"/>
      <c r="U128" s="307"/>
      <c r="V128" s="307"/>
      <c r="W128" s="307"/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</row>
    <row r="129" spans="1:33" s="262" customFormat="1" ht="20.25" customHeight="1">
      <c r="A129" s="303"/>
      <c r="B129" s="79"/>
      <c r="C129" s="278"/>
      <c r="D129" s="86"/>
      <c r="E129" s="86"/>
      <c r="F129" s="282"/>
      <c r="G129" s="285"/>
      <c r="H129" s="289"/>
      <c r="I129" s="293"/>
      <c r="J129" s="298"/>
      <c r="K129" s="303"/>
      <c r="L129" s="303"/>
      <c r="M129" s="307"/>
      <c r="N129" s="307"/>
      <c r="O129" s="307"/>
      <c r="P129" s="307"/>
      <c r="Q129" s="307"/>
      <c r="R129" s="307"/>
      <c r="S129" s="307"/>
      <c r="T129" s="307"/>
      <c r="U129" s="307"/>
      <c r="V129" s="307"/>
      <c r="W129" s="307"/>
      <c r="X129" s="307"/>
      <c r="Y129" s="307"/>
      <c r="Z129" s="307"/>
      <c r="AA129" s="307"/>
      <c r="AB129" s="307"/>
      <c r="AC129" s="307"/>
      <c r="AD129" s="307"/>
      <c r="AE129" s="307"/>
      <c r="AF129" s="307"/>
      <c r="AG129" s="307"/>
    </row>
    <row r="130" spans="1:33" s="262" customFormat="1" ht="20.25" customHeight="1">
      <c r="A130" s="303"/>
      <c r="B130" s="79"/>
      <c r="C130" s="278"/>
      <c r="D130" s="86"/>
      <c r="E130" s="86"/>
      <c r="F130" s="282"/>
      <c r="G130" s="285"/>
      <c r="H130" s="289"/>
      <c r="I130" s="293"/>
      <c r="J130" s="298"/>
      <c r="K130" s="303"/>
      <c r="L130" s="303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</row>
    <row r="131" spans="1:33" s="262" customFormat="1" ht="20.25" customHeight="1">
      <c r="A131" s="303"/>
      <c r="B131" s="79"/>
      <c r="C131" s="278"/>
      <c r="D131" s="86"/>
      <c r="E131" s="86"/>
      <c r="F131" s="282"/>
      <c r="G131" s="285"/>
      <c r="H131" s="289"/>
      <c r="I131" s="293"/>
      <c r="J131" s="298"/>
      <c r="K131" s="303"/>
      <c r="L131" s="303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</row>
    <row r="132" spans="1:33" s="262" customFormat="1" ht="20.25" customHeight="1">
      <c r="A132" s="303"/>
      <c r="B132" s="79"/>
      <c r="C132" s="278"/>
      <c r="D132" s="86"/>
      <c r="E132" s="86"/>
      <c r="F132" s="282"/>
      <c r="G132" s="285"/>
      <c r="H132" s="289"/>
      <c r="I132" s="293"/>
      <c r="J132" s="298"/>
      <c r="K132" s="303"/>
      <c r="L132" s="303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</row>
    <row r="133" spans="1:33" s="262" customFormat="1" ht="20.25" customHeight="1">
      <c r="A133" s="303"/>
      <c r="B133" s="79"/>
      <c r="C133" s="278"/>
      <c r="D133" s="86"/>
      <c r="E133" s="86"/>
      <c r="F133" s="282"/>
      <c r="G133" s="285"/>
      <c r="H133" s="289"/>
      <c r="I133" s="293"/>
      <c r="J133" s="298"/>
      <c r="K133" s="303"/>
      <c r="L133" s="303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</row>
    <row r="134" spans="1:33" s="262" customFormat="1" ht="20.25" customHeight="1">
      <c r="A134" s="303"/>
      <c r="B134" s="79"/>
      <c r="C134" s="278"/>
      <c r="D134" s="86"/>
      <c r="E134" s="86"/>
      <c r="F134" s="282"/>
      <c r="G134" s="285"/>
      <c r="H134" s="289"/>
      <c r="I134" s="293"/>
      <c r="J134" s="298"/>
      <c r="K134" s="303"/>
      <c r="L134" s="303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</row>
    <row r="135" spans="1:33" s="262" customFormat="1" ht="20.25" customHeight="1">
      <c r="A135" s="303"/>
      <c r="B135" s="79"/>
      <c r="C135" s="278"/>
      <c r="D135" s="86"/>
      <c r="E135" s="86"/>
      <c r="F135" s="282"/>
      <c r="G135" s="285"/>
      <c r="H135" s="289"/>
      <c r="I135" s="293"/>
      <c r="J135" s="298"/>
      <c r="K135" s="303"/>
      <c r="L135" s="303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</row>
    <row r="136" spans="1:33" s="262" customFormat="1" ht="20.25" customHeight="1">
      <c r="A136" s="303"/>
      <c r="B136" s="79"/>
      <c r="C136" s="278"/>
      <c r="D136" s="86"/>
      <c r="E136" s="86"/>
      <c r="F136" s="282"/>
      <c r="G136" s="285"/>
      <c r="H136" s="289"/>
      <c r="I136" s="293"/>
      <c r="J136" s="298"/>
      <c r="K136" s="303"/>
      <c r="L136" s="303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</row>
    <row r="137" spans="1:33" s="262" customFormat="1" ht="20.25" customHeight="1">
      <c r="A137" s="303"/>
      <c r="B137" s="79"/>
      <c r="C137" s="278"/>
      <c r="D137" s="86"/>
      <c r="E137" s="86"/>
      <c r="F137" s="282"/>
      <c r="G137" s="285"/>
      <c r="H137" s="289"/>
      <c r="I137" s="293"/>
      <c r="J137" s="298"/>
      <c r="K137" s="303"/>
      <c r="L137" s="303"/>
      <c r="M137" s="307"/>
      <c r="N137" s="307"/>
      <c r="O137" s="307"/>
      <c r="P137" s="307"/>
      <c r="Q137" s="307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7"/>
      <c r="AF137" s="307"/>
      <c r="AG137" s="307"/>
    </row>
    <row r="138" spans="1:33" s="262" customFormat="1" ht="20.25" customHeight="1">
      <c r="A138" s="303"/>
      <c r="B138" s="79"/>
      <c r="C138" s="278"/>
      <c r="D138" s="86"/>
      <c r="E138" s="86"/>
      <c r="F138" s="282"/>
      <c r="G138" s="285"/>
      <c r="H138" s="289"/>
      <c r="I138" s="293"/>
      <c r="J138" s="298"/>
      <c r="K138" s="303"/>
      <c r="L138" s="303"/>
      <c r="M138" s="307"/>
      <c r="N138" s="307"/>
      <c r="O138" s="307"/>
      <c r="P138" s="307"/>
      <c r="Q138" s="307"/>
      <c r="R138" s="307"/>
      <c r="S138" s="307"/>
      <c r="T138" s="307"/>
      <c r="U138" s="307"/>
      <c r="V138" s="307"/>
      <c r="W138" s="307"/>
      <c r="X138" s="307"/>
      <c r="Y138" s="307"/>
      <c r="Z138" s="307"/>
      <c r="AA138" s="307"/>
      <c r="AB138" s="307"/>
      <c r="AC138" s="307"/>
      <c r="AD138" s="307"/>
      <c r="AE138" s="307"/>
      <c r="AF138" s="307"/>
      <c r="AG138" s="307"/>
    </row>
    <row r="139" spans="1:33" s="262" customFormat="1" ht="20.25" customHeight="1">
      <c r="A139" s="303"/>
      <c r="B139" s="79"/>
      <c r="C139" s="278"/>
      <c r="D139" s="86"/>
      <c r="E139" s="86"/>
      <c r="F139" s="282"/>
      <c r="G139" s="285"/>
      <c r="H139" s="289"/>
      <c r="I139" s="293"/>
      <c r="J139" s="298"/>
      <c r="K139" s="303"/>
      <c r="L139" s="303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</row>
    <row r="140" spans="1:33" s="262" customFormat="1" ht="20.25" customHeight="1">
      <c r="A140" s="303"/>
      <c r="B140" s="79"/>
      <c r="C140" s="278"/>
      <c r="D140" s="86"/>
      <c r="E140" s="86"/>
      <c r="F140" s="282"/>
      <c r="G140" s="285"/>
      <c r="H140" s="289"/>
      <c r="I140" s="293"/>
      <c r="J140" s="298"/>
      <c r="K140" s="303"/>
      <c r="L140" s="303"/>
      <c r="M140" s="307"/>
      <c r="N140" s="307"/>
      <c r="O140" s="307"/>
      <c r="P140" s="307"/>
      <c r="Q140" s="307"/>
      <c r="R140" s="307"/>
      <c r="S140" s="307"/>
      <c r="T140" s="307"/>
      <c r="U140" s="307"/>
      <c r="V140" s="307"/>
      <c r="W140" s="30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</row>
    <row r="141" spans="1:33" s="262" customFormat="1" ht="20.25" customHeight="1">
      <c r="A141" s="303"/>
      <c r="B141" s="79"/>
      <c r="C141" s="278"/>
      <c r="D141" s="86"/>
      <c r="E141" s="86"/>
      <c r="F141" s="282"/>
      <c r="G141" s="285"/>
      <c r="H141" s="289"/>
      <c r="I141" s="293"/>
      <c r="J141" s="298"/>
      <c r="K141" s="303"/>
      <c r="L141" s="303"/>
      <c r="M141" s="307"/>
      <c r="N141" s="307"/>
      <c r="O141" s="307"/>
      <c r="P141" s="307"/>
      <c r="Q141" s="307"/>
      <c r="R141" s="307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</row>
    <row r="142" spans="1:33" s="262" customFormat="1" ht="20.25" customHeight="1">
      <c r="A142" s="303"/>
      <c r="B142" s="79"/>
      <c r="C142" s="278"/>
      <c r="D142" s="86"/>
      <c r="E142" s="86"/>
      <c r="F142" s="282"/>
      <c r="G142" s="285"/>
      <c r="H142" s="289"/>
      <c r="I142" s="293"/>
      <c r="J142" s="298"/>
      <c r="K142" s="303"/>
      <c r="L142" s="303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</row>
    <row r="143" spans="1:33" s="262" customFormat="1" ht="20.25" customHeight="1">
      <c r="A143" s="303"/>
      <c r="B143" s="79"/>
      <c r="C143" s="278"/>
      <c r="D143" s="86"/>
      <c r="E143" s="86"/>
      <c r="F143" s="282"/>
      <c r="G143" s="285"/>
      <c r="H143" s="289"/>
      <c r="I143" s="293"/>
      <c r="J143" s="298"/>
      <c r="K143" s="303"/>
      <c r="L143" s="303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</row>
    <row r="144" spans="1:33" s="262" customFormat="1" ht="20.25" customHeight="1">
      <c r="A144" s="303"/>
      <c r="B144" s="79"/>
      <c r="C144" s="278"/>
      <c r="D144" s="86"/>
      <c r="E144" s="86"/>
      <c r="F144" s="282"/>
      <c r="G144" s="285"/>
      <c r="H144" s="289"/>
      <c r="I144" s="293"/>
      <c r="J144" s="298"/>
      <c r="K144" s="303"/>
      <c r="L144" s="303"/>
      <c r="M144" s="307"/>
      <c r="N144" s="307"/>
      <c r="O144" s="307"/>
      <c r="P144" s="307"/>
      <c r="Q144" s="307"/>
      <c r="R144" s="307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</row>
    <row r="145" spans="1:33" s="262" customFormat="1" ht="20.25" customHeight="1">
      <c r="A145" s="303"/>
      <c r="B145" s="79"/>
      <c r="C145" s="278"/>
      <c r="D145" s="86"/>
      <c r="E145" s="86"/>
      <c r="F145" s="282"/>
      <c r="G145" s="285"/>
      <c r="H145" s="289"/>
      <c r="I145" s="293"/>
      <c r="J145" s="298"/>
      <c r="K145" s="303"/>
      <c r="L145" s="303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</row>
    <row r="146" spans="1:33" s="262" customFormat="1" ht="20.25" customHeight="1">
      <c r="A146" s="303"/>
      <c r="B146" s="79"/>
      <c r="C146" s="278"/>
      <c r="D146" s="86"/>
      <c r="E146" s="86"/>
      <c r="F146" s="282"/>
      <c r="G146" s="285"/>
      <c r="H146" s="289"/>
      <c r="I146" s="293"/>
      <c r="J146" s="298"/>
      <c r="K146" s="303"/>
      <c r="L146" s="303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</row>
    <row r="147" spans="1:33" s="262" customFormat="1" ht="20.25" customHeight="1">
      <c r="A147" s="303"/>
      <c r="B147" s="79"/>
      <c r="C147" s="278"/>
      <c r="D147" s="86"/>
      <c r="E147" s="86"/>
      <c r="F147" s="282"/>
      <c r="G147" s="285"/>
      <c r="H147" s="289"/>
      <c r="I147" s="293"/>
      <c r="J147" s="298"/>
      <c r="K147" s="303"/>
      <c r="L147" s="303"/>
      <c r="M147" s="307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</row>
    <row r="148" spans="1:33" s="262" customFormat="1" ht="20.25" customHeight="1">
      <c r="A148" s="303"/>
      <c r="B148" s="79"/>
      <c r="C148" s="278"/>
      <c r="D148" s="86"/>
      <c r="E148" s="86"/>
      <c r="F148" s="282"/>
      <c r="G148" s="285"/>
      <c r="H148" s="289"/>
      <c r="I148" s="293"/>
      <c r="J148" s="298"/>
      <c r="K148" s="303"/>
      <c r="L148" s="303"/>
      <c r="M148" s="307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</row>
    <row r="149" spans="1:33" s="262" customFormat="1" ht="20.25" customHeight="1">
      <c r="A149" s="303"/>
      <c r="B149" s="79"/>
      <c r="C149" s="278"/>
      <c r="D149" s="86"/>
      <c r="E149" s="86"/>
      <c r="F149" s="282"/>
      <c r="G149" s="285"/>
      <c r="H149" s="289"/>
      <c r="I149" s="293"/>
      <c r="J149" s="298"/>
      <c r="K149" s="303"/>
      <c r="L149" s="303"/>
      <c r="M149" s="307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  <c r="X149" s="307"/>
      <c r="Y149" s="307"/>
      <c r="Z149" s="307"/>
      <c r="AA149" s="307"/>
      <c r="AB149" s="307"/>
      <c r="AC149" s="307"/>
      <c r="AD149" s="307"/>
      <c r="AE149" s="307"/>
      <c r="AF149" s="307"/>
      <c r="AG149" s="307"/>
    </row>
    <row r="150" spans="1:33" s="262" customFormat="1" ht="20.25" customHeight="1">
      <c r="A150" s="303"/>
      <c r="B150" s="79"/>
      <c r="C150" s="278"/>
      <c r="D150" s="86"/>
      <c r="E150" s="86"/>
      <c r="F150" s="282"/>
      <c r="G150" s="285"/>
      <c r="H150" s="289"/>
      <c r="I150" s="293"/>
      <c r="J150" s="298"/>
      <c r="K150" s="303"/>
      <c r="L150" s="303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</row>
    <row r="151" spans="1:33" s="262" customFormat="1" ht="20.25" customHeight="1">
      <c r="A151" s="303"/>
      <c r="B151" s="79"/>
      <c r="C151" s="278"/>
      <c r="D151" s="86"/>
      <c r="E151" s="86"/>
      <c r="F151" s="282"/>
      <c r="G151" s="285"/>
      <c r="H151" s="289"/>
      <c r="I151" s="293"/>
      <c r="J151" s="298"/>
      <c r="K151" s="303"/>
      <c r="L151" s="303"/>
      <c r="M151" s="307"/>
      <c r="N151" s="307"/>
      <c r="O151" s="307"/>
      <c r="P151" s="307"/>
      <c r="Q151" s="307"/>
      <c r="R151" s="307"/>
      <c r="S151" s="307"/>
      <c r="T151" s="307"/>
      <c r="U151" s="307"/>
      <c r="V151" s="307"/>
      <c r="W151" s="307"/>
      <c r="X151" s="307"/>
      <c r="Y151" s="307"/>
      <c r="Z151" s="307"/>
      <c r="AA151" s="307"/>
      <c r="AB151" s="307"/>
      <c r="AC151" s="307"/>
      <c r="AD151" s="307"/>
      <c r="AE151" s="307"/>
      <c r="AF151" s="307"/>
      <c r="AG151" s="307"/>
    </row>
    <row r="152" spans="1:33" s="262" customFormat="1" ht="20.25" customHeight="1">
      <c r="A152" s="303"/>
      <c r="B152" s="79"/>
      <c r="C152" s="278"/>
      <c r="D152" s="86"/>
      <c r="E152" s="86"/>
      <c r="F152" s="282"/>
      <c r="G152" s="285"/>
      <c r="H152" s="289"/>
      <c r="I152" s="293"/>
      <c r="J152" s="298"/>
      <c r="K152" s="303"/>
      <c r="L152" s="303"/>
      <c r="M152" s="307"/>
      <c r="N152" s="307"/>
      <c r="O152" s="307"/>
      <c r="P152" s="307"/>
      <c r="Q152" s="307"/>
      <c r="R152" s="307"/>
      <c r="S152" s="307"/>
      <c r="T152" s="307"/>
      <c r="U152" s="307"/>
      <c r="V152" s="307"/>
      <c r="W152" s="307"/>
      <c r="X152" s="307"/>
      <c r="Y152" s="307"/>
      <c r="Z152" s="307"/>
      <c r="AA152" s="307"/>
      <c r="AB152" s="307"/>
      <c r="AC152" s="307"/>
      <c r="AD152" s="307"/>
      <c r="AE152" s="307"/>
      <c r="AF152" s="307"/>
      <c r="AG152" s="307"/>
    </row>
    <row r="153" spans="1:33" s="262" customFormat="1" ht="20.25" customHeight="1">
      <c r="A153" s="303"/>
      <c r="B153" s="79"/>
      <c r="C153" s="278"/>
      <c r="D153" s="86"/>
      <c r="E153" s="86"/>
      <c r="F153" s="282"/>
      <c r="G153" s="285"/>
      <c r="H153" s="289"/>
      <c r="I153" s="293"/>
      <c r="J153" s="298"/>
      <c r="K153" s="303"/>
      <c r="L153" s="303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</row>
    <row r="154" spans="1:33" s="262" customFormat="1" ht="20.25" customHeight="1">
      <c r="A154" s="303"/>
      <c r="B154" s="79"/>
      <c r="C154" s="278"/>
      <c r="D154" s="86"/>
      <c r="E154" s="86"/>
      <c r="F154" s="282"/>
      <c r="G154" s="285"/>
      <c r="H154" s="289"/>
      <c r="I154" s="293"/>
      <c r="J154" s="298"/>
      <c r="K154" s="303"/>
      <c r="L154" s="303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7"/>
      <c r="AA154" s="307"/>
      <c r="AB154" s="307"/>
      <c r="AC154" s="307"/>
      <c r="AD154" s="307"/>
      <c r="AE154" s="307"/>
      <c r="AF154" s="307"/>
      <c r="AG154" s="307"/>
    </row>
    <row r="155" spans="1:33" s="262" customFormat="1" ht="20.25" customHeight="1">
      <c r="A155" s="303"/>
      <c r="B155" s="79"/>
      <c r="C155" s="278"/>
      <c r="D155" s="86"/>
      <c r="E155" s="86"/>
      <c r="F155" s="282"/>
      <c r="G155" s="285"/>
      <c r="H155" s="289"/>
      <c r="I155" s="293"/>
      <c r="J155" s="298"/>
      <c r="K155" s="303"/>
      <c r="L155" s="303"/>
      <c r="M155" s="307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</row>
    <row r="156" spans="1:33" s="262" customFormat="1" ht="20.25" customHeight="1">
      <c r="A156" s="303"/>
      <c r="B156" s="79"/>
      <c r="C156" s="278"/>
      <c r="D156" s="86"/>
      <c r="E156" s="86"/>
      <c r="F156" s="282"/>
      <c r="G156" s="285"/>
      <c r="H156" s="289"/>
      <c r="I156" s="293"/>
      <c r="J156" s="298"/>
      <c r="K156" s="303"/>
      <c r="L156" s="303"/>
      <c r="M156" s="307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</row>
    <row r="157" spans="1:33" s="262" customFormat="1" ht="20.25" customHeight="1">
      <c r="A157" s="303"/>
      <c r="B157" s="79"/>
      <c r="C157" s="278"/>
      <c r="D157" s="86"/>
      <c r="E157" s="86"/>
      <c r="F157" s="282"/>
      <c r="G157" s="285"/>
      <c r="H157" s="289"/>
      <c r="I157" s="293"/>
      <c r="J157" s="298"/>
      <c r="K157" s="303"/>
      <c r="L157" s="303"/>
      <c r="M157" s="307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</row>
    <row r="158" spans="1:33" s="262" customFormat="1" ht="20.25" customHeight="1">
      <c r="A158" s="303"/>
      <c r="B158" s="79"/>
      <c r="C158" s="278"/>
      <c r="D158" s="86"/>
      <c r="E158" s="86"/>
      <c r="F158" s="282"/>
      <c r="G158" s="285"/>
      <c r="H158" s="289"/>
      <c r="I158" s="293"/>
      <c r="J158" s="298"/>
      <c r="K158" s="303"/>
      <c r="L158" s="303"/>
      <c r="M158" s="307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</row>
    <row r="159" spans="1:33" s="262" customFormat="1" ht="20.25" customHeight="1">
      <c r="A159" s="303"/>
      <c r="B159" s="79"/>
      <c r="C159" s="278"/>
      <c r="D159" s="86"/>
      <c r="E159" s="86"/>
      <c r="F159" s="282"/>
      <c r="G159" s="285"/>
      <c r="H159" s="289"/>
      <c r="I159" s="293"/>
      <c r="J159" s="298"/>
      <c r="K159" s="303"/>
      <c r="L159" s="303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</row>
    <row r="160" spans="1:33" s="262" customFormat="1" ht="20.25" customHeight="1">
      <c r="A160" s="303"/>
      <c r="B160" s="79"/>
      <c r="C160" s="278"/>
      <c r="D160" s="86"/>
      <c r="E160" s="86"/>
      <c r="F160" s="282"/>
      <c r="G160" s="285"/>
      <c r="H160" s="289"/>
      <c r="I160" s="293"/>
      <c r="J160" s="298"/>
      <c r="K160" s="303"/>
      <c r="L160" s="303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</row>
    <row r="161" spans="1:33" s="262" customFormat="1" ht="20.25" customHeight="1">
      <c r="A161" s="303"/>
      <c r="B161" s="79"/>
      <c r="C161" s="278"/>
      <c r="D161" s="86"/>
      <c r="E161" s="86"/>
      <c r="F161" s="282"/>
      <c r="G161" s="285"/>
      <c r="H161" s="289"/>
      <c r="I161" s="293"/>
      <c r="J161" s="298"/>
      <c r="K161" s="303"/>
      <c r="L161" s="303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</row>
    <row r="162" spans="1:33" s="262" customFormat="1" ht="20.25" customHeight="1">
      <c r="A162" s="303"/>
      <c r="B162" s="79"/>
      <c r="C162" s="278"/>
      <c r="D162" s="86"/>
      <c r="E162" s="86"/>
      <c r="F162" s="282"/>
      <c r="G162" s="285"/>
      <c r="H162" s="289"/>
      <c r="I162" s="293"/>
      <c r="J162" s="298"/>
      <c r="K162" s="303"/>
      <c r="L162" s="303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7"/>
      <c r="AC162" s="307"/>
      <c r="AD162" s="307"/>
      <c r="AE162" s="307"/>
      <c r="AF162" s="307"/>
      <c r="AG162" s="307"/>
    </row>
    <row r="163" spans="1:33" s="262" customFormat="1" ht="20.25" customHeight="1">
      <c r="A163" s="303"/>
      <c r="B163" s="79"/>
      <c r="C163" s="278"/>
      <c r="D163" s="86"/>
      <c r="E163" s="86"/>
      <c r="F163" s="282"/>
      <c r="G163" s="285"/>
      <c r="H163" s="289"/>
      <c r="I163" s="293"/>
      <c r="J163" s="298"/>
      <c r="K163" s="303"/>
      <c r="L163" s="303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</row>
    <row r="164" spans="1:33" s="262" customFormat="1" ht="20.25" customHeight="1">
      <c r="A164" s="303"/>
      <c r="B164" s="79"/>
      <c r="C164" s="278"/>
      <c r="D164" s="86"/>
      <c r="E164" s="86"/>
      <c r="F164" s="282"/>
      <c r="G164" s="285"/>
      <c r="H164" s="289"/>
      <c r="I164" s="293"/>
      <c r="J164" s="298"/>
      <c r="K164" s="303"/>
      <c r="L164" s="303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/>
      <c r="AD164" s="307"/>
      <c r="AE164" s="307"/>
      <c r="AF164" s="307"/>
      <c r="AG164" s="307"/>
    </row>
    <row r="165" spans="1:33" s="262" customFormat="1" ht="20.25" customHeight="1">
      <c r="A165" s="303"/>
      <c r="B165" s="79"/>
      <c r="C165" s="278"/>
      <c r="D165" s="86"/>
      <c r="E165" s="86"/>
      <c r="F165" s="282"/>
      <c r="G165" s="285"/>
      <c r="H165" s="289"/>
      <c r="I165" s="293"/>
      <c r="J165" s="298"/>
      <c r="K165" s="303"/>
      <c r="L165" s="303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07"/>
      <c r="Z165" s="307"/>
      <c r="AA165" s="307"/>
      <c r="AB165" s="307"/>
      <c r="AC165" s="307"/>
      <c r="AD165" s="307"/>
      <c r="AE165" s="307"/>
      <c r="AF165" s="307"/>
      <c r="AG165" s="307"/>
    </row>
    <row r="166" spans="1:33" s="262" customFormat="1" ht="20.25" customHeight="1">
      <c r="A166" s="303"/>
      <c r="B166" s="79"/>
      <c r="C166" s="278"/>
      <c r="D166" s="86"/>
      <c r="E166" s="86"/>
      <c r="F166" s="282"/>
      <c r="G166" s="285"/>
      <c r="H166" s="289"/>
      <c r="I166" s="293"/>
      <c r="J166" s="298"/>
      <c r="K166" s="303"/>
      <c r="L166" s="303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7"/>
      <c r="AA166" s="307"/>
      <c r="AB166" s="307"/>
      <c r="AC166" s="307"/>
      <c r="AD166" s="307"/>
      <c r="AE166" s="307"/>
      <c r="AF166" s="307"/>
      <c r="AG166" s="307"/>
    </row>
    <row r="167" spans="1:33" s="262" customFormat="1" ht="20.25" customHeight="1">
      <c r="A167" s="303"/>
      <c r="B167" s="79"/>
      <c r="C167" s="278"/>
      <c r="D167" s="86"/>
      <c r="E167" s="86"/>
      <c r="F167" s="282"/>
      <c r="G167" s="285"/>
      <c r="H167" s="289"/>
      <c r="I167" s="293"/>
      <c r="J167" s="298"/>
      <c r="K167" s="303"/>
      <c r="L167" s="303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7"/>
      <c r="AA167" s="307"/>
      <c r="AB167" s="307"/>
      <c r="AC167" s="307"/>
      <c r="AD167" s="307"/>
      <c r="AE167" s="307"/>
      <c r="AF167" s="307"/>
      <c r="AG167" s="307"/>
    </row>
    <row r="168" spans="1:33" s="262" customFormat="1" ht="20.25" customHeight="1">
      <c r="A168" s="303"/>
      <c r="B168" s="79"/>
      <c r="C168" s="278"/>
      <c r="D168" s="86"/>
      <c r="E168" s="86"/>
      <c r="F168" s="282"/>
      <c r="G168" s="285"/>
      <c r="H168" s="289"/>
      <c r="I168" s="293"/>
      <c r="J168" s="298"/>
      <c r="K168" s="303"/>
      <c r="L168" s="303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7"/>
      <c r="AA168" s="307"/>
      <c r="AB168" s="307"/>
      <c r="AC168" s="307"/>
      <c r="AD168" s="307"/>
      <c r="AE168" s="307"/>
      <c r="AF168" s="307"/>
      <c r="AG168" s="307"/>
    </row>
    <row r="169" spans="1:33" s="262" customFormat="1" ht="20.25" customHeight="1">
      <c r="A169" s="303"/>
      <c r="B169" s="79"/>
      <c r="C169" s="278"/>
      <c r="D169" s="86"/>
      <c r="E169" s="86"/>
      <c r="F169" s="282"/>
      <c r="G169" s="285"/>
      <c r="H169" s="289"/>
      <c r="I169" s="293"/>
      <c r="J169" s="298"/>
      <c r="K169" s="303"/>
      <c r="L169" s="303"/>
      <c r="M169" s="307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  <c r="X169" s="307"/>
      <c r="Y169" s="307"/>
      <c r="Z169" s="307"/>
      <c r="AA169" s="307"/>
      <c r="AB169" s="307"/>
      <c r="AC169" s="307"/>
      <c r="AD169" s="307"/>
      <c r="AE169" s="307"/>
      <c r="AF169" s="307"/>
      <c r="AG169" s="307"/>
    </row>
    <row r="170" spans="1:33" s="262" customFormat="1" ht="20.25" customHeight="1">
      <c r="A170" s="303"/>
      <c r="B170" s="79"/>
      <c r="C170" s="278"/>
      <c r="D170" s="86"/>
      <c r="E170" s="86"/>
      <c r="F170" s="282"/>
      <c r="G170" s="285"/>
      <c r="H170" s="289"/>
      <c r="I170" s="293"/>
      <c r="J170" s="298"/>
      <c r="K170" s="303"/>
      <c r="L170" s="303"/>
      <c r="M170" s="307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  <c r="X170" s="307"/>
      <c r="Y170" s="307"/>
      <c r="Z170" s="307"/>
      <c r="AA170" s="307"/>
      <c r="AB170" s="307"/>
      <c r="AC170" s="307"/>
      <c r="AD170" s="307"/>
      <c r="AE170" s="307"/>
      <c r="AF170" s="307"/>
      <c r="AG170" s="307"/>
    </row>
    <row r="171" spans="1:33" s="262" customFormat="1" ht="20.25" customHeight="1">
      <c r="A171" s="303"/>
      <c r="B171" s="79"/>
      <c r="C171" s="278"/>
      <c r="D171" s="86"/>
      <c r="E171" s="86"/>
      <c r="F171" s="282"/>
      <c r="G171" s="285"/>
      <c r="H171" s="289"/>
      <c r="I171" s="293"/>
      <c r="J171" s="298"/>
      <c r="K171" s="303"/>
      <c r="L171" s="303"/>
      <c r="M171" s="307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  <c r="X171" s="307"/>
      <c r="Y171" s="307"/>
      <c r="Z171" s="307"/>
      <c r="AA171" s="307"/>
      <c r="AB171" s="307"/>
      <c r="AC171" s="307"/>
      <c r="AD171" s="307"/>
      <c r="AE171" s="307"/>
      <c r="AF171" s="307"/>
      <c r="AG171" s="307"/>
    </row>
    <row r="172" spans="1:33" s="262" customFormat="1" ht="20.25" customHeight="1">
      <c r="A172" s="303"/>
      <c r="B172" s="79"/>
      <c r="C172" s="278"/>
      <c r="D172" s="86"/>
      <c r="E172" s="86"/>
      <c r="F172" s="282"/>
      <c r="G172" s="285"/>
      <c r="H172" s="289"/>
      <c r="I172" s="293"/>
      <c r="J172" s="298"/>
      <c r="K172" s="303"/>
      <c r="L172" s="303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07"/>
      <c r="Z172" s="307"/>
      <c r="AA172" s="307"/>
      <c r="AB172" s="307"/>
      <c r="AC172" s="307"/>
      <c r="AD172" s="307"/>
      <c r="AE172" s="307"/>
      <c r="AF172" s="307"/>
      <c r="AG172" s="307"/>
    </row>
    <row r="173" spans="1:33" s="262" customFormat="1" ht="20.25" customHeight="1">
      <c r="A173" s="303"/>
      <c r="B173" s="79"/>
      <c r="C173" s="278"/>
      <c r="D173" s="86"/>
      <c r="E173" s="86"/>
      <c r="F173" s="282"/>
      <c r="G173" s="285"/>
      <c r="H173" s="289"/>
      <c r="I173" s="293"/>
      <c r="J173" s="298"/>
      <c r="K173" s="303"/>
      <c r="L173" s="303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7"/>
      <c r="AA173" s="307"/>
      <c r="AB173" s="307"/>
      <c r="AC173" s="307"/>
      <c r="AD173" s="307"/>
      <c r="AE173" s="307"/>
      <c r="AF173" s="307"/>
      <c r="AG173" s="307"/>
    </row>
    <row r="174" spans="1:33" s="262" customFormat="1" ht="20.25" customHeight="1">
      <c r="A174" s="303"/>
      <c r="B174" s="79"/>
      <c r="C174" s="278"/>
      <c r="D174" s="86"/>
      <c r="E174" s="86"/>
      <c r="F174" s="282"/>
      <c r="G174" s="285"/>
      <c r="H174" s="289"/>
      <c r="I174" s="293"/>
      <c r="J174" s="298"/>
      <c r="K174" s="303"/>
      <c r="L174" s="303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7"/>
      <c r="AA174" s="307"/>
      <c r="AB174" s="307"/>
      <c r="AC174" s="307"/>
      <c r="AD174" s="307"/>
      <c r="AE174" s="307"/>
      <c r="AF174" s="307"/>
      <c r="AG174" s="307"/>
    </row>
    <row r="175" spans="1:33" s="262" customFormat="1" ht="20.25" customHeight="1">
      <c r="A175" s="303"/>
      <c r="B175" s="79"/>
      <c r="C175" s="278"/>
      <c r="D175" s="86"/>
      <c r="E175" s="86"/>
      <c r="F175" s="282"/>
      <c r="G175" s="285"/>
      <c r="H175" s="289"/>
      <c r="I175" s="293"/>
      <c r="J175" s="298"/>
      <c r="K175" s="303"/>
      <c r="L175" s="303"/>
      <c r="M175" s="307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  <c r="X175" s="307"/>
      <c r="Y175" s="307"/>
      <c r="Z175" s="307"/>
      <c r="AA175" s="307"/>
      <c r="AB175" s="307"/>
      <c r="AC175" s="307"/>
      <c r="AD175" s="307"/>
      <c r="AE175" s="307"/>
      <c r="AF175" s="307"/>
      <c r="AG175" s="307"/>
    </row>
    <row r="176" spans="1:33" s="262" customFormat="1" ht="20.25" customHeight="1">
      <c r="A176" s="303"/>
      <c r="B176" s="79"/>
      <c r="C176" s="278"/>
      <c r="D176" s="86"/>
      <c r="E176" s="86"/>
      <c r="F176" s="282"/>
      <c r="G176" s="285"/>
      <c r="H176" s="289"/>
      <c r="I176" s="293"/>
      <c r="J176" s="298"/>
      <c r="K176" s="303"/>
      <c r="L176" s="303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07"/>
      <c r="Z176" s="307"/>
      <c r="AA176" s="307"/>
      <c r="AB176" s="307"/>
      <c r="AC176" s="307"/>
      <c r="AD176" s="307"/>
      <c r="AE176" s="307"/>
      <c r="AF176" s="307"/>
      <c r="AG176" s="307"/>
    </row>
    <row r="177" spans="1:33" s="262" customFormat="1" ht="20.25" customHeight="1">
      <c r="A177" s="303"/>
      <c r="B177" s="79"/>
      <c r="C177" s="278"/>
      <c r="D177" s="86"/>
      <c r="E177" s="86"/>
      <c r="F177" s="282"/>
      <c r="G177" s="285"/>
      <c r="H177" s="289"/>
      <c r="I177" s="293"/>
      <c r="J177" s="298"/>
      <c r="K177" s="303"/>
      <c r="L177" s="303"/>
      <c r="M177" s="307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  <c r="X177" s="307"/>
      <c r="Y177" s="307"/>
      <c r="Z177" s="307"/>
      <c r="AA177" s="307"/>
      <c r="AB177" s="307"/>
      <c r="AC177" s="307"/>
      <c r="AD177" s="307"/>
      <c r="AE177" s="307"/>
      <c r="AF177" s="307"/>
      <c r="AG177" s="307"/>
    </row>
    <row r="178" spans="1:33" s="262" customFormat="1" ht="20.25" customHeight="1">
      <c r="A178" s="303"/>
      <c r="B178" s="79"/>
      <c r="C178" s="278"/>
      <c r="D178" s="86"/>
      <c r="E178" s="86"/>
      <c r="F178" s="282"/>
      <c r="G178" s="285"/>
      <c r="H178" s="289"/>
      <c r="I178" s="293"/>
      <c r="J178" s="298"/>
      <c r="K178" s="303"/>
      <c r="L178" s="303"/>
      <c r="M178" s="307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  <c r="X178" s="307"/>
      <c r="Y178" s="307"/>
      <c r="Z178" s="307"/>
      <c r="AA178" s="307"/>
      <c r="AB178" s="307"/>
      <c r="AC178" s="307"/>
      <c r="AD178" s="307"/>
      <c r="AE178" s="307"/>
      <c r="AF178" s="307"/>
      <c r="AG178" s="307"/>
    </row>
    <row r="179" spans="1:33" s="262" customFormat="1" ht="20.25" customHeight="1">
      <c r="A179" s="303"/>
      <c r="B179" s="79"/>
      <c r="C179" s="278"/>
      <c r="D179" s="86"/>
      <c r="E179" s="86"/>
      <c r="F179" s="282"/>
      <c r="G179" s="285"/>
      <c r="H179" s="289"/>
      <c r="I179" s="293"/>
      <c r="J179" s="298"/>
      <c r="K179" s="303"/>
      <c r="L179" s="303"/>
      <c r="M179" s="307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  <c r="X179" s="307"/>
      <c r="Y179" s="307"/>
      <c r="Z179" s="307"/>
      <c r="AA179" s="307"/>
      <c r="AB179" s="307"/>
      <c r="AC179" s="307"/>
      <c r="AD179" s="307"/>
      <c r="AE179" s="307"/>
      <c r="AF179" s="307"/>
      <c r="AG179" s="307"/>
    </row>
    <row r="180" spans="1:33" s="262" customFormat="1" ht="20.25" customHeight="1">
      <c r="A180" s="303"/>
      <c r="B180" s="79"/>
      <c r="C180" s="278"/>
      <c r="D180" s="86"/>
      <c r="E180" s="86"/>
      <c r="F180" s="282"/>
      <c r="G180" s="285"/>
      <c r="H180" s="289"/>
      <c r="I180" s="293"/>
      <c r="J180" s="298"/>
      <c r="K180" s="303"/>
      <c r="L180" s="303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07"/>
      <c r="Y180" s="307"/>
      <c r="Z180" s="307"/>
      <c r="AA180" s="307"/>
      <c r="AB180" s="307"/>
      <c r="AC180" s="307"/>
      <c r="AD180" s="307"/>
      <c r="AE180" s="307"/>
      <c r="AF180" s="307"/>
      <c r="AG180" s="307"/>
    </row>
    <row r="181" spans="1:33" s="262" customFormat="1" ht="20.25" customHeight="1">
      <c r="A181" s="303"/>
      <c r="B181" s="79"/>
      <c r="C181" s="278"/>
      <c r="D181" s="86"/>
      <c r="E181" s="86"/>
      <c r="F181" s="282"/>
      <c r="G181" s="285"/>
      <c r="H181" s="289"/>
      <c r="I181" s="293"/>
      <c r="J181" s="298"/>
      <c r="K181" s="303"/>
      <c r="L181" s="303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07"/>
      <c r="Z181" s="307"/>
      <c r="AA181" s="307"/>
      <c r="AB181" s="307"/>
      <c r="AC181" s="307"/>
      <c r="AD181" s="307"/>
      <c r="AE181" s="307"/>
      <c r="AF181" s="307"/>
      <c r="AG181" s="307"/>
    </row>
    <row r="182" spans="1:33" s="262" customFormat="1" ht="20.25" customHeight="1">
      <c r="A182" s="303"/>
      <c r="B182" s="79"/>
      <c r="C182" s="278"/>
      <c r="D182" s="86"/>
      <c r="E182" s="86"/>
      <c r="F182" s="282"/>
      <c r="G182" s="285"/>
      <c r="H182" s="289"/>
      <c r="I182" s="293"/>
      <c r="J182" s="298"/>
      <c r="K182" s="303"/>
      <c r="L182" s="303"/>
      <c r="M182" s="307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  <c r="X182" s="307"/>
      <c r="Y182" s="307"/>
      <c r="Z182" s="307"/>
      <c r="AA182" s="307"/>
      <c r="AB182" s="307"/>
      <c r="AC182" s="307"/>
      <c r="AD182" s="307"/>
      <c r="AE182" s="307"/>
      <c r="AF182" s="307"/>
      <c r="AG182" s="307"/>
    </row>
    <row r="183" spans="1:33" s="262" customFormat="1" ht="20.25" customHeight="1">
      <c r="A183" s="304"/>
      <c r="B183" s="80"/>
      <c r="C183" s="20"/>
      <c r="D183" s="22"/>
      <c r="E183" s="22"/>
      <c r="F183" s="24"/>
      <c r="G183" s="286"/>
      <c r="H183" s="290"/>
      <c r="I183" s="295"/>
      <c r="J183" s="300"/>
      <c r="K183" s="304"/>
      <c r="L183" s="304"/>
      <c r="M183" s="307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  <c r="X183" s="307"/>
      <c r="Y183" s="307"/>
      <c r="Z183" s="307"/>
      <c r="AA183" s="307"/>
      <c r="AB183" s="307"/>
      <c r="AC183" s="307"/>
      <c r="AD183" s="307"/>
      <c r="AE183" s="307"/>
      <c r="AF183" s="307"/>
      <c r="AG183" s="307"/>
    </row>
    <row r="184" spans="1:33" s="262" customFormat="1">
      <c r="B184" s="275"/>
      <c r="C184" s="275"/>
      <c r="D184" s="275"/>
      <c r="E184" s="275"/>
      <c r="F184" s="275"/>
      <c r="G184" s="275"/>
      <c r="H184" s="275"/>
      <c r="I184" s="275"/>
      <c r="J184" s="275"/>
      <c r="K184" s="275"/>
      <c r="L184" s="275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</row>
    <row r="185" spans="1:33" s="262" customFormat="1">
      <c r="B185" s="275"/>
      <c r="C185" s="275"/>
      <c r="D185" s="275"/>
      <c r="E185" s="275"/>
      <c r="F185" s="275"/>
      <c r="G185" s="275"/>
      <c r="H185" s="275"/>
      <c r="I185" s="275"/>
      <c r="J185" s="275"/>
      <c r="K185" s="275"/>
      <c r="L185" s="275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07"/>
      <c r="Y185" s="307"/>
      <c r="Z185" s="307"/>
      <c r="AA185" s="307"/>
      <c r="AB185" s="307"/>
      <c r="AC185" s="307"/>
      <c r="AD185" s="307"/>
      <c r="AE185" s="307"/>
      <c r="AF185" s="307"/>
      <c r="AG185" s="307"/>
    </row>
    <row r="186" spans="1:33" s="262" customFormat="1">
      <c r="B186" s="275"/>
      <c r="C186" s="275"/>
      <c r="D186" s="275"/>
      <c r="E186" s="275"/>
      <c r="F186" s="275"/>
      <c r="G186" s="275"/>
      <c r="H186" s="275"/>
      <c r="I186" s="275"/>
      <c r="J186" s="275"/>
      <c r="K186" s="275"/>
      <c r="L186" s="275"/>
      <c r="M186" s="307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  <c r="X186" s="307"/>
      <c r="Y186" s="307"/>
      <c r="Z186" s="307"/>
      <c r="AA186" s="307"/>
      <c r="AB186" s="307"/>
      <c r="AC186" s="307"/>
      <c r="AD186" s="307"/>
      <c r="AE186" s="307"/>
      <c r="AF186" s="307"/>
      <c r="AG186" s="307"/>
    </row>
    <row r="187" spans="1:33" s="262" customFormat="1">
      <c r="B187" s="275"/>
      <c r="C187" s="275"/>
      <c r="D187" s="275"/>
      <c r="E187" s="275"/>
      <c r="F187" s="275"/>
      <c r="G187" s="275"/>
      <c r="H187" s="275"/>
      <c r="I187" s="275"/>
      <c r="J187" s="275"/>
      <c r="K187" s="275"/>
      <c r="L187" s="275"/>
      <c r="M187" s="307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  <c r="X187" s="307"/>
      <c r="Y187" s="307"/>
      <c r="Z187" s="307"/>
      <c r="AA187" s="307"/>
      <c r="AB187" s="307"/>
      <c r="AC187" s="307"/>
      <c r="AD187" s="307"/>
      <c r="AE187" s="307"/>
      <c r="AF187" s="307"/>
      <c r="AG187" s="307"/>
    </row>
    <row r="188" spans="1:33" s="262" customFormat="1">
      <c r="B188" s="275"/>
      <c r="C188" s="275"/>
      <c r="D188" s="275"/>
      <c r="E188" s="275"/>
      <c r="F188" s="275"/>
      <c r="G188" s="275"/>
      <c r="H188" s="275"/>
      <c r="I188" s="275"/>
      <c r="J188" s="275"/>
      <c r="K188" s="275"/>
      <c r="L188" s="275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</row>
    <row r="189" spans="1:33" s="262" customFormat="1">
      <c r="B189" s="275"/>
      <c r="C189" s="275"/>
      <c r="D189" s="275"/>
      <c r="E189" s="275"/>
      <c r="F189" s="275"/>
      <c r="G189" s="275"/>
      <c r="H189" s="275"/>
      <c r="I189" s="275"/>
      <c r="J189" s="275"/>
      <c r="K189" s="275"/>
      <c r="L189" s="275"/>
      <c r="M189" s="307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  <c r="X189" s="307"/>
      <c r="Y189" s="307"/>
      <c r="Z189" s="307"/>
      <c r="AA189" s="307"/>
      <c r="AB189" s="307"/>
      <c r="AC189" s="307"/>
      <c r="AD189" s="307"/>
      <c r="AE189" s="307"/>
      <c r="AF189" s="307"/>
      <c r="AG189" s="307"/>
    </row>
    <row r="190" spans="1:33" s="262" customFormat="1">
      <c r="B190" s="275"/>
      <c r="C190" s="275"/>
      <c r="D190" s="275"/>
      <c r="E190" s="275"/>
      <c r="F190" s="275"/>
      <c r="G190" s="275"/>
      <c r="H190" s="275"/>
      <c r="I190" s="275"/>
      <c r="J190" s="275"/>
      <c r="K190" s="275"/>
      <c r="L190" s="275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</row>
    <row r="191" spans="1:33" s="262" customFormat="1">
      <c r="B191" s="275"/>
      <c r="C191" s="275"/>
      <c r="D191" s="275"/>
      <c r="E191" s="275"/>
      <c r="F191" s="275"/>
      <c r="G191" s="275"/>
      <c r="H191" s="275"/>
      <c r="I191" s="275"/>
      <c r="J191" s="275"/>
      <c r="K191" s="275"/>
      <c r="L191" s="275"/>
      <c r="M191" s="307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  <c r="X191" s="307"/>
      <c r="Y191" s="307"/>
      <c r="Z191" s="307"/>
      <c r="AA191" s="307"/>
      <c r="AB191" s="307"/>
      <c r="AC191" s="307"/>
      <c r="AD191" s="307"/>
      <c r="AE191" s="307"/>
      <c r="AF191" s="307"/>
      <c r="AG191" s="307"/>
    </row>
    <row r="192" spans="1:33" s="262" customFormat="1">
      <c r="B192" s="275"/>
      <c r="C192" s="275"/>
      <c r="D192" s="275"/>
      <c r="E192" s="275"/>
      <c r="F192" s="275"/>
      <c r="G192" s="275"/>
      <c r="H192" s="275"/>
      <c r="I192" s="275"/>
      <c r="J192" s="275"/>
      <c r="K192" s="275"/>
      <c r="L192" s="275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</row>
    <row r="193" spans="2:33" s="262" customFormat="1">
      <c r="B193" s="275"/>
      <c r="C193" s="275"/>
      <c r="D193" s="275"/>
      <c r="E193" s="275"/>
      <c r="F193" s="275"/>
      <c r="G193" s="275"/>
      <c r="H193" s="275"/>
      <c r="I193" s="275"/>
      <c r="J193" s="275"/>
      <c r="K193" s="275"/>
      <c r="L193" s="275"/>
      <c r="M193" s="307"/>
      <c r="N193" s="307"/>
      <c r="O193" s="307"/>
      <c r="P193" s="307"/>
      <c r="Q193" s="307"/>
      <c r="R193" s="307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7"/>
      <c r="AD193" s="307"/>
      <c r="AE193" s="307"/>
      <c r="AF193" s="307"/>
      <c r="AG193" s="307"/>
    </row>
    <row r="194" spans="2:33" s="262" customFormat="1">
      <c r="B194" s="275"/>
      <c r="C194" s="275"/>
      <c r="D194" s="275"/>
      <c r="E194" s="275"/>
      <c r="F194" s="275"/>
      <c r="G194" s="275"/>
      <c r="H194" s="275"/>
      <c r="I194" s="275"/>
      <c r="J194" s="275"/>
      <c r="K194" s="275"/>
      <c r="L194" s="275"/>
      <c r="M194" s="307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  <c r="X194" s="307"/>
      <c r="Y194" s="307"/>
      <c r="Z194" s="307"/>
      <c r="AA194" s="307"/>
      <c r="AB194" s="307"/>
      <c r="AC194" s="307"/>
      <c r="AD194" s="307"/>
      <c r="AE194" s="307"/>
      <c r="AF194" s="307"/>
      <c r="AG194" s="307"/>
    </row>
    <row r="195" spans="2:33" s="262" customFormat="1">
      <c r="B195" s="275"/>
      <c r="C195" s="275"/>
      <c r="D195" s="275"/>
      <c r="E195" s="275"/>
      <c r="F195" s="275"/>
      <c r="G195" s="275"/>
      <c r="H195" s="275"/>
      <c r="I195" s="275"/>
      <c r="J195" s="275"/>
      <c r="K195" s="275"/>
      <c r="L195" s="275"/>
      <c r="M195" s="307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</row>
    <row r="196" spans="2:33" s="262" customFormat="1">
      <c r="B196" s="275"/>
      <c r="C196" s="275"/>
      <c r="D196" s="275"/>
      <c r="E196" s="275"/>
      <c r="F196" s="275"/>
      <c r="G196" s="275"/>
      <c r="H196" s="275"/>
      <c r="I196" s="275"/>
      <c r="J196" s="275"/>
      <c r="K196" s="275"/>
      <c r="L196" s="275"/>
      <c r="M196" s="307"/>
      <c r="N196" s="307"/>
      <c r="O196" s="307"/>
      <c r="P196" s="307"/>
      <c r="Q196" s="307"/>
      <c r="R196" s="307"/>
      <c r="S196" s="307"/>
      <c r="T196" s="307"/>
      <c r="U196" s="307"/>
      <c r="V196" s="307"/>
      <c r="W196" s="307"/>
      <c r="X196" s="307"/>
      <c r="Y196" s="307"/>
      <c r="Z196" s="307"/>
      <c r="AA196" s="307"/>
      <c r="AB196" s="307"/>
      <c r="AC196" s="307"/>
      <c r="AD196" s="307"/>
      <c r="AE196" s="307"/>
      <c r="AF196" s="307"/>
      <c r="AG196" s="307"/>
    </row>
    <row r="197" spans="2:33" s="262" customFormat="1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307"/>
      <c r="N197" s="307"/>
      <c r="O197" s="307"/>
      <c r="P197" s="307"/>
      <c r="Q197" s="307"/>
      <c r="R197" s="307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7"/>
      <c r="AD197" s="307"/>
      <c r="AE197" s="307"/>
      <c r="AF197" s="307"/>
      <c r="AG197" s="307"/>
    </row>
    <row r="198" spans="2:33" s="262" customFormat="1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307"/>
      <c r="N198" s="307"/>
      <c r="O198" s="307"/>
      <c r="P198" s="307"/>
      <c r="Q198" s="307"/>
      <c r="R198" s="307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7"/>
      <c r="AD198" s="307"/>
      <c r="AE198" s="307"/>
      <c r="AF198" s="307"/>
      <c r="AG198" s="307"/>
    </row>
    <row r="199" spans="2:33" s="262" customFormat="1">
      <c r="B199" s="275"/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307"/>
      <c r="N199" s="307"/>
      <c r="O199" s="307"/>
      <c r="P199" s="307"/>
      <c r="Q199" s="307"/>
      <c r="R199" s="307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7"/>
      <c r="AD199" s="307"/>
      <c r="AE199" s="307"/>
      <c r="AF199" s="307"/>
      <c r="AG199" s="307"/>
    </row>
    <row r="200" spans="2:33" s="262" customFormat="1">
      <c r="B200" s="275"/>
      <c r="C200" s="275"/>
      <c r="D200" s="275"/>
      <c r="E200" s="275"/>
      <c r="F200" s="275"/>
      <c r="G200" s="275"/>
      <c r="H200" s="275"/>
      <c r="I200" s="275"/>
      <c r="J200" s="275"/>
      <c r="K200" s="275"/>
      <c r="L200" s="275"/>
      <c r="M200" s="307"/>
      <c r="N200" s="307"/>
      <c r="O200" s="307"/>
      <c r="P200" s="307"/>
      <c r="Q200" s="307"/>
      <c r="R200" s="307"/>
      <c r="S200" s="307"/>
      <c r="T200" s="307"/>
      <c r="U200" s="307"/>
      <c r="V200" s="307"/>
      <c r="W200" s="307"/>
      <c r="X200" s="307"/>
      <c r="Y200" s="307"/>
      <c r="Z200" s="307"/>
      <c r="AA200" s="307"/>
      <c r="AB200" s="307"/>
      <c r="AC200" s="307"/>
      <c r="AD200" s="307"/>
      <c r="AE200" s="307"/>
      <c r="AF200" s="307"/>
      <c r="AG200" s="307"/>
    </row>
    <row r="201" spans="2:33" s="262" customFormat="1">
      <c r="B201" s="275"/>
      <c r="C201" s="275"/>
      <c r="D201" s="275"/>
      <c r="E201" s="275"/>
      <c r="F201" s="275"/>
      <c r="G201" s="275"/>
      <c r="H201" s="275"/>
      <c r="I201" s="275"/>
      <c r="J201" s="275"/>
      <c r="K201" s="275"/>
      <c r="L201" s="275"/>
      <c r="M201" s="307"/>
      <c r="N201" s="307"/>
      <c r="O201" s="307"/>
      <c r="P201" s="307"/>
      <c r="Q201" s="307"/>
      <c r="R201" s="307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7"/>
      <c r="AD201" s="307"/>
      <c r="AE201" s="307"/>
      <c r="AF201" s="307"/>
      <c r="AG201" s="307"/>
    </row>
    <row r="202" spans="2:33" s="262" customFormat="1">
      <c r="B202" s="275"/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307"/>
      <c r="N202" s="307"/>
      <c r="O202" s="307"/>
      <c r="P202" s="307"/>
      <c r="Q202" s="307"/>
      <c r="R202" s="307"/>
      <c r="S202" s="307"/>
      <c r="T202" s="307"/>
      <c r="U202" s="307"/>
      <c r="V202" s="307"/>
      <c r="W202" s="307"/>
      <c r="X202" s="307"/>
      <c r="Y202" s="307"/>
      <c r="Z202" s="307"/>
      <c r="AA202" s="307"/>
      <c r="AB202" s="307"/>
      <c r="AC202" s="307"/>
      <c r="AD202" s="307"/>
      <c r="AE202" s="307"/>
      <c r="AF202" s="307"/>
      <c r="AG202" s="307"/>
    </row>
    <row r="203" spans="2:33" s="262" customFormat="1">
      <c r="B203" s="275"/>
      <c r="C203" s="275"/>
      <c r="D203" s="275"/>
      <c r="E203" s="275"/>
      <c r="F203" s="275"/>
      <c r="G203" s="275"/>
      <c r="H203" s="275"/>
      <c r="I203" s="275"/>
      <c r="J203" s="275"/>
      <c r="K203" s="275"/>
      <c r="L203" s="275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</row>
    <row r="204" spans="2:33" s="262" customFormat="1">
      <c r="B204" s="275"/>
      <c r="C204" s="275"/>
      <c r="D204" s="275"/>
      <c r="E204" s="275"/>
      <c r="F204" s="275"/>
      <c r="G204" s="275"/>
      <c r="H204" s="275"/>
      <c r="I204" s="275"/>
      <c r="J204" s="275"/>
      <c r="K204" s="275"/>
      <c r="L204" s="275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07"/>
      <c r="Y204" s="307"/>
      <c r="Z204" s="307"/>
      <c r="AA204" s="307"/>
      <c r="AB204" s="307"/>
      <c r="AC204" s="307"/>
      <c r="AD204" s="307"/>
      <c r="AE204" s="307"/>
      <c r="AF204" s="307"/>
      <c r="AG204" s="307"/>
    </row>
    <row r="205" spans="2:33" s="262" customFormat="1">
      <c r="B205" s="275"/>
      <c r="C205" s="275"/>
      <c r="D205" s="275"/>
      <c r="E205" s="275"/>
      <c r="F205" s="275"/>
      <c r="G205" s="275"/>
      <c r="H205" s="275"/>
      <c r="I205" s="275"/>
      <c r="J205" s="275"/>
      <c r="K205" s="275"/>
      <c r="L205" s="275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  <c r="AA205" s="307"/>
      <c r="AB205" s="307"/>
      <c r="AC205" s="307"/>
      <c r="AD205" s="307"/>
      <c r="AE205" s="307"/>
      <c r="AF205" s="307"/>
      <c r="AG205" s="307"/>
    </row>
    <row r="206" spans="2:33" s="262" customFormat="1">
      <c r="B206" s="275"/>
      <c r="C206" s="275"/>
      <c r="D206" s="275"/>
      <c r="E206" s="275"/>
      <c r="F206" s="275"/>
      <c r="G206" s="275"/>
      <c r="H206" s="275"/>
      <c r="I206" s="275"/>
      <c r="J206" s="275"/>
      <c r="K206" s="275"/>
      <c r="L206" s="275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07"/>
      <c r="AD206" s="307"/>
      <c r="AE206" s="307"/>
      <c r="AF206" s="307"/>
      <c r="AG206" s="307"/>
    </row>
    <row r="207" spans="2:33" s="262" customFormat="1">
      <c r="B207" s="275"/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307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  <c r="X207" s="307"/>
      <c r="Y207" s="307"/>
      <c r="Z207" s="307"/>
      <c r="AA207" s="307"/>
      <c r="AB207" s="307"/>
      <c r="AC207" s="307"/>
      <c r="AD207" s="307"/>
      <c r="AE207" s="307"/>
      <c r="AF207" s="307"/>
      <c r="AG207" s="307"/>
    </row>
    <row r="208" spans="2:33" s="262" customFormat="1"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307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  <c r="X208" s="307"/>
      <c r="Y208" s="307"/>
      <c r="Z208" s="307"/>
      <c r="AA208" s="307"/>
      <c r="AB208" s="307"/>
      <c r="AC208" s="307"/>
      <c r="AD208" s="307"/>
      <c r="AE208" s="307"/>
      <c r="AF208" s="307"/>
      <c r="AG208" s="307"/>
    </row>
    <row r="209" spans="2:33" s="262" customFormat="1">
      <c r="B209" s="275"/>
      <c r="C209" s="275"/>
      <c r="D209" s="275"/>
      <c r="E209" s="275"/>
      <c r="F209" s="275"/>
      <c r="G209" s="275"/>
      <c r="H209" s="275"/>
      <c r="I209" s="275"/>
      <c r="J209" s="275"/>
      <c r="K209" s="275"/>
      <c r="L209" s="275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07"/>
      <c r="Y209" s="307"/>
      <c r="Z209" s="307"/>
      <c r="AA209" s="307"/>
      <c r="AB209" s="307"/>
      <c r="AC209" s="307"/>
      <c r="AD209" s="307"/>
      <c r="AE209" s="307"/>
      <c r="AF209" s="307"/>
      <c r="AG209" s="307"/>
    </row>
    <row r="210" spans="2:33" s="262" customFormat="1">
      <c r="B210" s="275"/>
      <c r="C210" s="275"/>
      <c r="D210" s="275"/>
      <c r="E210" s="275"/>
      <c r="F210" s="275"/>
      <c r="G210" s="275"/>
      <c r="H210" s="275"/>
      <c r="I210" s="275"/>
      <c r="J210" s="275"/>
      <c r="K210" s="275"/>
      <c r="L210" s="275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</row>
    <row r="211" spans="2:33" s="262" customFormat="1">
      <c r="B211" s="275"/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</row>
    <row r="212" spans="2:33" s="262" customFormat="1">
      <c r="B212" s="275"/>
      <c r="C212" s="275"/>
      <c r="D212" s="275"/>
      <c r="E212" s="275"/>
      <c r="F212" s="275"/>
      <c r="G212" s="275"/>
      <c r="H212" s="275"/>
      <c r="I212" s="275"/>
      <c r="J212" s="275"/>
      <c r="K212" s="275"/>
      <c r="L212" s="275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</row>
    <row r="213" spans="2:33" s="262" customFormat="1">
      <c r="B213" s="275"/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</row>
    <row r="214" spans="2:33" s="262" customFormat="1">
      <c r="B214" s="275"/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</row>
    <row r="215" spans="2:33" s="262" customFormat="1">
      <c r="B215" s="275"/>
      <c r="C215" s="275"/>
      <c r="D215" s="275"/>
      <c r="E215" s="275"/>
      <c r="F215" s="275"/>
      <c r="G215" s="275"/>
      <c r="H215" s="275"/>
      <c r="I215" s="275"/>
      <c r="J215" s="275"/>
      <c r="K215" s="275"/>
      <c r="L215" s="275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</row>
    <row r="216" spans="2:33" s="262" customFormat="1">
      <c r="B216" s="275"/>
      <c r="C216" s="275"/>
      <c r="D216" s="275"/>
      <c r="E216" s="275"/>
      <c r="F216" s="275"/>
      <c r="G216" s="275"/>
      <c r="H216" s="275"/>
      <c r="I216" s="275"/>
      <c r="J216" s="275"/>
      <c r="K216" s="275"/>
      <c r="L216" s="275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</row>
    <row r="217" spans="2:33" s="262" customFormat="1"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</row>
    <row r="218" spans="2:33" s="262" customFormat="1">
      <c r="B218" s="275"/>
      <c r="C218" s="275"/>
      <c r="D218" s="275"/>
      <c r="E218" s="275"/>
      <c r="F218" s="275"/>
      <c r="G218" s="275"/>
      <c r="H218" s="275"/>
      <c r="I218" s="275"/>
      <c r="J218" s="275"/>
      <c r="K218" s="275"/>
      <c r="L218" s="275"/>
      <c r="M218" s="307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307"/>
      <c r="AE218" s="307"/>
      <c r="AF218" s="307"/>
      <c r="AG218" s="307"/>
    </row>
    <row r="219" spans="2:33" s="262" customFormat="1">
      <c r="B219" s="275"/>
      <c r="C219" s="275"/>
      <c r="D219" s="275"/>
      <c r="E219" s="275"/>
      <c r="F219" s="275"/>
      <c r="G219" s="275"/>
      <c r="H219" s="275"/>
      <c r="I219" s="275"/>
      <c r="J219" s="275"/>
      <c r="K219" s="275"/>
      <c r="L219" s="275"/>
      <c r="M219" s="307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307"/>
      <c r="AE219" s="307"/>
      <c r="AF219" s="307"/>
      <c r="AG219" s="307"/>
    </row>
    <row r="220" spans="2:33" s="262" customFormat="1"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307"/>
    </row>
    <row r="221" spans="2:33" s="262" customFormat="1">
      <c r="B221" s="275"/>
      <c r="C221" s="275"/>
      <c r="D221" s="275"/>
      <c r="E221" s="275"/>
      <c r="F221" s="275"/>
      <c r="G221" s="275"/>
      <c r="H221" s="275"/>
      <c r="I221" s="275"/>
      <c r="J221" s="275"/>
      <c r="K221" s="275"/>
      <c r="L221" s="275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</row>
    <row r="222" spans="2:33" s="262" customFormat="1">
      <c r="B222" s="275"/>
      <c r="C222" s="275"/>
      <c r="D222" s="275"/>
      <c r="E222" s="275"/>
      <c r="F222" s="275"/>
      <c r="G222" s="275"/>
      <c r="H222" s="275"/>
      <c r="I222" s="275"/>
      <c r="J222" s="275"/>
      <c r="K222" s="275"/>
      <c r="L222" s="275"/>
      <c r="M222" s="307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7"/>
      <c r="AD222" s="307"/>
      <c r="AE222" s="307"/>
      <c r="AF222" s="307"/>
      <c r="AG222" s="307"/>
    </row>
    <row r="223" spans="2:33" s="262" customFormat="1">
      <c r="B223" s="275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7"/>
      <c r="AE223" s="307"/>
      <c r="AF223" s="307"/>
      <c r="AG223" s="307"/>
    </row>
    <row r="224" spans="2:33" s="262" customFormat="1">
      <c r="B224" s="275"/>
      <c r="C224" s="275"/>
      <c r="D224" s="275"/>
      <c r="E224" s="275"/>
      <c r="F224" s="275"/>
      <c r="G224" s="275"/>
      <c r="H224" s="275"/>
      <c r="I224" s="275"/>
      <c r="J224" s="275"/>
      <c r="K224" s="275"/>
      <c r="L224" s="275"/>
      <c r="M224" s="307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307"/>
      <c r="AG224" s="307"/>
    </row>
    <row r="225" spans="2:33" s="262" customFormat="1">
      <c r="B225" s="275"/>
      <c r="C225" s="275"/>
      <c r="D225" s="275"/>
      <c r="E225" s="275"/>
      <c r="F225" s="275"/>
      <c r="G225" s="275"/>
      <c r="H225" s="275"/>
      <c r="I225" s="275"/>
      <c r="J225" s="275"/>
      <c r="K225" s="275"/>
      <c r="L225" s="275"/>
      <c r="M225" s="307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307"/>
      <c r="AG225" s="307"/>
    </row>
    <row r="226" spans="2:33" s="262" customFormat="1">
      <c r="B226" s="275"/>
      <c r="C226" s="275"/>
      <c r="D226" s="275"/>
      <c r="E226" s="275"/>
      <c r="F226" s="275"/>
      <c r="G226" s="275"/>
      <c r="H226" s="275"/>
      <c r="I226" s="275"/>
      <c r="J226" s="275"/>
      <c r="K226" s="275"/>
      <c r="L226" s="275"/>
      <c r="M226" s="307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  <c r="X226" s="307"/>
      <c r="Y226" s="307"/>
      <c r="Z226" s="307"/>
      <c r="AA226" s="307"/>
      <c r="AB226" s="307"/>
      <c r="AC226" s="307"/>
      <c r="AD226" s="307"/>
      <c r="AE226" s="307"/>
      <c r="AF226" s="307"/>
      <c r="AG226" s="307"/>
    </row>
    <row r="227" spans="2:33" s="262" customFormat="1">
      <c r="B227" s="275"/>
      <c r="C227" s="275"/>
      <c r="D227" s="275"/>
      <c r="E227" s="275"/>
      <c r="F227" s="275"/>
      <c r="G227" s="275"/>
      <c r="H227" s="275"/>
      <c r="I227" s="275"/>
      <c r="J227" s="275"/>
      <c r="K227" s="275"/>
      <c r="L227" s="275"/>
      <c r="M227" s="307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  <c r="Y227" s="307"/>
      <c r="Z227" s="307"/>
      <c r="AA227" s="307"/>
      <c r="AB227" s="307"/>
      <c r="AC227" s="307"/>
      <c r="AD227" s="307"/>
      <c r="AE227" s="307"/>
      <c r="AF227" s="307"/>
      <c r="AG227" s="307"/>
    </row>
    <row r="228" spans="2:33" s="262" customFormat="1">
      <c r="B228" s="275"/>
      <c r="C228" s="275"/>
      <c r="D228" s="275"/>
      <c r="E228" s="275"/>
      <c r="F228" s="275"/>
      <c r="G228" s="275"/>
      <c r="H228" s="275"/>
      <c r="I228" s="275"/>
      <c r="J228" s="275"/>
      <c r="K228" s="275"/>
      <c r="L228" s="275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07"/>
      <c r="Y228" s="307"/>
      <c r="Z228" s="307"/>
      <c r="AA228" s="307"/>
      <c r="AB228" s="307"/>
      <c r="AC228" s="307"/>
      <c r="AD228" s="307"/>
      <c r="AE228" s="307"/>
      <c r="AF228" s="307"/>
      <c r="AG228" s="307"/>
    </row>
    <row r="229" spans="2:33" s="262" customFormat="1">
      <c r="B229" s="275"/>
      <c r="C229" s="275"/>
      <c r="D229" s="275"/>
      <c r="E229" s="275"/>
      <c r="F229" s="275"/>
      <c r="G229" s="275"/>
      <c r="H229" s="275"/>
      <c r="I229" s="275"/>
      <c r="J229" s="275"/>
      <c r="K229" s="275"/>
      <c r="L229" s="275"/>
      <c r="M229" s="307"/>
      <c r="N229" s="307"/>
      <c r="O229" s="307"/>
      <c r="P229" s="307"/>
      <c r="Q229" s="307"/>
      <c r="R229" s="307"/>
      <c r="S229" s="307"/>
      <c r="T229" s="307"/>
      <c r="U229" s="307"/>
      <c r="V229" s="307"/>
      <c r="W229" s="307"/>
      <c r="X229" s="307"/>
      <c r="Y229" s="307"/>
      <c r="Z229" s="307"/>
      <c r="AA229" s="307"/>
      <c r="AB229" s="307"/>
      <c r="AC229" s="307"/>
      <c r="AD229" s="307"/>
      <c r="AE229" s="307"/>
      <c r="AF229" s="307"/>
      <c r="AG229" s="307"/>
    </row>
    <row r="230" spans="2:33" s="262" customFormat="1">
      <c r="B230" s="275"/>
      <c r="C230" s="275"/>
      <c r="D230" s="275"/>
      <c r="E230" s="275"/>
      <c r="F230" s="275"/>
      <c r="G230" s="275"/>
      <c r="H230" s="275"/>
      <c r="I230" s="275"/>
      <c r="J230" s="275"/>
      <c r="K230" s="275"/>
      <c r="L230" s="275"/>
      <c r="M230" s="307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  <c r="AA230" s="307"/>
      <c r="AB230" s="307"/>
      <c r="AC230" s="307"/>
      <c r="AD230" s="307"/>
      <c r="AE230" s="307"/>
      <c r="AF230" s="307"/>
      <c r="AG230" s="307"/>
    </row>
    <row r="231" spans="2:33" s="262" customFormat="1"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  <c r="M231" s="307"/>
      <c r="N231" s="307"/>
      <c r="O231" s="307"/>
      <c r="P231" s="307"/>
      <c r="Q231" s="307"/>
      <c r="R231" s="307"/>
      <c r="S231" s="307"/>
      <c r="T231" s="307"/>
      <c r="U231" s="307"/>
      <c r="V231" s="307"/>
      <c r="W231" s="307"/>
      <c r="X231" s="307"/>
      <c r="Y231" s="307"/>
      <c r="Z231" s="307"/>
      <c r="AA231" s="307"/>
      <c r="AB231" s="307"/>
      <c r="AC231" s="307"/>
      <c r="AD231" s="307"/>
      <c r="AE231" s="307"/>
      <c r="AF231" s="307"/>
      <c r="AG231" s="307"/>
    </row>
    <row r="232" spans="2:33" s="262" customFormat="1"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  <c r="L232" s="275"/>
      <c r="M232" s="307"/>
      <c r="N232" s="307"/>
      <c r="O232" s="307"/>
      <c r="P232" s="307"/>
      <c r="Q232" s="307"/>
      <c r="R232" s="307"/>
      <c r="S232" s="307"/>
      <c r="T232" s="307"/>
      <c r="U232" s="307"/>
      <c r="V232" s="307"/>
      <c r="W232" s="307"/>
      <c r="X232" s="307"/>
      <c r="Y232" s="307"/>
      <c r="Z232" s="307"/>
      <c r="AA232" s="307"/>
      <c r="AB232" s="307"/>
      <c r="AC232" s="307"/>
      <c r="AD232" s="307"/>
      <c r="AE232" s="307"/>
      <c r="AF232" s="307"/>
      <c r="AG232" s="307"/>
    </row>
    <row r="233" spans="2:33" s="262" customFormat="1">
      <c r="B233" s="275"/>
      <c r="C233" s="275"/>
      <c r="D233" s="275"/>
      <c r="E233" s="275"/>
      <c r="F233" s="275"/>
      <c r="G233" s="275"/>
      <c r="H233" s="275"/>
      <c r="I233" s="275"/>
      <c r="J233" s="275"/>
      <c r="K233" s="275"/>
      <c r="L233" s="275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</row>
    <row r="234" spans="2:33" s="262" customFormat="1">
      <c r="B234" s="275"/>
      <c r="C234" s="275"/>
      <c r="D234" s="275"/>
      <c r="E234" s="275"/>
      <c r="F234" s="275"/>
      <c r="G234" s="275"/>
      <c r="H234" s="275"/>
      <c r="I234" s="275"/>
      <c r="J234" s="275"/>
      <c r="K234" s="275"/>
      <c r="L234" s="275"/>
      <c r="M234" s="307"/>
      <c r="N234" s="307"/>
      <c r="O234" s="307"/>
      <c r="P234" s="307"/>
      <c r="Q234" s="307"/>
      <c r="R234" s="307"/>
      <c r="S234" s="307"/>
      <c r="T234" s="307"/>
      <c r="U234" s="307"/>
      <c r="V234" s="307"/>
      <c r="W234" s="307"/>
      <c r="X234" s="307"/>
      <c r="Y234" s="307"/>
      <c r="Z234" s="307"/>
      <c r="AA234" s="307"/>
      <c r="AB234" s="307"/>
      <c r="AC234" s="307"/>
      <c r="AD234" s="307"/>
      <c r="AE234" s="307"/>
      <c r="AF234" s="307"/>
      <c r="AG234" s="307"/>
    </row>
    <row r="235" spans="2:33" s="262" customFormat="1">
      <c r="B235" s="275"/>
      <c r="C235" s="275"/>
      <c r="D235" s="275"/>
      <c r="E235" s="275"/>
      <c r="F235" s="275"/>
      <c r="G235" s="275"/>
      <c r="H235" s="275"/>
      <c r="I235" s="275"/>
      <c r="J235" s="275"/>
      <c r="K235" s="275"/>
      <c r="L235" s="275"/>
      <c r="M235" s="307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307"/>
      <c r="AG235" s="307"/>
    </row>
    <row r="236" spans="2:33" s="262" customFormat="1">
      <c r="B236" s="275"/>
      <c r="C236" s="275"/>
      <c r="D236" s="275"/>
      <c r="E236" s="275"/>
      <c r="F236" s="275"/>
      <c r="G236" s="275"/>
      <c r="H236" s="275"/>
      <c r="I236" s="275"/>
      <c r="J236" s="275"/>
      <c r="K236" s="275"/>
      <c r="L236" s="275"/>
      <c r="M236" s="307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  <c r="X236" s="307"/>
      <c r="Y236" s="307"/>
      <c r="Z236" s="307"/>
      <c r="AA236" s="307"/>
      <c r="AB236" s="307"/>
      <c r="AC236" s="307"/>
      <c r="AD236" s="307"/>
      <c r="AE236" s="307"/>
      <c r="AF236" s="307"/>
      <c r="AG236" s="307"/>
    </row>
    <row r="237" spans="2:33" s="262" customFormat="1">
      <c r="B237" s="275"/>
      <c r="C237" s="275"/>
      <c r="D237" s="275"/>
      <c r="E237" s="275"/>
      <c r="F237" s="275"/>
      <c r="G237" s="275"/>
      <c r="H237" s="275"/>
      <c r="I237" s="275"/>
      <c r="J237" s="275"/>
      <c r="K237" s="275"/>
      <c r="L237" s="275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</row>
    <row r="238" spans="2:33" s="262" customFormat="1">
      <c r="B238" s="275"/>
      <c r="C238" s="275"/>
      <c r="D238" s="275"/>
      <c r="E238" s="275"/>
      <c r="F238" s="275"/>
      <c r="G238" s="275"/>
      <c r="H238" s="275"/>
      <c r="I238" s="275"/>
      <c r="J238" s="275"/>
      <c r="K238" s="275"/>
      <c r="L238" s="275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</row>
    <row r="239" spans="2:33" s="262" customFormat="1">
      <c r="B239" s="275"/>
      <c r="C239" s="275"/>
      <c r="D239" s="275"/>
      <c r="E239" s="275"/>
      <c r="F239" s="275"/>
      <c r="G239" s="275"/>
      <c r="H239" s="275"/>
      <c r="I239" s="275"/>
      <c r="J239" s="275"/>
      <c r="K239" s="275"/>
      <c r="L239" s="275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</row>
    <row r="240" spans="2:33" s="262" customFormat="1">
      <c r="B240" s="275"/>
      <c r="C240" s="275"/>
      <c r="D240" s="275"/>
      <c r="E240" s="275"/>
      <c r="F240" s="275"/>
      <c r="G240" s="275"/>
      <c r="H240" s="275"/>
      <c r="I240" s="275"/>
      <c r="J240" s="275"/>
      <c r="K240" s="275"/>
      <c r="L240" s="275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</row>
    <row r="241" spans="2:33" s="262" customFormat="1">
      <c r="B241" s="275"/>
      <c r="C241" s="275"/>
      <c r="D241" s="275"/>
      <c r="E241" s="275"/>
      <c r="F241" s="275"/>
      <c r="G241" s="275"/>
      <c r="H241" s="275"/>
      <c r="I241" s="275"/>
      <c r="J241" s="275"/>
      <c r="K241" s="275"/>
      <c r="L241" s="275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</row>
    <row r="242" spans="2:33" s="262" customFormat="1">
      <c r="B242" s="275"/>
      <c r="C242" s="275"/>
      <c r="D242" s="275"/>
      <c r="E242" s="275"/>
      <c r="F242" s="275"/>
      <c r="G242" s="275"/>
      <c r="H242" s="275"/>
      <c r="I242" s="275"/>
      <c r="J242" s="275"/>
      <c r="K242" s="275"/>
      <c r="L242" s="275"/>
      <c r="M242" s="307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  <c r="X242" s="307"/>
      <c r="Y242" s="307"/>
      <c r="Z242" s="307"/>
      <c r="AA242" s="307"/>
      <c r="AB242" s="307"/>
      <c r="AC242" s="307"/>
      <c r="AD242" s="307"/>
      <c r="AE242" s="307"/>
      <c r="AF242" s="307"/>
      <c r="AG242" s="307"/>
    </row>
    <row r="243" spans="2:33" s="262" customFormat="1">
      <c r="B243" s="275"/>
      <c r="C243" s="275"/>
      <c r="D243" s="275"/>
      <c r="E243" s="275"/>
      <c r="F243" s="275"/>
      <c r="G243" s="275"/>
      <c r="H243" s="275"/>
      <c r="I243" s="275"/>
      <c r="J243" s="275"/>
      <c r="K243" s="275"/>
      <c r="L243" s="275"/>
      <c r="M243" s="307"/>
      <c r="N243" s="307"/>
      <c r="O243" s="307"/>
      <c r="P243" s="307"/>
      <c r="Q243" s="307"/>
      <c r="R243" s="307"/>
      <c r="S243" s="307"/>
      <c r="T243" s="307"/>
      <c r="U243" s="307"/>
      <c r="V243" s="307"/>
      <c r="W243" s="307"/>
      <c r="X243" s="307"/>
      <c r="Y243" s="307"/>
      <c r="Z243" s="307"/>
      <c r="AA243" s="307"/>
      <c r="AB243" s="307"/>
      <c r="AC243" s="307"/>
      <c r="AD243" s="307"/>
      <c r="AE243" s="307"/>
      <c r="AF243" s="307"/>
      <c r="AG243" s="307"/>
    </row>
    <row r="244" spans="2:33" s="262" customFormat="1">
      <c r="B244" s="275"/>
      <c r="C244" s="275"/>
      <c r="D244" s="275"/>
      <c r="E244" s="275"/>
      <c r="F244" s="275"/>
      <c r="G244" s="275"/>
      <c r="H244" s="275"/>
      <c r="I244" s="275"/>
      <c r="J244" s="275"/>
      <c r="K244" s="275"/>
      <c r="L244" s="275"/>
      <c r="M244" s="307"/>
      <c r="N244" s="307"/>
      <c r="O244" s="307"/>
      <c r="P244" s="307"/>
      <c r="Q244" s="307"/>
      <c r="R244" s="307"/>
      <c r="S244" s="307"/>
      <c r="T244" s="307"/>
      <c r="U244" s="307"/>
      <c r="V244" s="307"/>
      <c r="W244" s="307"/>
      <c r="X244" s="307"/>
      <c r="Y244" s="307"/>
      <c r="Z244" s="307"/>
      <c r="AA244" s="307"/>
      <c r="AB244" s="307"/>
      <c r="AC244" s="307"/>
      <c r="AD244" s="307"/>
      <c r="AE244" s="307"/>
      <c r="AF244" s="307"/>
      <c r="AG244" s="307"/>
    </row>
    <row r="245" spans="2:33" s="262" customFormat="1">
      <c r="B245" s="275"/>
      <c r="C245" s="275"/>
      <c r="D245" s="275"/>
      <c r="E245" s="275"/>
      <c r="F245" s="275"/>
      <c r="G245" s="275"/>
      <c r="H245" s="275"/>
      <c r="I245" s="275"/>
      <c r="J245" s="275"/>
      <c r="K245" s="275"/>
      <c r="L245" s="275"/>
      <c r="M245" s="307"/>
      <c r="N245" s="307"/>
      <c r="O245" s="307"/>
      <c r="P245" s="307"/>
      <c r="Q245" s="307"/>
      <c r="R245" s="307"/>
      <c r="S245" s="307"/>
      <c r="T245" s="307"/>
      <c r="U245" s="307"/>
      <c r="V245" s="307"/>
      <c r="W245" s="307"/>
      <c r="X245" s="307"/>
      <c r="Y245" s="307"/>
      <c r="Z245" s="307"/>
      <c r="AA245" s="307"/>
      <c r="AB245" s="307"/>
      <c r="AC245" s="307"/>
      <c r="AD245" s="307"/>
      <c r="AE245" s="307"/>
      <c r="AF245" s="307"/>
      <c r="AG245" s="307"/>
    </row>
    <row r="246" spans="2:33" s="262" customFormat="1">
      <c r="B246" s="275"/>
      <c r="C246" s="275"/>
      <c r="D246" s="275"/>
      <c r="E246" s="275"/>
      <c r="F246" s="275"/>
      <c r="G246" s="275"/>
      <c r="H246" s="275"/>
      <c r="I246" s="275"/>
      <c r="J246" s="275"/>
      <c r="K246" s="275"/>
      <c r="L246" s="275"/>
      <c r="M246" s="307"/>
      <c r="N246" s="307"/>
      <c r="O246" s="307"/>
      <c r="P246" s="307"/>
      <c r="Q246" s="307"/>
      <c r="R246" s="307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7"/>
      <c r="AD246" s="307"/>
      <c r="AE246" s="307"/>
      <c r="AF246" s="307"/>
      <c r="AG246" s="307"/>
    </row>
    <row r="247" spans="2:33" s="262" customFormat="1">
      <c r="B247" s="275"/>
      <c r="C247" s="275"/>
      <c r="D247" s="275"/>
      <c r="E247" s="275"/>
      <c r="F247" s="275"/>
      <c r="G247" s="275"/>
      <c r="H247" s="275"/>
      <c r="I247" s="275"/>
      <c r="J247" s="275"/>
      <c r="K247" s="275"/>
      <c r="L247" s="275"/>
      <c r="M247" s="307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  <c r="X247" s="307"/>
      <c r="Y247" s="307"/>
      <c r="Z247" s="307"/>
      <c r="AA247" s="307"/>
      <c r="AB247" s="307"/>
      <c r="AC247" s="307"/>
      <c r="AD247" s="307"/>
      <c r="AE247" s="307"/>
      <c r="AF247" s="307"/>
      <c r="AG247" s="307"/>
    </row>
    <row r="248" spans="2:33" s="262" customFormat="1">
      <c r="B248" s="275"/>
      <c r="C248" s="275"/>
      <c r="D248" s="275"/>
      <c r="E248" s="275"/>
      <c r="F248" s="275"/>
      <c r="G248" s="275"/>
      <c r="H248" s="275"/>
      <c r="I248" s="275"/>
      <c r="J248" s="275"/>
      <c r="K248" s="275"/>
      <c r="L248" s="275"/>
      <c r="M248" s="307"/>
      <c r="N248" s="307"/>
      <c r="O248" s="307"/>
      <c r="P248" s="307"/>
      <c r="Q248" s="307"/>
      <c r="R248" s="307"/>
      <c r="S248" s="307"/>
      <c r="T248" s="307"/>
      <c r="U248" s="307"/>
      <c r="V248" s="307"/>
      <c r="W248" s="307"/>
      <c r="X248" s="307"/>
      <c r="Y248" s="307"/>
      <c r="Z248" s="307"/>
      <c r="AA248" s="307"/>
      <c r="AB248" s="307"/>
      <c r="AC248" s="307"/>
      <c r="AD248" s="307"/>
      <c r="AE248" s="307"/>
      <c r="AF248" s="307"/>
      <c r="AG248" s="307"/>
    </row>
    <row r="249" spans="2:33" s="262" customFormat="1">
      <c r="B249" s="275"/>
      <c r="C249" s="275"/>
      <c r="D249" s="275"/>
      <c r="E249" s="275"/>
      <c r="F249" s="275"/>
      <c r="G249" s="275"/>
      <c r="H249" s="275"/>
      <c r="I249" s="275"/>
      <c r="J249" s="275"/>
      <c r="K249" s="275"/>
      <c r="L249" s="275"/>
      <c r="M249" s="307"/>
      <c r="N249" s="307"/>
      <c r="O249" s="307"/>
      <c r="P249" s="307"/>
      <c r="Q249" s="307"/>
      <c r="R249" s="307"/>
      <c r="S249" s="307"/>
      <c r="T249" s="307"/>
      <c r="U249" s="307"/>
      <c r="V249" s="307"/>
      <c r="W249" s="307"/>
      <c r="X249" s="307"/>
      <c r="Y249" s="307"/>
      <c r="Z249" s="307"/>
      <c r="AA249" s="307"/>
      <c r="AB249" s="307"/>
      <c r="AC249" s="307"/>
      <c r="AD249" s="307"/>
      <c r="AE249" s="307"/>
      <c r="AF249" s="307"/>
      <c r="AG249" s="307"/>
    </row>
    <row r="250" spans="2:33" s="262" customFormat="1">
      <c r="B250" s="275"/>
      <c r="C250" s="275"/>
      <c r="D250" s="275"/>
      <c r="E250" s="275"/>
      <c r="F250" s="275"/>
      <c r="G250" s="275"/>
      <c r="H250" s="275"/>
      <c r="I250" s="275"/>
      <c r="J250" s="275"/>
      <c r="K250" s="275"/>
      <c r="L250" s="275"/>
      <c r="M250" s="307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  <c r="X250" s="307"/>
      <c r="Y250" s="307"/>
      <c r="Z250" s="307"/>
      <c r="AA250" s="307"/>
      <c r="AB250" s="307"/>
      <c r="AC250" s="307"/>
      <c r="AD250" s="307"/>
      <c r="AE250" s="307"/>
      <c r="AF250" s="307"/>
      <c r="AG250" s="307"/>
    </row>
    <row r="251" spans="2:33" s="262" customFormat="1">
      <c r="B251" s="275"/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  <c r="M251" s="307"/>
      <c r="N251" s="307"/>
      <c r="O251" s="307"/>
      <c r="P251" s="307"/>
      <c r="Q251" s="307"/>
      <c r="R251" s="307"/>
      <c r="S251" s="307"/>
      <c r="T251" s="307"/>
      <c r="U251" s="307"/>
      <c r="V251" s="307"/>
      <c r="W251" s="307"/>
      <c r="X251" s="307"/>
      <c r="Y251" s="307"/>
      <c r="Z251" s="307"/>
      <c r="AA251" s="307"/>
      <c r="AB251" s="307"/>
      <c r="AC251" s="307"/>
      <c r="AD251" s="307"/>
      <c r="AE251" s="307"/>
      <c r="AF251" s="307"/>
      <c r="AG251" s="307"/>
    </row>
    <row r="252" spans="2:33" s="262" customFormat="1">
      <c r="G252" s="275"/>
      <c r="H252" s="275"/>
      <c r="I252" s="275"/>
      <c r="J252" s="275"/>
      <c r="K252" s="275"/>
      <c r="L252" s="275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7"/>
      <c r="AC252" s="307"/>
      <c r="AD252" s="307"/>
      <c r="AE252" s="307"/>
      <c r="AF252" s="307"/>
      <c r="AG252" s="307"/>
    </row>
    <row r="253" spans="2:33" s="262" customFormat="1">
      <c r="G253" s="275"/>
      <c r="H253" s="275"/>
      <c r="I253" s="275"/>
      <c r="J253" s="275"/>
      <c r="K253" s="275"/>
      <c r="L253" s="275"/>
      <c r="M253" s="307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  <c r="X253" s="307"/>
      <c r="Y253" s="307"/>
      <c r="Z253" s="307"/>
      <c r="AA253" s="307"/>
      <c r="AB253" s="307"/>
      <c r="AC253" s="307"/>
      <c r="AD253" s="307"/>
      <c r="AE253" s="307"/>
      <c r="AF253" s="307"/>
      <c r="AG253" s="307"/>
    </row>
    <row r="254" spans="2:33" s="262" customFormat="1">
      <c r="G254" s="275"/>
      <c r="H254" s="275"/>
      <c r="I254" s="275"/>
      <c r="J254" s="275"/>
      <c r="K254" s="275"/>
      <c r="L254" s="275"/>
      <c r="M254" s="307"/>
      <c r="N254" s="307"/>
      <c r="O254" s="307"/>
      <c r="P254" s="307"/>
      <c r="Q254" s="307"/>
      <c r="R254" s="307"/>
      <c r="S254" s="307"/>
      <c r="T254" s="307"/>
      <c r="U254" s="307"/>
      <c r="V254" s="307"/>
      <c r="W254" s="307"/>
      <c r="X254" s="307"/>
      <c r="Y254" s="307"/>
      <c r="Z254" s="307"/>
      <c r="AA254" s="307"/>
      <c r="AB254" s="307"/>
      <c r="AC254" s="307"/>
      <c r="AD254" s="307"/>
      <c r="AE254" s="307"/>
      <c r="AF254" s="307"/>
      <c r="AG254" s="307"/>
    </row>
    <row r="255" spans="2:33" s="262" customFormat="1">
      <c r="G255" s="275"/>
      <c r="H255" s="275"/>
      <c r="I255" s="275"/>
      <c r="J255" s="275"/>
      <c r="K255" s="275"/>
      <c r="L255" s="275"/>
      <c r="M255" s="307"/>
      <c r="N255" s="307"/>
      <c r="O255" s="307"/>
      <c r="P255" s="307"/>
      <c r="Q255" s="307"/>
      <c r="R255" s="307"/>
      <c r="S255" s="307"/>
      <c r="T255" s="307"/>
      <c r="U255" s="307"/>
      <c r="V255" s="307"/>
      <c r="W255" s="307"/>
      <c r="X255" s="307"/>
      <c r="Y255" s="307"/>
      <c r="Z255" s="307"/>
      <c r="AA255" s="307"/>
      <c r="AB255" s="307"/>
      <c r="AC255" s="307"/>
      <c r="AD255" s="307"/>
      <c r="AE255" s="307"/>
      <c r="AF255" s="307"/>
      <c r="AG255" s="307"/>
    </row>
    <row r="256" spans="2:33" s="262" customFormat="1">
      <c r="G256" s="275"/>
      <c r="H256" s="275"/>
      <c r="I256" s="275"/>
      <c r="J256" s="275"/>
      <c r="K256" s="275"/>
      <c r="L256" s="275"/>
      <c r="M256" s="307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7"/>
      <c r="AE256" s="307"/>
      <c r="AF256" s="307"/>
      <c r="AG256" s="307"/>
    </row>
    <row r="257" spans="7:33" s="262" customFormat="1">
      <c r="G257" s="275"/>
      <c r="H257" s="275"/>
      <c r="I257" s="275"/>
      <c r="J257" s="275"/>
      <c r="K257" s="275"/>
      <c r="L257" s="275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7"/>
      <c r="AD257" s="307"/>
      <c r="AE257" s="307"/>
      <c r="AF257" s="307"/>
      <c r="AG257" s="307"/>
    </row>
    <row r="258" spans="7:33" s="262" customFormat="1">
      <c r="G258" s="275"/>
      <c r="H258" s="275"/>
      <c r="I258" s="275"/>
      <c r="J258" s="275"/>
      <c r="K258" s="275"/>
      <c r="L258" s="275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7"/>
      <c r="AB258" s="307"/>
      <c r="AC258" s="307"/>
      <c r="AD258" s="307"/>
      <c r="AE258" s="307"/>
      <c r="AF258" s="307"/>
      <c r="AG258" s="307"/>
    </row>
    <row r="259" spans="7:33" s="262" customFormat="1">
      <c r="G259" s="275"/>
      <c r="H259" s="275"/>
      <c r="I259" s="275"/>
      <c r="J259" s="275"/>
      <c r="K259" s="275"/>
      <c r="L259" s="275"/>
      <c r="M259" s="307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7"/>
      <c r="AD259" s="307"/>
      <c r="AE259" s="307"/>
      <c r="AF259" s="307"/>
      <c r="AG259" s="307"/>
    </row>
    <row r="260" spans="7:33" s="262" customFormat="1">
      <c r="G260" s="275"/>
      <c r="H260" s="275"/>
      <c r="I260" s="275"/>
      <c r="J260" s="275"/>
      <c r="K260" s="275"/>
      <c r="L260" s="275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7"/>
      <c r="AE260" s="307"/>
      <c r="AF260" s="307"/>
      <c r="AG260" s="307"/>
    </row>
    <row r="261" spans="7:33" s="262" customFormat="1">
      <c r="G261" s="275"/>
      <c r="H261" s="275"/>
      <c r="I261" s="275"/>
      <c r="J261" s="275"/>
      <c r="K261" s="275"/>
      <c r="L261" s="275"/>
      <c r="M261" s="307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7"/>
      <c r="AD261" s="307"/>
      <c r="AE261" s="307"/>
      <c r="AF261" s="307"/>
      <c r="AG261" s="307"/>
    </row>
    <row r="262" spans="7:33" s="262" customFormat="1">
      <c r="G262" s="275"/>
      <c r="H262" s="275"/>
      <c r="I262" s="275"/>
      <c r="J262" s="275"/>
      <c r="K262" s="275"/>
      <c r="L262" s="275"/>
      <c r="M262" s="307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  <c r="X262" s="307"/>
      <c r="Y262" s="307"/>
      <c r="Z262" s="307"/>
      <c r="AA262" s="307"/>
      <c r="AB262" s="307"/>
      <c r="AC262" s="307"/>
      <c r="AD262" s="307"/>
      <c r="AE262" s="307"/>
      <c r="AF262" s="307"/>
      <c r="AG262" s="307"/>
    </row>
    <row r="263" spans="7:33" s="262" customFormat="1">
      <c r="G263" s="275"/>
      <c r="H263" s="275"/>
      <c r="I263" s="275"/>
      <c r="J263" s="275"/>
      <c r="K263" s="275"/>
      <c r="L263" s="275"/>
      <c r="M263" s="307"/>
      <c r="N263" s="307"/>
      <c r="O263" s="307"/>
      <c r="P263" s="307"/>
      <c r="Q263" s="307"/>
      <c r="R263" s="307"/>
      <c r="S263" s="307"/>
      <c r="T263" s="307"/>
      <c r="U263" s="307"/>
      <c r="V263" s="307"/>
      <c r="W263" s="307"/>
      <c r="X263" s="307"/>
      <c r="Y263" s="307"/>
      <c r="Z263" s="307"/>
      <c r="AA263" s="307"/>
      <c r="AB263" s="307"/>
      <c r="AC263" s="307"/>
      <c r="AD263" s="307"/>
      <c r="AE263" s="307"/>
      <c r="AF263" s="307"/>
      <c r="AG263" s="307"/>
    </row>
    <row r="264" spans="7:33" s="262" customFormat="1">
      <c r="G264" s="275"/>
      <c r="H264" s="275"/>
      <c r="I264" s="275"/>
      <c r="J264" s="275"/>
      <c r="K264" s="275"/>
      <c r="L264" s="275"/>
      <c r="M264" s="307"/>
      <c r="N264" s="307"/>
      <c r="O264" s="307"/>
      <c r="P264" s="307"/>
      <c r="Q264" s="307"/>
      <c r="R264" s="307"/>
      <c r="S264" s="307"/>
      <c r="T264" s="307"/>
      <c r="U264" s="307"/>
      <c r="V264" s="307"/>
      <c r="W264" s="307"/>
      <c r="X264" s="307"/>
      <c r="Y264" s="307"/>
      <c r="Z264" s="307"/>
      <c r="AA264" s="307"/>
      <c r="AB264" s="307"/>
      <c r="AC264" s="307"/>
      <c r="AD264" s="307"/>
      <c r="AE264" s="307"/>
      <c r="AF264" s="307"/>
      <c r="AG264" s="307"/>
    </row>
    <row r="265" spans="7:33" s="262" customFormat="1">
      <c r="G265" s="275"/>
      <c r="H265" s="275"/>
      <c r="I265" s="275"/>
      <c r="J265" s="275"/>
      <c r="K265" s="275"/>
      <c r="L265" s="275"/>
      <c r="M265" s="307"/>
      <c r="N265" s="307"/>
      <c r="O265" s="307"/>
      <c r="P265" s="307"/>
      <c r="Q265" s="307"/>
      <c r="R265" s="307"/>
      <c r="S265" s="307"/>
      <c r="T265" s="307"/>
      <c r="U265" s="307"/>
      <c r="V265" s="307"/>
      <c r="W265" s="307"/>
      <c r="X265" s="307"/>
      <c r="Y265" s="307"/>
      <c r="Z265" s="307"/>
      <c r="AA265" s="307"/>
      <c r="AB265" s="307"/>
      <c r="AC265" s="307"/>
      <c r="AD265" s="307"/>
      <c r="AE265" s="307"/>
      <c r="AF265" s="307"/>
      <c r="AG265" s="307"/>
    </row>
    <row r="266" spans="7:33" s="262" customFormat="1">
      <c r="G266" s="275"/>
      <c r="H266" s="275"/>
      <c r="I266" s="275"/>
      <c r="J266" s="275"/>
      <c r="K266" s="275"/>
      <c r="L266" s="275"/>
      <c r="M266" s="307"/>
      <c r="N266" s="307"/>
      <c r="O266" s="307"/>
      <c r="P266" s="307"/>
      <c r="Q266" s="307"/>
      <c r="R266" s="307"/>
      <c r="S266" s="307"/>
      <c r="T266" s="307"/>
      <c r="U266" s="307"/>
      <c r="V266" s="307"/>
      <c r="W266" s="307"/>
      <c r="X266" s="307"/>
      <c r="Y266" s="307"/>
      <c r="Z266" s="307"/>
      <c r="AA266" s="307"/>
      <c r="AB266" s="307"/>
      <c r="AC266" s="307"/>
      <c r="AD266" s="307"/>
      <c r="AE266" s="307"/>
      <c r="AF266" s="307"/>
      <c r="AG266" s="307"/>
    </row>
    <row r="267" spans="7:33" s="262" customFormat="1">
      <c r="G267" s="275"/>
      <c r="H267" s="275"/>
      <c r="I267" s="275"/>
      <c r="J267" s="275"/>
      <c r="K267" s="275"/>
      <c r="L267" s="275"/>
      <c r="M267" s="307"/>
      <c r="N267" s="307"/>
      <c r="O267" s="307"/>
      <c r="P267" s="307"/>
      <c r="Q267" s="307"/>
      <c r="R267" s="307"/>
      <c r="S267" s="307"/>
      <c r="T267" s="307"/>
      <c r="U267" s="307"/>
      <c r="V267" s="307"/>
      <c r="W267" s="307"/>
      <c r="X267" s="307"/>
      <c r="Y267" s="307"/>
      <c r="Z267" s="307"/>
      <c r="AA267" s="307"/>
      <c r="AB267" s="307"/>
      <c r="AC267" s="307"/>
      <c r="AD267" s="307"/>
      <c r="AE267" s="307"/>
      <c r="AF267" s="307"/>
      <c r="AG267" s="307"/>
    </row>
    <row r="268" spans="7:33" s="262" customFormat="1">
      <c r="G268" s="275"/>
      <c r="H268" s="275"/>
      <c r="I268" s="275"/>
      <c r="J268" s="275"/>
      <c r="K268" s="275"/>
      <c r="L268" s="275"/>
      <c r="M268" s="307"/>
      <c r="N268" s="307"/>
      <c r="O268" s="307"/>
      <c r="P268" s="307"/>
      <c r="Q268" s="307"/>
      <c r="R268" s="307"/>
      <c r="S268" s="307"/>
      <c r="T268" s="307"/>
      <c r="U268" s="307"/>
      <c r="V268" s="307"/>
      <c r="W268" s="307"/>
      <c r="X268" s="307"/>
      <c r="Y268" s="307"/>
      <c r="Z268" s="307"/>
      <c r="AA268" s="307"/>
      <c r="AB268" s="307"/>
      <c r="AC268" s="307"/>
      <c r="AD268" s="307"/>
      <c r="AE268" s="307"/>
      <c r="AF268" s="307"/>
      <c r="AG268" s="307"/>
    </row>
    <row r="269" spans="7:33" s="262" customFormat="1">
      <c r="G269" s="275"/>
      <c r="H269" s="275"/>
      <c r="I269" s="275"/>
      <c r="J269" s="275"/>
      <c r="K269" s="275"/>
      <c r="L269" s="275"/>
      <c r="M269" s="307"/>
      <c r="N269" s="307"/>
      <c r="O269" s="307"/>
      <c r="P269" s="307"/>
      <c r="Q269" s="307"/>
      <c r="R269" s="307"/>
      <c r="S269" s="307"/>
      <c r="T269" s="307"/>
      <c r="U269" s="307"/>
      <c r="V269" s="307"/>
      <c r="W269" s="307"/>
      <c r="X269" s="307"/>
      <c r="Y269" s="307"/>
      <c r="Z269" s="307"/>
      <c r="AA269" s="307"/>
      <c r="AB269" s="307"/>
      <c r="AC269" s="307"/>
      <c r="AD269" s="307"/>
      <c r="AE269" s="307"/>
      <c r="AF269" s="307"/>
      <c r="AG269" s="307"/>
    </row>
    <row r="270" spans="7:33" s="262" customFormat="1">
      <c r="G270" s="275"/>
      <c r="H270" s="275"/>
      <c r="I270" s="275"/>
      <c r="J270" s="275"/>
      <c r="K270" s="275"/>
      <c r="L270" s="275"/>
      <c r="M270" s="307"/>
      <c r="N270" s="307"/>
      <c r="O270" s="307"/>
      <c r="P270" s="307"/>
      <c r="Q270" s="307"/>
      <c r="R270" s="307"/>
      <c r="S270" s="307"/>
      <c r="T270" s="307"/>
      <c r="U270" s="307"/>
      <c r="V270" s="307"/>
      <c r="W270" s="307"/>
      <c r="X270" s="307"/>
      <c r="Y270" s="307"/>
      <c r="Z270" s="307"/>
      <c r="AA270" s="307"/>
      <c r="AB270" s="307"/>
      <c r="AC270" s="307"/>
      <c r="AD270" s="307"/>
      <c r="AE270" s="307"/>
      <c r="AF270" s="307"/>
      <c r="AG270" s="307"/>
    </row>
    <row r="271" spans="7:33" s="262" customFormat="1">
      <c r="G271" s="275"/>
      <c r="H271" s="275"/>
      <c r="I271" s="275"/>
      <c r="J271" s="275"/>
      <c r="K271" s="275"/>
      <c r="L271" s="275"/>
      <c r="M271" s="307"/>
      <c r="N271" s="307"/>
      <c r="O271" s="307"/>
      <c r="P271" s="307"/>
      <c r="Q271" s="307"/>
      <c r="R271" s="307"/>
      <c r="S271" s="307"/>
      <c r="T271" s="307"/>
      <c r="U271" s="307"/>
      <c r="V271" s="307"/>
      <c r="W271" s="307"/>
      <c r="X271" s="307"/>
      <c r="Y271" s="307"/>
      <c r="Z271" s="307"/>
      <c r="AA271" s="307"/>
      <c r="AB271" s="307"/>
      <c r="AC271" s="307"/>
      <c r="AD271" s="307"/>
      <c r="AE271" s="307"/>
      <c r="AF271" s="307"/>
      <c r="AG271" s="307"/>
    </row>
    <row r="272" spans="7:33" s="262" customFormat="1">
      <c r="G272" s="275"/>
      <c r="H272" s="275"/>
      <c r="I272" s="275"/>
      <c r="J272" s="275"/>
      <c r="K272" s="275"/>
      <c r="L272" s="275"/>
      <c r="M272" s="307"/>
      <c r="N272" s="307"/>
      <c r="O272" s="307"/>
      <c r="P272" s="307"/>
      <c r="Q272" s="307"/>
      <c r="R272" s="307"/>
      <c r="S272" s="307"/>
      <c r="T272" s="307"/>
      <c r="U272" s="307"/>
      <c r="V272" s="307"/>
      <c r="W272" s="307"/>
      <c r="X272" s="307"/>
      <c r="Y272" s="307"/>
      <c r="Z272" s="307"/>
      <c r="AA272" s="307"/>
      <c r="AB272" s="307"/>
      <c r="AC272" s="307"/>
      <c r="AD272" s="307"/>
      <c r="AE272" s="307"/>
      <c r="AF272" s="307"/>
      <c r="AG272" s="307"/>
    </row>
    <row r="273" spans="7:33" s="262" customFormat="1">
      <c r="G273" s="275"/>
      <c r="H273" s="275"/>
      <c r="I273" s="275"/>
      <c r="J273" s="275"/>
      <c r="K273" s="275"/>
      <c r="L273" s="275"/>
      <c r="M273" s="307"/>
      <c r="N273" s="307"/>
      <c r="O273" s="307"/>
      <c r="P273" s="307"/>
      <c r="Q273" s="307"/>
      <c r="R273" s="307"/>
      <c r="S273" s="307"/>
      <c r="T273" s="307"/>
      <c r="U273" s="307"/>
      <c r="V273" s="307"/>
      <c r="W273" s="307"/>
      <c r="X273" s="307"/>
      <c r="Y273" s="307"/>
      <c r="Z273" s="307"/>
      <c r="AA273" s="307"/>
      <c r="AB273" s="307"/>
      <c r="AC273" s="307"/>
      <c r="AD273" s="307"/>
      <c r="AE273" s="307"/>
      <c r="AF273" s="307"/>
      <c r="AG273" s="307"/>
    </row>
    <row r="274" spans="7:33" s="262" customFormat="1">
      <c r="G274" s="275"/>
      <c r="H274" s="275"/>
      <c r="I274" s="275"/>
      <c r="J274" s="275"/>
      <c r="K274" s="275"/>
      <c r="L274" s="275"/>
      <c r="M274" s="307"/>
      <c r="N274" s="307"/>
      <c r="O274" s="307"/>
      <c r="P274" s="307"/>
      <c r="Q274" s="307"/>
      <c r="R274" s="307"/>
      <c r="S274" s="307"/>
      <c r="T274" s="307"/>
      <c r="U274" s="307"/>
      <c r="V274" s="307"/>
      <c r="W274" s="307"/>
      <c r="X274" s="307"/>
      <c r="Y274" s="307"/>
      <c r="Z274" s="307"/>
      <c r="AA274" s="307"/>
      <c r="AB274" s="307"/>
      <c r="AC274" s="307"/>
      <c r="AD274" s="307"/>
      <c r="AE274" s="307"/>
      <c r="AF274" s="307"/>
      <c r="AG274" s="307"/>
    </row>
    <row r="275" spans="7:33" s="262" customFormat="1">
      <c r="G275" s="275"/>
      <c r="H275" s="275"/>
      <c r="I275" s="275"/>
      <c r="J275" s="275"/>
      <c r="K275" s="275"/>
      <c r="L275" s="275"/>
      <c r="M275" s="307"/>
      <c r="N275" s="307"/>
      <c r="O275" s="307"/>
      <c r="P275" s="307"/>
      <c r="Q275" s="307"/>
      <c r="R275" s="307"/>
      <c r="S275" s="307"/>
      <c r="T275" s="307"/>
      <c r="U275" s="307"/>
      <c r="V275" s="307"/>
      <c r="W275" s="307"/>
      <c r="X275" s="307"/>
      <c r="Y275" s="307"/>
      <c r="Z275" s="307"/>
      <c r="AA275" s="307"/>
      <c r="AB275" s="307"/>
      <c r="AC275" s="307"/>
      <c r="AD275" s="307"/>
      <c r="AE275" s="307"/>
      <c r="AF275" s="307"/>
      <c r="AG275" s="307"/>
    </row>
    <row r="276" spans="7:33" s="262" customFormat="1">
      <c r="G276" s="275"/>
      <c r="H276" s="275"/>
      <c r="I276" s="275"/>
      <c r="J276" s="275"/>
      <c r="K276" s="275"/>
      <c r="L276" s="275"/>
      <c r="M276" s="307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  <c r="Y276" s="307"/>
      <c r="Z276" s="307"/>
      <c r="AA276" s="307"/>
      <c r="AB276" s="307"/>
      <c r="AC276" s="307"/>
      <c r="AD276" s="307"/>
      <c r="AE276" s="307"/>
      <c r="AF276" s="307"/>
      <c r="AG276" s="307"/>
    </row>
    <row r="277" spans="7:33" s="262" customFormat="1">
      <c r="G277" s="275"/>
      <c r="H277" s="275"/>
      <c r="I277" s="275"/>
      <c r="J277" s="275"/>
      <c r="K277" s="275"/>
      <c r="L277" s="275"/>
      <c r="M277" s="307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  <c r="Y277" s="307"/>
      <c r="Z277" s="307"/>
      <c r="AA277" s="307"/>
      <c r="AB277" s="307"/>
      <c r="AC277" s="307"/>
      <c r="AD277" s="307"/>
      <c r="AE277" s="307"/>
      <c r="AF277" s="307"/>
      <c r="AG277" s="307"/>
    </row>
    <row r="278" spans="7:33" s="262" customFormat="1">
      <c r="G278" s="275"/>
      <c r="H278" s="275"/>
      <c r="I278" s="275"/>
      <c r="J278" s="275"/>
      <c r="K278" s="275"/>
      <c r="L278" s="275"/>
      <c r="M278" s="307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  <c r="X278" s="307"/>
      <c r="Y278" s="307"/>
      <c r="Z278" s="307"/>
      <c r="AA278" s="307"/>
      <c r="AB278" s="307"/>
      <c r="AC278" s="307"/>
      <c r="AD278" s="307"/>
      <c r="AE278" s="307"/>
      <c r="AF278" s="307"/>
      <c r="AG278" s="307"/>
    </row>
    <row r="279" spans="7:33" s="262" customFormat="1">
      <c r="G279" s="275"/>
      <c r="H279" s="275"/>
      <c r="I279" s="275"/>
      <c r="J279" s="275"/>
      <c r="K279" s="275"/>
      <c r="L279" s="275"/>
      <c r="M279" s="307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  <c r="X279" s="307"/>
      <c r="Y279" s="307"/>
      <c r="Z279" s="307"/>
      <c r="AA279" s="307"/>
      <c r="AB279" s="307"/>
      <c r="AC279" s="307"/>
      <c r="AD279" s="307"/>
      <c r="AE279" s="307"/>
      <c r="AF279" s="307"/>
      <c r="AG279" s="307"/>
    </row>
    <row r="280" spans="7:33" s="262" customFormat="1">
      <c r="G280" s="275"/>
      <c r="H280" s="275"/>
      <c r="I280" s="275"/>
      <c r="J280" s="275"/>
      <c r="K280" s="275"/>
      <c r="L280" s="275"/>
      <c r="M280" s="307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  <c r="X280" s="307"/>
      <c r="Y280" s="307"/>
      <c r="Z280" s="307"/>
      <c r="AA280" s="307"/>
      <c r="AB280" s="307"/>
      <c r="AC280" s="307"/>
      <c r="AD280" s="307"/>
      <c r="AE280" s="307"/>
      <c r="AF280" s="307"/>
      <c r="AG280" s="307"/>
    </row>
    <row r="281" spans="7:33" s="262" customFormat="1">
      <c r="G281" s="275"/>
      <c r="H281" s="275"/>
      <c r="I281" s="275"/>
      <c r="J281" s="275"/>
      <c r="K281" s="275"/>
      <c r="L281" s="275"/>
      <c r="M281" s="307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  <c r="X281" s="307"/>
      <c r="Y281" s="307"/>
      <c r="Z281" s="307"/>
      <c r="AA281" s="307"/>
      <c r="AB281" s="307"/>
      <c r="AC281" s="307"/>
      <c r="AD281" s="307"/>
      <c r="AE281" s="307"/>
      <c r="AF281" s="307"/>
      <c r="AG281" s="307"/>
    </row>
    <row r="282" spans="7:33" s="262" customFormat="1">
      <c r="G282" s="275"/>
      <c r="H282" s="275"/>
      <c r="I282" s="275"/>
      <c r="J282" s="275"/>
      <c r="K282" s="275"/>
      <c r="L282" s="275"/>
      <c r="M282" s="307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  <c r="X282" s="307"/>
      <c r="Y282" s="307"/>
      <c r="Z282" s="307"/>
      <c r="AA282" s="307"/>
      <c r="AB282" s="307"/>
      <c r="AC282" s="307"/>
      <c r="AD282" s="307"/>
      <c r="AE282" s="307"/>
      <c r="AF282" s="307"/>
      <c r="AG282" s="307"/>
    </row>
    <row r="283" spans="7:33" s="262" customFormat="1">
      <c r="G283" s="275"/>
      <c r="H283" s="275"/>
      <c r="I283" s="275"/>
      <c r="J283" s="275"/>
      <c r="K283" s="275"/>
      <c r="L283" s="275"/>
      <c r="M283" s="307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  <c r="X283" s="307"/>
      <c r="Y283" s="307"/>
      <c r="Z283" s="307"/>
      <c r="AA283" s="307"/>
      <c r="AB283" s="307"/>
      <c r="AC283" s="307"/>
      <c r="AD283" s="307"/>
      <c r="AE283" s="307"/>
      <c r="AF283" s="307"/>
      <c r="AG283" s="307"/>
    </row>
    <row r="284" spans="7:33" s="262" customFormat="1">
      <c r="G284" s="275"/>
      <c r="H284" s="275"/>
      <c r="I284" s="275"/>
      <c r="J284" s="275"/>
      <c r="K284" s="275"/>
      <c r="L284" s="275"/>
      <c r="M284" s="307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  <c r="X284" s="307"/>
      <c r="Y284" s="307"/>
      <c r="Z284" s="307"/>
      <c r="AA284" s="307"/>
      <c r="AB284" s="307"/>
      <c r="AC284" s="307"/>
      <c r="AD284" s="307"/>
      <c r="AE284" s="307"/>
      <c r="AF284" s="307"/>
      <c r="AG284" s="307"/>
    </row>
    <row r="285" spans="7:33" s="262" customFormat="1">
      <c r="G285" s="275"/>
      <c r="H285" s="275"/>
      <c r="I285" s="275"/>
      <c r="J285" s="275"/>
      <c r="K285" s="275"/>
      <c r="L285" s="275"/>
      <c r="M285" s="307"/>
      <c r="N285" s="307"/>
      <c r="O285" s="307"/>
      <c r="P285" s="307"/>
      <c r="Q285" s="307"/>
      <c r="R285" s="307"/>
      <c r="S285" s="307"/>
      <c r="T285" s="307"/>
      <c r="U285" s="307"/>
      <c r="V285" s="307"/>
      <c r="W285" s="307"/>
      <c r="X285" s="307"/>
      <c r="Y285" s="307"/>
      <c r="Z285" s="307"/>
      <c r="AA285" s="307"/>
      <c r="AB285" s="307"/>
      <c r="AC285" s="307"/>
      <c r="AD285" s="307"/>
      <c r="AE285" s="307"/>
      <c r="AF285" s="307"/>
      <c r="AG285" s="307"/>
    </row>
    <row r="286" spans="7:33" s="262" customFormat="1">
      <c r="G286" s="275"/>
      <c r="H286" s="275"/>
      <c r="I286" s="275"/>
      <c r="J286" s="275"/>
      <c r="K286" s="275"/>
      <c r="L286" s="275"/>
      <c r="M286" s="307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  <c r="X286" s="307"/>
      <c r="Y286" s="307"/>
      <c r="Z286" s="307"/>
      <c r="AA286" s="307"/>
      <c r="AB286" s="307"/>
      <c r="AC286" s="307"/>
      <c r="AD286" s="307"/>
      <c r="AE286" s="307"/>
      <c r="AF286" s="307"/>
      <c r="AG286" s="307"/>
    </row>
    <row r="287" spans="7:33" s="262" customFormat="1">
      <c r="G287" s="275"/>
      <c r="H287" s="275"/>
      <c r="I287" s="275"/>
      <c r="J287" s="275"/>
      <c r="K287" s="275"/>
      <c r="L287" s="275"/>
      <c r="M287" s="307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  <c r="X287" s="307"/>
      <c r="Y287" s="307"/>
      <c r="Z287" s="307"/>
      <c r="AA287" s="307"/>
      <c r="AB287" s="307"/>
      <c r="AC287" s="307"/>
      <c r="AD287" s="307"/>
      <c r="AE287" s="307"/>
      <c r="AF287" s="307"/>
      <c r="AG287" s="307"/>
    </row>
    <row r="288" spans="7:33" s="262" customFormat="1">
      <c r="G288" s="275"/>
      <c r="H288" s="275"/>
      <c r="I288" s="275"/>
      <c r="J288" s="275"/>
      <c r="K288" s="275"/>
      <c r="L288" s="275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7"/>
      <c r="Z288" s="307"/>
      <c r="AA288" s="307"/>
      <c r="AB288" s="307"/>
      <c r="AC288" s="307"/>
      <c r="AD288" s="307"/>
      <c r="AE288" s="307"/>
      <c r="AF288" s="307"/>
      <c r="AG288" s="307"/>
    </row>
    <row r="289" spans="7:33" s="262" customFormat="1">
      <c r="G289" s="275"/>
      <c r="H289" s="275"/>
      <c r="I289" s="275"/>
      <c r="J289" s="275"/>
      <c r="K289" s="275"/>
      <c r="L289" s="275"/>
      <c r="M289" s="307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  <c r="X289" s="307"/>
      <c r="Y289" s="307"/>
      <c r="Z289" s="307"/>
      <c r="AA289" s="307"/>
      <c r="AB289" s="307"/>
      <c r="AC289" s="307"/>
      <c r="AD289" s="307"/>
      <c r="AE289" s="307"/>
      <c r="AF289" s="307"/>
      <c r="AG289" s="307"/>
    </row>
    <row r="290" spans="7:33" s="262" customFormat="1">
      <c r="G290" s="275"/>
      <c r="H290" s="275"/>
      <c r="I290" s="275"/>
      <c r="J290" s="275"/>
      <c r="K290" s="275"/>
      <c r="L290" s="275"/>
      <c r="M290" s="307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  <c r="X290" s="307"/>
      <c r="Y290" s="307"/>
      <c r="Z290" s="307"/>
      <c r="AA290" s="307"/>
      <c r="AB290" s="307"/>
      <c r="AC290" s="307"/>
      <c r="AD290" s="307"/>
      <c r="AE290" s="307"/>
      <c r="AF290" s="307"/>
      <c r="AG290" s="307"/>
    </row>
    <row r="291" spans="7:33" s="262" customFormat="1">
      <c r="G291" s="275"/>
      <c r="H291" s="275"/>
      <c r="I291" s="275"/>
      <c r="J291" s="275"/>
      <c r="K291" s="275"/>
      <c r="L291" s="275"/>
      <c r="M291" s="307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  <c r="X291" s="307"/>
      <c r="Y291" s="307"/>
      <c r="Z291" s="307"/>
      <c r="AA291" s="307"/>
      <c r="AB291" s="307"/>
      <c r="AC291" s="307"/>
      <c r="AD291" s="307"/>
      <c r="AE291" s="307"/>
      <c r="AF291" s="307"/>
      <c r="AG291" s="307"/>
    </row>
    <row r="292" spans="7:33" s="262" customFormat="1">
      <c r="G292" s="275"/>
      <c r="H292" s="275"/>
      <c r="I292" s="275"/>
      <c r="J292" s="275"/>
      <c r="K292" s="275"/>
      <c r="L292" s="275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7"/>
    </row>
    <row r="293" spans="7:33" s="262" customFormat="1">
      <c r="G293" s="275"/>
      <c r="H293" s="275"/>
      <c r="I293" s="275"/>
      <c r="J293" s="275"/>
      <c r="K293" s="275"/>
      <c r="L293" s="275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7"/>
    </row>
    <row r="294" spans="7:33" s="262" customFormat="1">
      <c r="G294" s="275"/>
      <c r="H294" s="275"/>
      <c r="I294" s="275"/>
      <c r="J294" s="275"/>
      <c r="K294" s="275"/>
      <c r="L294" s="275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7"/>
    </row>
    <row r="295" spans="7:33" s="262" customFormat="1">
      <c r="G295" s="275"/>
      <c r="H295" s="275"/>
      <c r="I295" s="275"/>
      <c r="J295" s="275"/>
      <c r="K295" s="275"/>
      <c r="L295" s="275"/>
      <c r="M295" s="307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  <c r="X295" s="307"/>
      <c r="Y295" s="307"/>
      <c r="Z295" s="307"/>
      <c r="AA295" s="307"/>
      <c r="AB295" s="307"/>
      <c r="AC295" s="307"/>
      <c r="AD295" s="307"/>
      <c r="AE295" s="307"/>
      <c r="AF295" s="307"/>
      <c r="AG295" s="307"/>
    </row>
    <row r="296" spans="7:33" s="262" customFormat="1">
      <c r="G296" s="275"/>
      <c r="H296" s="275"/>
      <c r="I296" s="275"/>
      <c r="J296" s="275"/>
      <c r="K296" s="275"/>
      <c r="L296" s="275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7"/>
    </row>
    <row r="297" spans="7:33" s="262" customFormat="1">
      <c r="G297" s="275"/>
      <c r="H297" s="275"/>
      <c r="I297" s="275"/>
      <c r="J297" s="275"/>
      <c r="K297" s="275"/>
      <c r="L297" s="275"/>
      <c r="M297" s="307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  <c r="X297" s="307"/>
      <c r="Y297" s="307"/>
      <c r="Z297" s="307"/>
      <c r="AA297" s="307"/>
      <c r="AB297" s="307"/>
      <c r="AC297" s="307"/>
      <c r="AD297" s="307"/>
      <c r="AE297" s="307"/>
      <c r="AF297" s="307"/>
      <c r="AG297" s="307"/>
    </row>
    <row r="298" spans="7:33" s="262" customFormat="1">
      <c r="G298" s="275"/>
      <c r="H298" s="275"/>
      <c r="I298" s="275"/>
      <c r="J298" s="275"/>
      <c r="K298" s="275"/>
      <c r="L298" s="275"/>
      <c r="M298" s="307"/>
      <c r="N298" s="307"/>
      <c r="O298" s="307"/>
      <c r="P298" s="307"/>
      <c r="Q298" s="307"/>
      <c r="R298" s="307"/>
      <c r="S298" s="307"/>
      <c r="T298" s="307"/>
      <c r="U298" s="307"/>
      <c r="V298" s="307"/>
      <c r="W298" s="307"/>
      <c r="X298" s="307"/>
      <c r="Y298" s="307"/>
      <c r="Z298" s="307"/>
      <c r="AA298" s="307"/>
      <c r="AB298" s="307"/>
      <c r="AC298" s="307"/>
      <c r="AD298" s="307"/>
      <c r="AE298" s="307"/>
      <c r="AF298" s="307"/>
      <c r="AG298" s="307"/>
    </row>
    <row r="299" spans="7:33" s="262" customFormat="1">
      <c r="G299" s="275"/>
      <c r="H299" s="275"/>
      <c r="I299" s="275"/>
      <c r="J299" s="275"/>
      <c r="K299" s="275"/>
      <c r="L299" s="275"/>
      <c r="M299" s="307"/>
      <c r="N299" s="307"/>
      <c r="O299" s="307"/>
      <c r="P299" s="307"/>
      <c r="Q299" s="307"/>
      <c r="R299" s="307"/>
      <c r="S299" s="307"/>
      <c r="T299" s="307"/>
      <c r="U299" s="307"/>
      <c r="V299" s="307"/>
      <c r="W299" s="307"/>
      <c r="X299" s="307"/>
      <c r="Y299" s="307"/>
      <c r="Z299" s="307"/>
      <c r="AA299" s="307"/>
      <c r="AB299" s="307"/>
      <c r="AC299" s="307"/>
      <c r="AD299" s="307"/>
      <c r="AE299" s="307"/>
      <c r="AF299" s="307"/>
      <c r="AG299" s="307"/>
    </row>
    <row r="300" spans="7:33" s="262" customFormat="1">
      <c r="G300" s="275"/>
      <c r="H300" s="275"/>
      <c r="I300" s="275"/>
      <c r="J300" s="275"/>
      <c r="K300" s="275"/>
      <c r="L300" s="275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307"/>
      <c r="AB300" s="307"/>
      <c r="AC300" s="307"/>
      <c r="AD300" s="307"/>
      <c r="AE300" s="307"/>
      <c r="AF300" s="307"/>
      <c r="AG300" s="307"/>
    </row>
    <row r="301" spans="7:33" s="262" customFormat="1">
      <c r="G301" s="275"/>
      <c r="H301" s="275"/>
      <c r="I301" s="275"/>
      <c r="J301" s="275"/>
      <c r="K301" s="275"/>
      <c r="L301" s="275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307"/>
      <c r="AB301" s="307"/>
      <c r="AC301" s="307"/>
      <c r="AD301" s="307"/>
      <c r="AE301" s="307"/>
      <c r="AF301" s="307"/>
      <c r="AG301" s="307"/>
    </row>
    <row r="302" spans="7:33" s="262" customFormat="1">
      <c r="G302" s="275"/>
      <c r="H302" s="275"/>
      <c r="I302" s="275"/>
      <c r="J302" s="275"/>
      <c r="K302" s="275"/>
      <c r="L302" s="275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307"/>
      <c r="AB302" s="307"/>
      <c r="AC302" s="307"/>
      <c r="AD302" s="307"/>
      <c r="AE302" s="307"/>
      <c r="AF302" s="307"/>
      <c r="AG302" s="307"/>
    </row>
    <row r="303" spans="7:33" s="262" customFormat="1">
      <c r="G303" s="275"/>
      <c r="H303" s="275"/>
      <c r="I303" s="275"/>
      <c r="J303" s="275"/>
      <c r="K303" s="275"/>
      <c r="L303" s="275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</row>
    <row r="304" spans="7:33" s="262" customFormat="1">
      <c r="G304" s="275"/>
      <c r="H304" s="275"/>
      <c r="I304" s="275"/>
      <c r="J304" s="275"/>
      <c r="K304" s="275"/>
      <c r="L304" s="275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</row>
    <row r="305" spans="7:33" s="262" customFormat="1">
      <c r="G305" s="275"/>
      <c r="H305" s="275"/>
      <c r="I305" s="275"/>
      <c r="J305" s="275"/>
      <c r="K305" s="275"/>
      <c r="L305" s="275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</row>
    <row r="306" spans="7:33" s="262" customFormat="1">
      <c r="G306" s="275"/>
      <c r="H306" s="275"/>
      <c r="I306" s="275"/>
      <c r="J306" s="275"/>
      <c r="K306" s="275"/>
      <c r="L306" s="275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</row>
    <row r="307" spans="7:33" s="262" customFormat="1">
      <c r="G307" s="275"/>
      <c r="H307" s="275"/>
      <c r="I307" s="275"/>
      <c r="J307" s="275"/>
      <c r="K307" s="275"/>
      <c r="L307" s="275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</row>
    <row r="308" spans="7:33" s="262" customFormat="1">
      <c r="G308" s="275"/>
      <c r="H308" s="275"/>
      <c r="I308" s="275"/>
      <c r="J308" s="275"/>
      <c r="K308" s="275"/>
      <c r="L308" s="275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</row>
    <row r="309" spans="7:33" s="262" customFormat="1">
      <c r="G309" s="275"/>
      <c r="H309" s="275"/>
      <c r="I309" s="275"/>
      <c r="J309" s="275"/>
      <c r="K309" s="275"/>
      <c r="L309" s="275"/>
      <c r="M309" s="307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  <c r="X309" s="307"/>
      <c r="Y309" s="307"/>
      <c r="Z309" s="307"/>
      <c r="AA309" s="307"/>
      <c r="AB309" s="307"/>
      <c r="AC309" s="307"/>
      <c r="AD309" s="307"/>
      <c r="AE309" s="307"/>
      <c r="AF309" s="307"/>
      <c r="AG309" s="307"/>
    </row>
    <row r="310" spans="7:33" s="262" customFormat="1">
      <c r="G310" s="275"/>
      <c r="H310" s="275"/>
      <c r="I310" s="275"/>
      <c r="J310" s="275"/>
      <c r="K310" s="275"/>
      <c r="L310" s="275"/>
      <c r="M310" s="307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  <c r="X310" s="307"/>
      <c r="Y310" s="307"/>
      <c r="Z310" s="307"/>
      <c r="AA310" s="307"/>
      <c r="AB310" s="307"/>
      <c r="AC310" s="307"/>
      <c r="AD310" s="307"/>
      <c r="AE310" s="307"/>
      <c r="AF310" s="307"/>
      <c r="AG310" s="307"/>
    </row>
    <row r="311" spans="7:33" s="262" customFormat="1">
      <c r="G311" s="275"/>
      <c r="H311" s="275"/>
      <c r="I311" s="275"/>
      <c r="J311" s="275"/>
      <c r="K311" s="275"/>
      <c r="L311" s="275"/>
      <c r="M311" s="307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  <c r="X311" s="307"/>
      <c r="Y311" s="307"/>
      <c r="Z311" s="307"/>
      <c r="AA311" s="307"/>
      <c r="AB311" s="307"/>
      <c r="AC311" s="307"/>
      <c r="AD311" s="307"/>
      <c r="AE311" s="307"/>
      <c r="AF311" s="307"/>
      <c r="AG311" s="307"/>
    </row>
    <row r="312" spans="7:33" s="262" customFormat="1">
      <c r="G312" s="275"/>
      <c r="H312" s="275"/>
      <c r="I312" s="275"/>
      <c r="J312" s="275"/>
      <c r="K312" s="275"/>
      <c r="L312" s="275"/>
      <c r="M312" s="307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  <c r="X312" s="307"/>
      <c r="Y312" s="307"/>
      <c r="Z312" s="307"/>
      <c r="AA312" s="307"/>
      <c r="AB312" s="307"/>
      <c r="AC312" s="307"/>
      <c r="AD312" s="307"/>
      <c r="AE312" s="307"/>
      <c r="AF312" s="307"/>
      <c r="AG312" s="307"/>
    </row>
    <row r="313" spans="7:33" s="262" customFormat="1">
      <c r="G313" s="275"/>
      <c r="H313" s="275"/>
      <c r="I313" s="275"/>
      <c r="J313" s="275"/>
      <c r="K313" s="275"/>
      <c r="L313" s="275"/>
      <c r="M313" s="307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  <c r="X313" s="307"/>
      <c r="Y313" s="307"/>
      <c r="Z313" s="307"/>
      <c r="AA313" s="307"/>
      <c r="AB313" s="307"/>
      <c r="AC313" s="307"/>
      <c r="AD313" s="307"/>
      <c r="AE313" s="307"/>
      <c r="AF313" s="307"/>
      <c r="AG313" s="307"/>
    </row>
    <row r="314" spans="7:33" s="262" customFormat="1">
      <c r="G314" s="275"/>
      <c r="H314" s="275"/>
      <c r="I314" s="275"/>
      <c r="J314" s="275"/>
      <c r="K314" s="275"/>
      <c r="L314" s="275"/>
      <c r="M314" s="307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  <c r="X314" s="307"/>
      <c r="Y314" s="307"/>
      <c r="Z314" s="307"/>
      <c r="AA314" s="307"/>
      <c r="AB314" s="307"/>
      <c r="AC314" s="307"/>
      <c r="AD314" s="307"/>
      <c r="AE314" s="307"/>
      <c r="AF314" s="307"/>
      <c r="AG314" s="307"/>
    </row>
    <row r="315" spans="7:33" s="262" customFormat="1">
      <c r="G315" s="275"/>
      <c r="H315" s="275"/>
      <c r="I315" s="275"/>
      <c r="J315" s="275"/>
      <c r="K315" s="275"/>
      <c r="L315" s="275"/>
      <c r="M315" s="307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  <c r="X315" s="307"/>
      <c r="Y315" s="307"/>
      <c r="Z315" s="307"/>
      <c r="AA315" s="307"/>
      <c r="AB315" s="307"/>
      <c r="AC315" s="307"/>
      <c r="AD315" s="307"/>
      <c r="AE315" s="307"/>
      <c r="AF315" s="307"/>
      <c r="AG315" s="307"/>
    </row>
    <row r="316" spans="7:33" s="262" customFormat="1">
      <c r="G316" s="275"/>
      <c r="H316" s="275"/>
      <c r="I316" s="275"/>
      <c r="J316" s="275"/>
      <c r="K316" s="275"/>
      <c r="L316" s="275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07"/>
    </row>
    <row r="317" spans="7:33" s="262" customFormat="1">
      <c r="G317" s="275"/>
      <c r="H317" s="275"/>
      <c r="I317" s="275"/>
      <c r="J317" s="275"/>
      <c r="K317" s="275"/>
      <c r="L317" s="275"/>
      <c r="M317" s="307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  <c r="X317" s="307"/>
      <c r="Y317" s="307"/>
      <c r="Z317" s="307"/>
      <c r="AA317" s="307"/>
      <c r="AB317" s="307"/>
      <c r="AC317" s="307"/>
      <c r="AD317" s="307"/>
      <c r="AE317" s="307"/>
      <c r="AF317" s="307"/>
      <c r="AG317" s="307"/>
    </row>
    <row r="318" spans="7:33" s="262" customFormat="1">
      <c r="G318" s="275"/>
      <c r="H318" s="275"/>
      <c r="I318" s="275"/>
      <c r="J318" s="275"/>
      <c r="K318" s="275"/>
      <c r="L318" s="275"/>
      <c r="M318" s="307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  <c r="X318" s="307"/>
      <c r="Y318" s="307"/>
      <c r="Z318" s="307"/>
      <c r="AA318" s="307"/>
      <c r="AB318" s="307"/>
      <c r="AC318" s="307"/>
      <c r="AD318" s="307"/>
      <c r="AE318" s="307"/>
      <c r="AF318" s="307"/>
      <c r="AG318" s="307"/>
    </row>
    <row r="319" spans="7:33" s="262" customFormat="1">
      <c r="G319" s="275"/>
      <c r="H319" s="275"/>
      <c r="I319" s="275"/>
      <c r="J319" s="275"/>
      <c r="K319" s="275"/>
      <c r="L319" s="275"/>
      <c r="M319" s="307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  <c r="X319" s="307"/>
      <c r="Y319" s="307"/>
      <c r="Z319" s="307"/>
      <c r="AA319" s="307"/>
      <c r="AB319" s="307"/>
      <c r="AC319" s="307"/>
      <c r="AD319" s="307"/>
      <c r="AE319" s="307"/>
      <c r="AF319" s="307"/>
      <c r="AG319" s="307"/>
    </row>
    <row r="320" spans="7:33" s="262" customFormat="1">
      <c r="G320" s="275"/>
      <c r="H320" s="275"/>
      <c r="I320" s="275"/>
      <c r="J320" s="275"/>
      <c r="K320" s="275"/>
      <c r="L320" s="275"/>
      <c r="M320" s="307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  <c r="X320" s="307"/>
      <c r="Y320" s="307"/>
      <c r="Z320" s="307"/>
      <c r="AA320" s="307"/>
      <c r="AB320" s="307"/>
      <c r="AC320" s="307"/>
      <c r="AD320" s="307"/>
      <c r="AE320" s="307"/>
      <c r="AF320" s="307"/>
      <c r="AG320" s="307"/>
    </row>
    <row r="321" spans="7:33" s="262" customFormat="1">
      <c r="G321" s="275"/>
      <c r="H321" s="275"/>
      <c r="I321" s="275"/>
      <c r="J321" s="275"/>
      <c r="K321" s="275"/>
      <c r="L321" s="275"/>
      <c r="M321" s="307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  <c r="X321" s="307"/>
      <c r="Y321" s="307"/>
      <c r="Z321" s="307"/>
      <c r="AA321" s="307"/>
      <c r="AB321" s="307"/>
      <c r="AC321" s="307"/>
      <c r="AD321" s="307"/>
      <c r="AE321" s="307"/>
      <c r="AF321" s="307"/>
      <c r="AG321" s="307"/>
    </row>
    <row r="322" spans="7:33" s="262" customFormat="1">
      <c r="G322" s="275"/>
      <c r="H322" s="275"/>
      <c r="I322" s="275"/>
      <c r="J322" s="275"/>
      <c r="K322" s="275"/>
      <c r="L322" s="275"/>
      <c r="M322" s="307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  <c r="X322" s="307"/>
      <c r="Y322" s="307"/>
      <c r="Z322" s="307"/>
      <c r="AA322" s="307"/>
      <c r="AB322" s="307"/>
      <c r="AC322" s="307"/>
      <c r="AD322" s="307"/>
      <c r="AE322" s="307"/>
      <c r="AF322" s="307"/>
      <c r="AG322" s="307"/>
    </row>
    <row r="323" spans="7:33" s="262" customFormat="1">
      <c r="G323" s="275"/>
      <c r="H323" s="275"/>
      <c r="I323" s="275"/>
      <c r="J323" s="275"/>
      <c r="K323" s="275"/>
      <c r="L323" s="275"/>
      <c r="M323" s="307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  <c r="X323" s="307"/>
      <c r="Y323" s="307"/>
      <c r="Z323" s="307"/>
      <c r="AA323" s="307"/>
      <c r="AB323" s="307"/>
      <c r="AC323" s="307"/>
      <c r="AD323" s="307"/>
      <c r="AE323" s="307"/>
      <c r="AF323" s="307"/>
      <c r="AG323" s="307"/>
    </row>
    <row r="324" spans="7:33" s="262" customFormat="1">
      <c r="G324" s="275"/>
      <c r="H324" s="275"/>
      <c r="I324" s="275"/>
      <c r="J324" s="275"/>
      <c r="K324" s="275"/>
      <c r="L324" s="275"/>
      <c r="M324" s="307"/>
      <c r="N324" s="307"/>
      <c r="O324" s="307"/>
      <c r="P324" s="307"/>
      <c r="Q324" s="307"/>
      <c r="R324" s="307"/>
      <c r="S324" s="307"/>
      <c r="T324" s="307"/>
      <c r="U324" s="307"/>
      <c r="V324" s="307"/>
      <c r="W324" s="307"/>
      <c r="X324" s="307"/>
      <c r="Y324" s="307"/>
      <c r="Z324" s="307"/>
      <c r="AA324" s="307"/>
      <c r="AB324" s="307"/>
      <c r="AC324" s="307"/>
      <c r="AD324" s="307"/>
      <c r="AE324" s="307"/>
      <c r="AF324" s="307"/>
      <c r="AG324" s="307"/>
    </row>
    <row r="325" spans="7:33" s="262" customFormat="1">
      <c r="G325" s="275"/>
      <c r="H325" s="275"/>
      <c r="I325" s="275"/>
      <c r="J325" s="275"/>
      <c r="K325" s="275"/>
      <c r="L325" s="275"/>
      <c r="M325" s="307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  <c r="X325" s="307"/>
      <c r="Y325" s="307"/>
      <c r="Z325" s="307"/>
      <c r="AA325" s="307"/>
      <c r="AB325" s="307"/>
      <c r="AC325" s="307"/>
      <c r="AD325" s="307"/>
      <c r="AE325" s="307"/>
      <c r="AF325" s="307"/>
      <c r="AG325" s="307"/>
    </row>
    <row r="326" spans="7:33" s="262" customFormat="1">
      <c r="G326" s="275"/>
      <c r="H326" s="275"/>
      <c r="I326" s="275"/>
      <c r="J326" s="275"/>
      <c r="K326" s="275"/>
      <c r="L326" s="275"/>
      <c r="M326" s="307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  <c r="X326" s="307"/>
      <c r="Y326" s="307"/>
      <c r="Z326" s="307"/>
      <c r="AA326" s="307"/>
      <c r="AB326" s="307"/>
      <c r="AC326" s="307"/>
      <c r="AD326" s="307"/>
      <c r="AE326" s="307"/>
      <c r="AF326" s="307"/>
      <c r="AG326" s="307"/>
    </row>
    <row r="327" spans="7:33" s="262" customFormat="1">
      <c r="G327" s="275"/>
      <c r="H327" s="275"/>
      <c r="I327" s="275"/>
      <c r="J327" s="275"/>
      <c r="K327" s="275"/>
      <c r="L327" s="275"/>
      <c r="M327" s="307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  <c r="Y327" s="307"/>
      <c r="Z327" s="307"/>
      <c r="AA327" s="307"/>
      <c r="AB327" s="307"/>
      <c r="AC327" s="307"/>
      <c r="AD327" s="307"/>
      <c r="AE327" s="307"/>
      <c r="AF327" s="307"/>
      <c r="AG327" s="307"/>
    </row>
    <row r="328" spans="7:33" s="262" customFormat="1">
      <c r="G328" s="275"/>
      <c r="H328" s="275"/>
      <c r="I328" s="275"/>
      <c r="J328" s="275"/>
      <c r="K328" s="275"/>
      <c r="L328" s="275"/>
      <c r="M328" s="307"/>
      <c r="N328" s="307"/>
      <c r="O328" s="307"/>
      <c r="P328" s="307"/>
      <c r="Q328" s="307"/>
      <c r="R328" s="307"/>
      <c r="S328" s="307"/>
      <c r="T328" s="307"/>
      <c r="U328" s="307"/>
      <c r="V328" s="307"/>
      <c r="W328" s="307"/>
      <c r="X328" s="307"/>
      <c r="Y328" s="307"/>
      <c r="Z328" s="307"/>
      <c r="AA328" s="307"/>
      <c r="AB328" s="307"/>
      <c r="AC328" s="307"/>
      <c r="AD328" s="307"/>
      <c r="AE328" s="307"/>
      <c r="AF328" s="307"/>
      <c r="AG328" s="307"/>
    </row>
    <row r="329" spans="7:33" s="262" customFormat="1">
      <c r="G329" s="275"/>
      <c r="H329" s="275"/>
      <c r="I329" s="275"/>
      <c r="J329" s="275"/>
      <c r="K329" s="275"/>
      <c r="L329" s="275"/>
      <c r="M329" s="307"/>
      <c r="N329" s="307"/>
      <c r="O329" s="307"/>
      <c r="P329" s="307"/>
      <c r="Q329" s="307"/>
      <c r="R329" s="307"/>
      <c r="S329" s="307"/>
      <c r="T329" s="307"/>
      <c r="U329" s="307"/>
      <c r="V329" s="307"/>
      <c r="W329" s="307"/>
      <c r="X329" s="307"/>
      <c r="Y329" s="307"/>
      <c r="Z329" s="307"/>
      <c r="AA329" s="307"/>
      <c r="AB329" s="307"/>
      <c r="AC329" s="307"/>
      <c r="AD329" s="307"/>
      <c r="AE329" s="307"/>
      <c r="AF329" s="307"/>
      <c r="AG329" s="307"/>
    </row>
    <row r="330" spans="7:33" s="262" customFormat="1">
      <c r="G330" s="275"/>
      <c r="H330" s="275"/>
      <c r="I330" s="275"/>
      <c r="J330" s="275"/>
      <c r="K330" s="275"/>
      <c r="L330" s="275"/>
      <c r="M330" s="307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  <c r="X330" s="307"/>
      <c r="Y330" s="307"/>
      <c r="Z330" s="307"/>
      <c r="AA330" s="307"/>
      <c r="AB330" s="307"/>
      <c r="AC330" s="307"/>
      <c r="AD330" s="307"/>
      <c r="AE330" s="307"/>
      <c r="AF330" s="307"/>
      <c r="AG330" s="307"/>
    </row>
    <row r="331" spans="7:33" s="262" customFormat="1">
      <c r="G331" s="275"/>
      <c r="H331" s="275"/>
      <c r="I331" s="275"/>
      <c r="J331" s="275"/>
      <c r="K331" s="275"/>
      <c r="L331" s="275"/>
      <c r="M331" s="307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  <c r="Y331" s="307"/>
      <c r="Z331" s="307"/>
      <c r="AA331" s="307"/>
      <c r="AB331" s="307"/>
      <c r="AC331" s="307"/>
      <c r="AD331" s="307"/>
      <c r="AE331" s="307"/>
      <c r="AF331" s="307"/>
      <c r="AG331" s="307"/>
    </row>
    <row r="332" spans="7:33" s="262" customFormat="1">
      <c r="G332" s="275"/>
      <c r="H332" s="275"/>
      <c r="I332" s="275"/>
      <c r="J332" s="275"/>
      <c r="K332" s="275"/>
      <c r="L332" s="275"/>
      <c r="M332" s="307"/>
      <c r="N332" s="307"/>
      <c r="O332" s="307"/>
      <c r="P332" s="307"/>
      <c r="Q332" s="307"/>
      <c r="R332" s="307"/>
      <c r="S332" s="307"/>
      <c r="T332" s="307"/>
      <c r="U332" s="307"/>
      <c r="V332" s="307"/>
      <c r="W332" s="307"/>
      <c r="X332" s="307"/>
      <c r="Y332" s="307"/>
      <c r="Z332" s="307"/>
      <c r="AA332" s="307"/>
      <c r="AB332" s="307"/>
      <c r="AC332" s="307"/>
      <c r="AD332" s="307"/>
      <c r="AE332" s="307"/>
      <c r="AF332" s="307"/>
      <c r="AG332" s="307"/>
    </row>
    <row r="333" spans="7:33" s="262" customFormat="1">
      <c r="G333" s="275"/>
      <c r="H333" s="275"/>
      <c r="I333" s="275"/>
      <c r="J333" s="275"/>
      <c r="K333" s="275"/>
      <c r="L333" s="275"/>
      <c r="M333" s="307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  <c r="X333" s="307"/>
      <c r="Y333" s="307"/>
      <c r="Z333" s="307"/>
      <c r="AA333" s="307"/>
      <c r="AB333" s="307"/>
      <c r="AC333" s="307"/>
      <c r="AD333" s="307"/>
      <c r="AE333" s="307"/>
      <c r="AF333" s="307"/>
      <c r="AG333" s="307"/>
    </row>
    <row r="334" spans="7:33" s="262" customFormat="1">
      <c r="G334" s="275"/>
      <c r="H334" s="275"/>
      <c r="I334" s="275"/>
      <c r="J334" s="275"/>
      <c r="K334" s="275"/>
      <c r="L334" s="275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7"/>
      <c r="Z334" s="307"/>
      <c r="AA334" s="307"/>
      <c r="AB334" s="307"/>
      <c r="AC334" s="307"/>
      <c r="AD334" s="307"/>
      <c r="AE334" s="307"/>
      <c r="AF334" s="307"/>
      <c r="AG334" s="307"/>
    </row>
    <row r="335" spans="7:33" s="262" customFormat="1">
      <c r="G335" s="275"/>
      <c r="H335" s="275"/>
      <c r="I335" s="275"/>
      <c r="J335" s="275"/>
      <c r="K335" s="275"/>
      <c r="L335" s="275"/>
      <c r="M335" s="307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  <c r="X335" s="307"/>
      <c r="Y335" s="307"/>
      <c r="Z335" s="307"/>
      <c r="AA335" s="307"/>
      <c r="AB335" s="307"/>
      <c r="AC335" s="307"/>
      <c r="AD335" s="307"/>
      <c r="AE335" s="307"/>
      <c r="AF335" s="307"/>
      <c r="AG335" s="307"/>
    </row>
    <row r="336" spans="7:33" s="262" customFormat="1">
      <c r="G336" s="275"/>
      <c r="H336" s="275"/>
      <c r="I336" s="275"/>
      <c r="J336" s="275"/>
      <c r="K336" s="275"/>
      <c r="L336" s="275"/>
      <c r="M336" s="307"/>
      <c r="N336" s="307"/>
      <c r="O336" s="307"/>
      <c r="P336" s="307"/>
      <c r="Q336" s="307"/>
      <c r="R336" s="307"/>
      <c r="S336" s="307"/>
      <c r="T336" s="307"/>
      <c r="U336" s="307"/>
      <c r="V336" s="307"/>
      <c r="W336" s="307"/>
      <c r="X336" s="307"/>
      <c r="Y336" s="307"/>
      <c r="Z336" s="307"/>
      <c r="AA336" s="307"/>
      <c r="AB336" s="307"/>
      <c r="AC336" s="307"/>
      <c r="AD336" s="307"/>
      <c r="AE336" s="307"/>
      <c r="AF336" s="307"/>
      <c r="AG336" s="307"/>
    </row>
    <row r="337" spans="7:33" s="262" customFormat="1">
      <c r="G337" s="275"/>
      <c r="H337" s="275"/>
      <c r="I337" s="275"/>
      <c r="J337" s="275"/>
      <c r="K337" s="275"/>
      <c r="L337" s="275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7"/>
      <c r="AB337" s="307"/>
      <c r="AC337" s="307"/>
      <c r="AD337" s="307"/>
      <c r="AE337" s="307"/>
      <c r="AF337" s="307"/>
      <c r="AG337" s="307"/>
    </row>
    <row r="338" spans="7:33" s="262" customFormat="1">
      <c r="G338" s="275"/>
      <c r="H338" s="275"/>
      <c r="I338" s="275"/>
      <c r="J338" s="275"/>
      <c r="K338" s="275"/>
      <c r="L338" s="275"/>
      <c r="M338" s="307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  <c r="X338" s="307"/>
      <c r="Y338" s="307"/>
      <c r="Z338" s="307"/>
      <c r="AA338" s="307"/>
      <c r="AB338" s="307"/>
      <c r="AC338" s="307"/>
      <c r="AD338" s="307"/>
      <c r="AE338" s="307"/>
      <c r="AF338" s="307"/>
      <c r="AG338" s="307"/>
    </row>
    <row r="339" spans="7:33" s="262" customFormat="1">
      <c r="G339" s="275"/>
      <c r="H339" s="275"/>
      <c r="I339" s="275"/>
      <c r="J339" s="275"/>
      <c r="K339" s="275"/>
      <c r="L339" s="275"/>
      <c r="M339" s="307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  <c r="Y339" s="307"/>
      <c r="Z339" s="307"/>
      <c r="AA339" s="307"/>
      <c r="AB339" s="307"/>
      <c r="AC339" s="307"/>
      <c r="AD339" s="307"/>
      <c r="AE339" s="307"/>
      <c r="AF339" s="307"/>
      <c r="AG339" s="307"/>
    </row>
    <row r="340" spans="7:33" s="262" customFormat="1">
      <c r="G340" s="275"/>
      <c r="H340" s="275"/>
      <c r="I340" s="275"/>
      <c r="J340" s="275"/>
      <c r="K340" s="275"/>
      <c r="L340" s="275"/>
      <c r="M340" s="307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  <c r="X340" s="307"/>
      <c r="Y340" s="307"/>
      <c r="Z340" s="307"/>
      <c r="AA340" s="307"/>
      <c r="AB340" s="307"/>
      <c r="AC340" s="307"/>
      <c r="AD340" s="307"/>
      <c r="AE340" s="307"/>
      <c r="AF340" s="307"/>
      <c r="AG340" s="307"/>
    </row>
    <row r="341" spans="7:33" s="262" customFormat="1">
      <c r="G341" s="275"/>
      <c r="H341" s="275"/>
      <c r="I341" s="275"/>
      <c r="J341" s="275"/>
      <c r="K341" s="275"/>
      <c r="L341" s="275"/>
      <c r="M341" s="307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  <c r="X341" s="307"/>
      <c r="Y341" s="307"/>
      <c r="Z341" s="307"/>
      <c r="AA341" s="307"/>
      <c r="AB341" s="307"/>
      <c r="AC341" s="307"/>
      <c r="AD341" s="307"/>
      <c r="AE341" s="307"/>
      <c r="AF341" s="307"/>
      <c r="AG341" s="307"/>
    </row>
    <row r="342" spans="7:33" s="262" customFormat="1">
      <c r="G342" s="275"/>
      <c r="H342" s="275"/>
      <c r="I342" s="275"/>
      <c r="J342" s="275"/>
      <c r="K342" s="275"/>
      <c r="L342" s="275"/>
      <c r="M342" s="307"/>
      <c r="N342" s="307"/>
      <c r="O342" s="307"/>
      <c r="P342" s="307"/>
      <c r="Q342" s="307"/>
      <c r="R342" s="307"/>
      <c r="S342" s="307"/>
      <c r="T342" s="307"/>
      <c r="U342" s="307"/>
      <c r="V342" s="307"/>
      <c r="W342" s="307"/>
      <c r="X342" s="307"/>
      <c r="Y342" s="307"/>
      <c r="Z342" s="307"/>
      <c r="AA342" s="307"/>
      <c r="AB342" s="307"/>
      <c r="AC342" s="307"/>
      <c r="AD342" s="307"/>
      <c r="AE342" s="307"/>
      <c r="AF342" s="307"/>
      <c r="AG342" s="307"/>
    </row>
    <row r="343" spans="7:33" s="262" customFormat="1">
      <c r="G343" s="275"/>
      <c r="H343" s="275"/>
      <c r="I343" s="275"/>
      <c r="J343" s="275"/>
      <c r="K343" s="275"/>
      <c r="L343" s="275"/>
      <c r="M343" s="307"/>
      <c r="N343" s="307"/>
      <c r="O343" s="307"/>
      <c r="P343" s="307"/>
      <c r="Q343" s="307"/>
      <c r="R343" s="307"/>
      <c r="S343" s="307"/>
      <c r="T343" s="307"/>
      <c r="U343" s="307"/>
      <c r="V343" s="307"/>
      <c r="W343" s="307"/>
      <c r="X343" s="307"/>
      <c r="Y343" s="307"/>
      <c r="Z343" s="307"/>
      <c r="AA343" s="307"/>
      <c r="AB343" s="307"/>
      <c r="AC343" s="307"/>
      <c r="AD343" s="307"/>
      <c r="AE343" s="307"/>
      <c r="AF343" s="307"/>
      <c r="AG343" s="307"/>
    </row>
    <row r="344" spans="7:33" s="262" customFormat="1">
      <c r="G344" s="275"/>
      <c r="H344" s="275"/>
      <c r="I344" s="275"/>
      <c r="J344" s="275"/>
      <c r="K344" s="275"/>
      <c r="L344" s="275"/>
      <c r="M344" s="307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  <c r="X344" s="307"/>
      <c r="Y344" s="307"/>
      <c r="Z344" s="307"/>
      <c r="AA344" s="307"/>
      <c r="AB344" s="307"/>
      <c r="AC344" s="307"/>
      <c r="AD344" s="307"/>
      <c r="AE344" s="307"/>
      <c r="AF344" s="307"/>
      <c r="AG344" s="307"/>
    </row>
    <row r="345" spans="7:33" s="262" customFormat="1">
      <c r="G345" s="275"/>
      <c r="H345" s="275"/>
      <c r="I345" s="275"/>
      <c r="J345" s="275"/>
      <c r="K345" s="275"/>
      <c r="L345" s="275"/>
      <c r="M345" s="307"/>
      <c r="N345" s="307"/>
      <c r="O345" s="307"/>
      <c r="P345" s="307"/>
      <c r="Q345" s="307"/>
      <c r="R345" s="307"/>
      <c r="S345" s="307"/>
      <c r="T345" s="307"/>
      <c r="U345" s="307"/>
      <c r="V345" s="307"/>
      <c r="W345" s="307"/>
      <c r="X345" s="307"/>
      <c r="Y345" s="307"/>
      <c r="Z345" s="307"/>
      <c r="AA345" s="307"/>
      <c r="AB345" s="307"/>
      <c r="AC345" s="307"/>
      <c r="AD345" s="307"/>
      <c r="AE345" s="307"/>
      <c r="AF345" s="307"/>
      <c r="AG345" s="307"/>
    </row>
    <row r="346" spans="7:33" s="262" customFormat="1">
      <c r="G346" s="275"/>
      <c r="H346" s="275"/>
      <c r="I346" s="275"/>
      <c r="J346" s="275"/>
      <c r="K346" s="275"/>
      <c r="L346" s="275"/>
      <c r="M346" s="307"/>
      <c r="N346" s="307"/>
      <c r="O346" s="307"/>
      <c r="P346" s="307"/>
      <c r="Q346" s="307"/>
      <c r="R346" s="307"/>
      <c r="S346" s="307"/>
      <c r="T346" s="307"/>
      <c r="U346" s="307"/>
      <c r="V346" s="307"/>
      <c r="W346" s="307"/>
      <c r="X346" s="307"/>
      <c r="Y346" s="307"/>
      <c r="Z346" s="307"/>
      <c r="AA346" s="307"/>
      <c r="AB346" s="307"/>
      <c r="AC346" s="307"/>
      <c r="AD346" s="307"/>
      <c r="AE346" s="307"/>
      <c r="AF346" s="307"/>
      <c r="AG346" s="307"/>
    </row>
    <row r="347" spans="7:33" s="262" customFormat="1">
      <c r="G347" s="275"/>
      <c r="H347" s="275"/>
      <c r="I347" s="275"/>
      <c r="J347" s="275"/>
      <c r="K347" s="275"/>
      <c r="L347" s="275"/>
      <c r="M347" s="307"/>
      <c r="N347" s="307"/>
      <c r="O347" s="307"/>
      <c r="P347" s="307"/>
      <c r="Q347" s="307"/>
      <c r="R347" s="307"/>
      <c r="S347" s="307"/>
      <c r="T347" s="307"/>
      <c r="U347" s="307"/>
      <c r="V347" s="307"/>
      <c r="W347" s="307"/>
      <c r="X347" s="307"/>
      <c r="Y347" s="307"/>
      <c r="Z347" s="307"/>
      <c r="AA347" s="307"/>
      <c r="AB347" s="307"/>
      <c r="AC347" s="307"/>
      <c r="AD347" s="307"/>
      <c r="AE347" s="307"/>
      <c r="AF347" s="307"/>
      <c r="AG347" s="307"/>
    </row>
    <row r="348" spans="7:33" s="262" customFormat="1">
      <c r="G348" s="275"/>
      <c r="H348" s="275"/>
      <c r="I348" s="275"/>
      <c r="J348" s="275"/>
      <c r="K348" s="275"/>
      <c r="L348" s="275"/>
      <c r="M348" s="307"/>
      <c r="N348" s="307"/>
      <c r="O348" s="307"/>
      <c r="P348" s="307"/>
      <c r="Q348" s="307"/>
      <c r="R348" s="307"/>
      <c r="S348" s="307"/>
      <c r="T348" s="307"/>
      <c r="U348" s="307"/>
      <c r="V348" s="307"/>
      <c r="W348" s="307"/>
      <c r="X348" s="307"/>
      <c r="Y348" s="307"/>
      <c r="Z348" s="307"/>
      <c r="AA348" s="307"/>
      <c r="AB348" s="307"/>
      <c r="AC348" s="307"/>
      <c r="AD348" s="307"/>
      <c r="AE348" s="307"/>
      <c r="AF348" s="307"/>
      <c r="AG348" s="307"/>
    </row>
    <row r="349" spans="7:33" s="262" customFormat="1">
      <c r="G349" s="275"/>
      <c r="H349" s="275"/>
      <c r="I349" s="275"/>
      <c r="J349" s="275"/>
      <c r="K349" s="275"/>
      <c r="L349" s="275"/>
      <c r="M349" s="307"/>
      <c r="N349" s="307"/>
      <c r="O349" s="307"/>
      <c r="P349" s="307"/>
      <c r="Q349" s="307"/>
      <c r="R349" s="307"/>
      <c r="S349" s="307"/>
      <c r="T349" s="307"/>
      <c r="U349" s="307"/>
      <c r="V349" s="307"/>
      <c r="W349" s="307"/>
      <c r="X349" s="307"/>
      <c r="Y349" s="307"/>
      <c r="Z349" s="307"/>
      <c r="AA349" s="307"/>
      <c r="AB349" s="307"/>
      <c r="AC349" s="307"/>
      <c r="AD349" s="307"/>
      <c r="AE349" s="307"/>
      <c r="AF349" s="307"/>
      <c r="AG349" s="307"/>
    </row>
    <row r="350" spans="7:33" s="262" customFormat="1">
      <c r="G350" s="275"/>
      <c r="H350" s="275"/>
      <c r="I350" s="275"/>
      <c r="J350" s="275"/>
      <c r="K350" s="275"/>
      <c r="L350" s="275"/>
      <c r="M350" s="307"/>
      <c r="N350" s="307"/>
      <c r="O350" s="307"/>
      <c r="P350" s="307"/>
      <c r="Q350" s="307"/>
      <c r="R350" s="307"/>
      <c r="S350" s="307"/>
      <c r="T350" s="307"/>
      <c r="U350" s="307"/>
      <c r="V350" s="307"/>
      <c r="W350" s="307"/>
      <c r="X350" s="307"/>
      <c r="Y350" s="307"/>
      <c r="Z350" s="307"/>
      <c r="AA350" s="307"/>
      <c r="AB350" s="307"/>
      <c r="AC350" s="307"/>
      <c r="AD350" s="307"/>
      <c r="AE350" s="307"/>
      <c r="AF350" s="307"/>
      <c r="AG350" s="307"/>
    </row>
    <row r="351" spans="7:33" s="262" customFormat="1">
      <c r="G351" s="275"/>
      <c r="H351" s="275"/>
      <c r="I351" s="275"/>
      <c r="J351" s="275"/>
      <c r="K351" s="275"/>
      <c r="L351" s="275"/>
      <c r="M351" s="307"/>
      <c r="N351" s="307"/>
      <c r="O351" s="307"/>
      <c r="P351" s="307"/>
      <c r="Q351" s="307"/>
      <c r="R351" s="307"/>
      <c r="S351" s="307"/>
      <c r="T351" s="307"/>
      <c r="U351" s="307"/>
      <c r="V351" s="307"/>
      <c r="W351" s="307"/>
      <c r="X351" s="307"/>
      <c r="Y351" s="307"/>
      <c r="Z351" s="307"/>
      <c r="AA351" s="307"/>
      <c r="AB351" s="307"/>
      <c r="AC351" s="307"/>
      <c r="AD351" s="307"/>
      <c r="AE351" s="307"/>
      <c r="AF351" s="307"/>
      <c r="AG351" s="307"/>
    </row>
    <row r="352" spans="7:33" s="262" customFormat="1">
      <c r="G352" s="275"/>
      <c r="H352" s="275"/>
      <c r="I352" s="275"/>
      <c r="J352" s="275"/>
      <c r="K352" s="275"/>
      <c r="L352" s="275"/>
      <c r="M352" s="307"/>
      <c r="N352" s="307"/>
      <c r="O352" s="307"/>
      <c r="P352" s="307"/>
      <c r="Q352" s="307"/>
      <c r="R352" s="307"/>
      <c r="S352" s="307"/>
      <c r="T352" s="307"/>
      <c r="U352" s="307"/>
      <c r="V352" s="307"/>
      <c r="W352" s="307"/>
      <c r="X352" s="307"/>
      <c r="Y352" s="307"/>
      <c r="Z352" s="307"/>
      <c r="AA352" s="307"/>
      <c r="AB352" s="307"/>
      <c r="AC352" s="307"/>
      <c r="AD352" s="307"/>
      <c r="AE352" s="307"/>
      <c r="AF352" s="307"/>
      <c r="AG352" s="307"/>
    </row>
    <row r="353" spans="7:33" s="262" customFormat="1">
      <c r="G353" s="275"/>
      <c r="H353" s="275"/>
      <c r="I353" s="275"/>
      <c r="J353" s="275"/>
      <c r="K353" s="275"/>
      <c r="L353" s="275"/>
      <c r="M353" s="307"/>
      <c r="N353" s="307"/>
      <c r="O353" s="307"/>
      <c r="P353" s="307"/>
      <c r="Q353" s="307"/>
      <c r="R353" s="307"/>
      <c r="S353" s="307"/>
      <c r="T353" s="307"/>
      <c r="U353" s="307"/>
      <c r="V353" s="307"/>
      <c r="W353" s="307"/>
      <c r="X353" s="307"/>
      <c r="Y353" s="307"/>
      <c r="Z353" s="307"/>
      <c r="AA353" s="307"/>
      <c r="AB353" s="307"/>
      <c r="AC353" s="307"/>
      <c r="AD353" s="307"/>
      <c r="AE353" s="307"/>
      <c r="AF353" s="307"/>
      <c r="AG353" s="307"/>
    </row>
    <row r="354" spans="7:33" s="262" customFormat="1">
      <c r="G354" s="275"/>
      <c r="H354" s="275"/>
      <c r="I354" s="275"/>
      <c r="J354" s="275"/>
      <c r="K354" s="275"/>
      <c r="L354" s="275"/>
      <c r="M354" s="307"/>
      <c r="N354" s="307"/>
      <c r="O354" s="307"/>
      <c r="P354" s="307"/>
      <c r="Q354" s="307"/>
      <c r="R354" s="307"/>
      <c r="S354" s="307"/>
      <c r="T354" s="307"/>
      <c r="U354" s="307"/>
      <c r="V354" s="307"/>
      <c r="W354" s="307"/>
      <c r="X354" s="307"/>
      <c r="Y354" s="307"/>
      <c r="Z354" s="307"/>
      <c r="AA354" s="307"/>
      <c r="AB354" s="307"/>
      <c r="AC354" s="307"/>
      <c r="AD354" s="307"/>
      <c r="AE354" s="307"/>
      <c r="AF354" s="307"/>
      <c r="AG354" s="307"/>
    </row>
    <row r="355" spans="7:33" s="262" customFormat="1">
      <c r="G355" s="275"/>
      <c r="H355" s="275"/>
      <c r="I355" s="275"/>
      <c r="J355" s="275"/>
      <c r="K355" s="275"/>
      <c r="L355" s="275"/>
      <c r="M355" s="307"/>
      <c r="N355" s="307"/>
      <c r="O355" s="307"/>
      <c r="P355" s="307"/>
      <c r="Q355" s="307"/>
      <c r="R355" s="307"/>
      <c r="S355" s="307"/>
      <c r="T355" s="307"/>
      <c r="U355" s="307"/>
      <c r="V355" s="307"/>
      <c r="W355" s="307"/>
      <c r="X355" s="307"/>
      <c r="Y355" s="307"/>
      <c r="Z355" s="307"/>
      <c r="AA355" s="307"/>
      <c r="AB355" s="307"/>
      <c r="AC355" s="307"/>
      <c r="AD355" s="307"/>
      <c r="AE355" s="307"/>
      <c r="AF355" s="307"/>
      <c r="AG355" s="307"/>
    </row>
    <row r="356" spans="7:33" s="262" customFormat="1">
      <c r="G356" s="275"/>
      <c r="H356" s="275"/>
      <c r="I356" s="275"/>
      <c r="J356" s="275"/>
      <c r="K356" s="275"/>
      <c r="L356" s="275"/>
      <c r="M356" s="307"/>
      <c r="N356" s="307"/>
      <c r="O356" s="307"/>
      <c r="P356" s="307"/>
      <c r="Q356" s="307"/>
      <c r="R356" s="307"/>
      <c r="S356" s="307"/>
      <c r="T356" s="307"/>
      <c r="U356" s="307"/>
      <c r="V356" s="307"/>
      <c r="W356" s="307"/>
      <c r="X356" s="307"/>
      <c r="Y356" s="307"/>
      <c r="Z356" s="307"/>
      <c r="AA356" s="307"/>
      <c r="AB356" s="307"/>
      <c r="AC356" s="307"/>
      <c r="AD356" s="307"/>
      <c r="AE356" s="307"/>
      <c r="AF356" s="307"/>
      <c r="AG356" s="307"/>
    </row>
    <row r="357" spans="7:33" s="262" customFormat="1">
      <c r="G357" s="275"/>
      <c r="H357" s="275"/>
      <c r="I357" s="275"/>
      <c r="J357" s="275"/>
      <c r="K357" s="275"/>
      <c r="L357" s="275"/>
      <c r="M357" s="307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  <c r="X357" s="307"/>
      <c r="Y357" s="307"/>
      <c r="Z357" s="307"/>
      <c r="AA357" s="307"/>
      <c r="AB357" s="307"/>
      <c r="AC357" s="307"/>
      <c r="AD357" s="307"/>
      <c r="AE357" s="307"/>
      <c r="AF357" s="307"/>
      <c r="AG357" s="307"/>
    </row>
    <row r="358" spans="7:33" s="262" customFormat="1">
      <c r="G358" s="275"/>
      <c r="H358" s="275"/>
      <c r="I358" s="275"/>
      <c r="J358" s="275"/>
      <c r="K358" s="275"/>
      <c r="L358" s="275"/>
      <c r="M358" s="307"/>
      <c r="N358" s="307"/>
      <c r="O358" s="307"/>
      <c r="P358" s="307"/>
      <c r="Q358" s="307"/>
      <c r="R358" s="307"/>
      <c r="S358" s="307"/>
      <c r="T358" s="307"/>
      <c r="U358" s="307"/>
      <c r="V358" s="307"/>
      <c r="W358" s="307"/>
      <c r="X358" s="307"/>
      <c r="Y358" s="307"/>
      <c r="Z358" s="307"/>
      <c r="AA358" s="307"/>
      <c r="AB358" s="307"/>
      <c r="AC358" s="307"/>
      <c r="AD358" s="307"/>
      <c r="AE358" s="307"/>
      <c r="AF358" s="307"/>
      <c r="AG358" s="307"/>
    </row>
    <row r="359" spans="7:33" s="262" customFormat="1">
      <c r="G359" s="275"/>
      <c r="H359" s="275"/>
      <c r="I359" s="275"/>
      <c r="J359" s="275"/>
      <c r="K359" s="275"/>
      <c r="L359" s="275"/>
      <c r="M359" s="307"/>
      <c r="N359" s="307"/>
      <c r="O359" s="307"/>
      <c r="P359" s="307"/>
      <c r="Q359" s="307"/>
      <c r="R359" s="307"/>
      <c r="S359" s="307"/>
      <c r="T359" s="307"/>
      <c r="U359" s="307"/>
      <c r="V359" s="307"/>
      <c r="W359" s="307"/>
      <c r="X359" s="307"/>
      <c r="Y359" s="307"/>
      <c r="Z359" s="307"/>
      <c r="AA359" s="307"/>
      <c r="AB359" s="307"/>
      <c r="AC359" s="307"/>
      <c r="AD359" s="307"/>
      <c r="AE359" s="307"/>
      <c r="AF359" s="307"/>
      <c r="AG359" s="307"/>
    </row>
    <row r="360" spans="7:33" s="262" customFormat="1">
      <c r="G360" s="275"/>
      <c r="H360" s="275"/>
      <c r="I360" s="275"/>
      <c r="J360" s="275"/>
      <c r="K360" s="275"/>
      <c r="L360" s="275"/>
      <c r="M360" s="307"/>
      <c r="N360" s="307"/>
      <c r="O360" s="307"/>
      <c r="P360" s="307"/>
      <c r="Q360" s="307"/>
      <c r="R360" s="307"/>
      <c r="S360" s="307"/>
      <c r="T360" s="307"/>
      <c r="U360" s="307"/>
      <c r="V360" s="307"/>
      <c r="W360" s="307"/>
      <c r="X360" s="307"/>
      <c r="Y360" s="307"/>
      <c r="Z360" s="307"/>
      <c r="AA360" s="307"/>
      <c r="AB360" s="307"/>
      <c r="AC360" s="307"/>
      <c r="AD360" s="307"/>
      <c r="AE360" s="307"/>
      <c r="AF360" s="307"/>
      <c r="AG360" s="307"/>
    </row>
    <row r="361" spans="7:33" s="262" customFormat="1">
      <c r="G361" s="275"/>
      <c r="H361" s="275"/>
      <c r="I361" s="275"/>
      <c r="J361" s="275"/>
      <c r="K361" s="275"/>
      <c r="L361" s="275"/>
      <c r="M361" s="307"/>
      <c r="N361" s="307"/>
      <c r="O361" s="307"/>
      <c r="P361" s="307"/>
      <c r="Q361" s="307"/>
      <c r="R361" s="307"/>
      <c r="S361" s="307"/>
      <c r="T361" s="307"/>
      <c r="U361" s="307"/>
      <c r="V361" s="307"/>
      <c r="W361" s="307"/>
      <c r="X361" s="307"/>
      <c r="Y361" s="307"/>
      <c r="Z361" s="307"/>
      <c r="AA361" s="307"/>
      <c r="AB361" s="307"/>
      <c r="AC361" s="307"/>
      <c r="AD361" s="307"/>
      <c r="AE361" s="307"/>
      <c r="AF361" s="307"/>
      <c r="AG361" s="307"/>
    </row>
    <row r="362" spans="7:33" s="262" customFormat="1">
      <c r="G362" s="275"/>
      <c r="H362" s="275"/>
      <c r="I362" s="275"/>
      <c r="J362" s="275"/>
      <c r="K362" s="275"/>
      <c r="L362" s="275"/>
      <c r="M362" s="307"/>
      <c r="N362" s="307"/>
      <c r="O362" s="307"/>
      <c r="P362" s="307"/>
      <c r="Q362" s="307"/>
      <c r="R362" s="307"/>
      <c r="S362" s="307"/>
      <c r="T362" s="307"/>
      <c r="U362" s="307"/>
      <c r="V362" s="307"/>
      <c r="W362" s="307"/>
      <c r="X362" s="307"/>
      <c r="Y362" s="307"/>
      <c r="Z362" s="307"/>
      <c r="AA362" s="307"/>
      <c r="AB362" s="307"/>
      <c r="AC362" s="307"/>
      <c r="AD362" s="307"/>
      <c r="AE362" s="307"/>
      <c r="AF362" s="307"/>
      <c r="AG362" s="307"/>
    </row>
    <row r="363" spans="7:33" s="262" customFormat="1">
      <c r="G363" s="275"/>
      <c r="H363" s="275"/>
      <c r="I363" s="275"/>
      <c r="J363" s="275"/>
      <c r="K363" s="275"/>
      <c r="L363" s="275"/>
      <c r="M363" s="307"/>
      <c r="N363" s="307"/>
      <c r="O363" s="307"/>
      <c r="P363" s="307"/>
      <c r="Q363" s="307"/>
      <c r="R363" s="307"/>
      <c r="S363" s="307"/>
      <c r="T363" s="307"/>
      <c r="U363" s="307"/>
      <c r="V363" s="307"/>
      <c r="W363" s="307"/>
      <c r="X363" s="307"/>
      <c r="Y363" s="307"/>
      <c r="Z363" s="307"/>
      <c r="AA363" s="307"/>
      <c r="AB363" s="307"/>
      <c r="AC363" s="307"/>
      <c r="AD363" s="307"/>
      <c r="AE363" s="307"/>
      <c r="AF363" s="307"/>
      <c r="AG363" s="307"/>
    </row>
    <row r="364" spans="7:33" s="262" customFormat="1">
      <c r="G364" s="275"/>
      <c r="H364" s="275"/>
      <c r="I364" s="275"/>
      <c r="J364" s="275"/>
      <c r="K364" s="275"/>
      <c r="L364" s="275"/>
      <c r="M364" s="307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  <c r="X364" s="307"/>
      <c r="Y364" s="307"/>
      <c r="Z364" s="307"/>
      <c r="AA364" s="307"/>
      <c r="AB364" s="307"/>
      <c r="AC364" s="307"/>
      <c r="AD364" s="307"/>
      <c r="AE364" s="307"/>
      <c r="AF364" s="307"/>
      <c r="AG364" s="307"/>
    </row>
    <row r="365" spans="7:33" s="262" customFormat="1">
      <c r="G365" s="275"/>
      <c r="H365" s="275"/>
      <c r="I365" s="275"/>
      <c r="J365" s="275"/>
      <c r="K365" s="275"/>
      <c r="L365" s="275"/>
      <c r="M365" s="307"/>
      <c r="N365" s="307"/>
      <c r="O365" s="307"/>
      <c r="P365" s="307"/>
      <c r="Q365" s="307"/>
      <c r="R365" s="307"/>
      <c r="S365" s="307"/>
      <c r="T365" s="307"/>
      <c r="U365" s="307"/>
      <c r="V365" s="307"/>
      <c r="W365" s="307"/>
      <c r="X365" s="307"/>
      <c r="Y365" s="307"/>
      <c r="Z365" s="307"/>
      <c r="AA365" s="307"/>
      <c r="AB365" s="307"/>
      <c r="AC365" s="307"/>
      <c r="AD365" s="307"/>
      <c r="AE365" s="307"/>
      <c r="AF365" s="307"/>
      <c r="AG365" s="307"/>
    </row>
    <row r="366" spans="7:33" s="262" customFormat="1">
      <c r="G366" s="275"/>
      <c r="H366" s="275"/>
      <c r="I366" s="275"/>
      <c r="J366" s="275"/>
      <c r="K366" s="275"/>
      <c r="L366" s="275"/>
      <c r="M366" s="307"/>
      <c r="N366" s="307"/>
      <c r="O366" s="307"/>
      <c r="P366" s="307"/>
      <c r="Q366" s="307"/>
      <c r="R366" s="307"/>
      <c r="S366" s="307"/>
      <c r="T366" s="307"/>
      <c r="U366" s="307"/>
      <c r="V366" s="307"/>
      <c r="W366" s="307"/>
      <c r="X366" s="307"/>
      <c r="Y366" s="307"/>
      <c r="Z366" s="307"/>
      <c r="AA366" s="307"/>
      <c r="AB366" s="307"/>
      <c r="AC366" s="307"/>
      <c r="AD366" s="307"/>
      <c r="AE366" s="307"/>
      <c r="AF366" s="307"/>
      <c r="AG366" s="307"/>
    </row>
    <row r="367" spans="7:33" s="262" customFormat="1">
      <c r="G367" s="275"/>
      <c r="H367" s="275"/>
      <c r="I367" s="275"/>
      <c r="J367" s="275"/>
      <c r="K367" s="275"/>
      <c r="L367" s="275"/>
      <c r="M367" s="307"/>
      <c r="N367" s="307"/>
      <c r="O367" s="307"/>
      <c r="P367" s="307"/>
      <c r="Q367" s="307"/>
      <c r="R367" s="307"/>
      <c r="S367" s="307"/>
      <c r="T367" s="307"/>
      <c r="U367" s="307"/>
      <c r="V367" s="307"/>
      <c r="W367" s="307"/>
      <c r="X367" s="307"/>
      <c r="Y367" s="307"/>
      <c r="Z367" s="307"/>
      <c r="AA367" s="307"/>
      <c r="AB367" s="307"/>
      <c r="AC367" s="307"/>
      <c r="AD367" s="307"/>
      <c r="AE367" s="307"/>
      <c r="AF367" s="307"/>
      <c r="AG367" s="307"/>
    </row>
    <row r="368" spans="7:33" s="262" customFormat="1">
      <c r="G368" s="275"/>
      <c r="H368" s="275"/>
      <c r="I368" s="275"/>
      <c r="J368" s="275"/>
      <c r="K368" s="275"/>
      <c r="L368" s="275"/>
      <c r="M368" s="307"/>
      <c r="N368" s="307"/>
      <c r="O368" s="307"/>
      <c r="P368" s="307"/>
      <c r="Q368" s="307"/>
      <c r="R368" s="307"/>
      <c r="S368" s="307"/>
      <c r="T368" s="307"/>
      <c r="U368" s="307"/>
      <c r="V368" s="307"/>
      <c r="W368" s="307"/>
      <c r="X368" s="307"/>
      <c r="Y368" s="307"/>
      <c r="Z368" s="307"/>
      <c r="AA368" s="307"/>
      <c r="AB368" s="307"/>
      <c r="AC368" s="307"/>
      <c r="AD368" s="307"/>
      <c r="AE368" s="307"/>
      <c r="AF368" s="307"/>
      <c r="AG368" s="307"/>
    </row>
    <row r="369" spans="7:33" s="262" customFormat="1">
      <c r="G369" s="275"/>
      <c r="H369" s="275"/>
      <c r="I369" s="275"/>
      <c r="J369" s="275"/>
      <c r="K369" s="275"/>
      <c r="L369" s="275"/>
      <c r="M369" s="307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  <c r="Y369" s="307"/>
      <c r="Z369" s="307"/>
      <c r="AA369" s="307"/>
      <c r="AB369" s="307"/>
      <c r="AC369" s="307"/>
      <c r="AD369" s="307"/>
      <c r="AE369" s="307"/>
      <c r="AF369" s="307"/>
      <c r="AG369" s="307"/>
    </row>
    <row r="370" spans="7:33" s="262" customFormat="1">
      <c r="G370" s="275"/>
      <c r="H370" s="275"/>
      <c r="I370" s="275"/>
      <c r="J370" s="275"/>
      <c r="K370" s="275"/>
      <c r="L370" s="275"/>
      <c r="M370" s="307"/>
      <c r="N370" s="307"/>
      <c r="O370" s="307"/>
      <c r="P370" s="307"/>
      <c r="Q370" s="307"/>
      <c r="R370" s="307"/>
      <c r="S370" s="307"/>
      <c r="T370" s="307"/>
      <c r="U370" s="307"/>
      <c r="V370" s="307"/>
      <c r="W370" s="307"/>
      <c r="X370" s="307"/>
      <c r="Y370" s="307"/>
      <c r="Z370" s="307"/>
      <c r="AA370" s="307"/>
      <c r="AB370" s="307"/>
      <c r="AC370" s="307"/>
      <c r="AD370" s="307"/>
      <c r="AE370" s="307"/>
      <c r="AF370" s="307"/>
      <c r="AG370" s="307"/>
    </row>
    <row r="371" spans="7:33" s="262" customFormat="1">
      <c r="G371" s="275"/>
      <c r="H371" s="275"/>
      <c r="I371" s="275"/>
      <c r="J371" s="275"/>
      <c r="K371" s="275"/>
      <c r="L371" s="275"/>
      <c r="M371" s="307"/>
      <c r="N371" s="307"/>
      <c r="O371" s="307"/>
      <c r="P371" s="307"/>
      <c r="Q371" s="307"/>
      <c r="R371" s="307"/>
      <c r="S371" s="307"/>
      <c r="T371" s="307"/>
      <c r="U371" s="307"/>
      <c r="V371" s="307"/>
      <c r="W371" s="307"/>
      <c r="X371" s="307"/>
      <c r="Y371" s="307"/>
      <c r="Z371" s="307"/>
      <c r="AA371" s="307"/>
      <c r="AB371" s="307"/>
      <c r="AC371" s="307"/>
      <c r="AD371" s="307"/>
      <c r="AE371" s="307"/>
      <c r="AF371" s="307"/>
      <c r="AG371" s="307"/>
    </row>
    <row r="372" spans="7:33" s="262" customFormat="1">
      <c r="G372" s="275"/>
      <c r="H372" s="275"/>
      <c r="I372" s="275"/>
      <c r="J372" s="275"/>
      <c r="K372" s="275"/>
      <c r="L372" s="275"/>
      <c r="M372" s="307"/>
      <c r="N372" s="307"/>
      <c r="O372" s="307"/>
      <c r="P372" s="307"/>
      <c r="Q372" s="307"/>
      <c r="R372" s="307"/>
      <c r="S372" s="307"/>
      <c r="T372" s="307"/>
      <c r="U372" s="307"/>
      <c r="V372" s="307"/>
      <c r="W372" s="307"/>
      <c r="X372" s="307"/>
      <c r="Y372" s="307"/>
      <c r="Z372" s="307"/>
      <c r="AA372" s="307"/>
      <c r="AB372" s="307"/>
      <c r="AC372" s="307"/>
      <c r="AD372" s="307"/>
      <c r="AE372" s="307"/>
      <c r="AF372" s="307"/>
      <c r="AG372" s="307"/>
    </row>
    <row r="373" spans="7:33" s="262" customFormat="1">
      <c r="G373" s="275"/>
      <c r="H373" s="275"/>
      <c r="I373" s="275"/>
      <c r="J373" s="275"/>
      <c r="K373" s="275"/>
      <c r="L373" s="275"/>
      <c r="M373" s="307"/>
      <c r="N373" s="307"/>
      <c r="O373" s="307"/>
      <c r="P373" s="307"/>
      <c r="Q373" s="307"/>
      <c r="R373" s="307"/>
      <c r="S373" s="307"/>
      <c r="T373" s="307"/>
      <c r="U373" s="307"/>
      <c r="V373" s="307"/>
      <c r="W373" s="307"/>
      <c r="X373" s="307"/>
      <c r="Y373" s="307"/>
      <c r="Z373" s="307"/>
      <c r="AA373" s="307"/>
      <c r="AB373" s="307"/>
      <c r="AC373" s="307"/>
      <c r="AD373" s="307"/>
      <c r="AE373" s="307"/>
      <c r="AF373" s="307"/>
      <c r="AG373" s="307"/>
    </row>
    <row r="374" spans="7:33" s="262" customFormat="1">
      <c r="G374" s="275"/>
      <c r="H374" s="275"/>
      <c r="I374" s="275"/>
      <c r="J374" s="275"/>
      <c r="K374" s="275"/>
      <c r="L374" s="275"/>
      <c r="M374" s="307"/>
      <c r="N374" s="307"/>
      <c r="O374" s="307"/>
      <c r="P374" s="307"/>
      <c r="Q374" s="307"/>
      <c r="R374" s="307"/>
      <c r="S374" s="307"/>
      <c r="T374" s="307"/>
      <c r="U374" s="307"/>
      <c r="V374" s="307"/>
      <c r="W374" s="307"/>
      <c r="X374" s="307"/>
      <c r="Y374" s="307"/>
      <c r="Z374" s="307"/>
      <c r="AA374" s="307"/>
      <c r="AB374" s="307"/>
      <c r="AC374" s="307"/>
      <c r="AD374" s="307"/>
      <c r="AE374" s="307"/>
      <c r="AF374" s="307"/>
      <c r="AG374" s="307"/>
    </row>
    <row r="375" spans="7:33" s="262" customFormat="1">
      <c r="G375" s="275"/>
      <c r="H375" s="275"/>
      <c r="I375" s="275"/>
      <c r="J375" s="275"/>
      <c r="K375" s="275"/>
      <c r="L375" s="275"/>
      <c r="M375" s="307"/>
      <c r="N375" s="307"/>
      <c r="O375" s="307"/>
      <c r="P375" s="307"/>
      <c r="Q375" s="307"/>
      <c r="R375" s="307"/>
      <c r="S375" s="307"/>
      <c r="T375" s="307"/>
      <c r="U375" s="307"/>
      <c r="V375" s="307"/>
      <c r="W375" s="307"/>
      <c r="X375" s="307"/>
      <c r="Y375" s="307"/>
      <c r="Z375" s="307"/>
      <c r="AA375" s="307"/>
      <c r="AB375" s="307"/>
      <c r="AC375" s="307"/>
      <c r="AD375" s="307"/>
      <c r="AE375" s="307"/>
      <c r="AF375" s="307"/>
      <c r="AG375" s="307"/>
    </row>
    <row r="376" spans="7:33" s="262" customFormat="1">
      <c r="G376" s="275"/>
      <c r="H376" s="275"/>
      <c r="I376" s="275"/>
      <c r="J376" s="275"/>
      <c r="K376" s="275"/>
      <c r="L376" s="275"/>
      <c r="M376" s="307"/>
      <c r="N376" s="307"/>
      <c r="O376" s="307"/>
      <c r="P376" s="307"/>
      <c r="Q376" s="307"/>
      <c r="R376" s="307"/>
      <c r="S376" s="307"/>
      <c r="T376" s="307"/>
      <c r="U376" s="307"/>
      <c r="V376" s="307"/>
      <c r="W376" s="307"/>
      <c r="X376" s="307"/>
      <c r="Y376" s="307"/>
      <c r="Z376" s="307"/>
      <c r="AA376" s="307"/>
      <c r="AB376" s="307"/>
      <c r="AC376" s="307"/>
      <c r="AD376" s="307"/>
      <c r="AE376" s="307"/>
      <c r="AF376" s="307"/>
      <c r="AG376" s="307"/>
    </row>
    <row r="377" spans="7:33" s="262" customFormat="1">
      <c r="G377" s="275"/>
      <c r="H377" s="275"/>
      <c r="I377" s="275"/>
      <c r="J377" s="275"/>
      <c r="K377" s="275"/>
      <c r="L377" s="275"/>
      <c r="M377" s="307"/>
      <c r="N377" s="307"/>
      <c r="O377" s="307"/>
      <c r="P377" s="307"/>
      <c r="Q377" s="307"/>
      <c r="R377" s="307"/>
      <c r="S377" s="307"/>
      <c r="T377" s="307"/>
      <c r="U377" s="307"/>
      <c r="V377" s="307"/>
      <c r="W377" s="307"/>
      <c r="X377" s="307"/>
      <c r="Y377" s="307"/>
      <c r="Z377" s="307"/>
      <c r="AA377" s="307"/>
      <c r="AB377" s="307"/>
      <c r="AC377" s="307"/>
      <c r="AD377" s="307"/>
      <c r="AE377" s="307"/>
      <c r="AF377" s="307"/>
      <c r="AG377" s="307"/>
    </row>
    <row r="378" spans="7:33" s="262" customFormat="1">
      <c r="G378" s="275"/>
      <c r="H378" s="275"/>
      <c r="I378" s="275"/>
      <c r="J378" s="275"/>
      <c r="K378" s="275"/>
      <c r="L378" s="275"/>
      <c r="M378" s="307"/>
      <c r="N378" s="307"/>
      <c r="O378" s="307"/>
      <c r="P378" s="307"/>
      <c r="Q378" s="307"/>
      <c r="R378" s="307"/>
      <c r="S378" s="307"/>
      <c r="T378" s="307"/>
      <c r="U378" s="307"/>
      <c r="V378" s="307"/>
      <c r="W378" s="307"/>
      <c r="X378" s="307"/>
      <c r="Y378" s="307"/>
      <c r="Z378" s="307"/>
      <c r="AA378" s="307"/>
      <c r="AB378" s="307"/>
      <c r="AC378" s="307"/>
      <c r="AD378" s="307"/>
      <c r="AE378" s="307"/>
      <c r="AF378" s="307"/>
      <c r="AG378" s="307"/>
    </row>
    <row r="379" spans="7:33" s="262" customFormat="1">
      <c r="G379" s="275"/>
      <c r="H379" s="275"/>
      <c r="I379" s="275"/>
      <c r="J379" s="275"/>
      <c r="K379" s="275"/>
      <c r="L379" s="275"/>
      <c r="M379" s="307"/>
      <c r="N379" s="307"/>
      <c r="O379" s="307"/>
      <c r="P379" s="307"/>
      <c r="Q379" s="307"/>
      <c r="R379" s="307"/>
      <c r="S379" s="307"/>
      <c r="T379" s="307"/>
      <c r="U379" s="307"/>
      <c r="V379" s="307"/>
      <c r="W379" s="307"/>
      <c r="X379" s="307"/>
      <c r="Y379" s="307"/>
      <c r="Z379" s="307"/>
      <c r="AA379" s="307"/>
      <c r="AB379" s="307"/>
      <c r="AC379" s="307"/>
      <c r="AD379" s="307"/>
      <c r="AE379" s="307"/>
      <c r="AF379" s="307"/>
      <c r="AG379" s="307"/>
    </row>
    <row r="380" spans="7:33" s="262" customFormat="1">
      <c r="G380" s="275"/>
      <c r="H380" s="275"/>
      <c r="I380" s="275"/>
      <c r="J380" s="275"/>
      <c r="K380" s="275"/>
      <c r="L380" s="275"/>
      <c r="M380" s="307"/>
      <c r="N380" s="307"/>
      <c r="O380" s="307"/>
      <c r="P380" s="307"/>
      <c r="Q380" s="307"/>
      <c r="R380" s="307"/>
      <c r="S380" s="307"/>
      <c r="T380" s="307"/>
      <c r="U380" s="307"/>
      <c r="V380" s="307"/>
      <c r="W380" s="307"/>
      <c r="X380" s="307"/>
      <c r="Y380" s="307"/>
      <c r="Z380" s="307"/>
      <c r="AA380" s="307"/>
      <c r="AB380" s="307"/>
      <c r="AC380" s="307"/>
      <c r="AD380" s="307"/>
      <c r="AE380" s="307"/>
      <c r="AF380" s="307"/>
      <c r="AG380" s="307"/>
    </row>
    <row r="381" spans="7:33" s="262" customFormat="1">
      <c r="G381" s="275"/>
      <c r="H381" s="275"/>
      <c r="I381" s="275"/>
      <c r="J381" s="275"/>
      <c r="K381" s="275"/>
      <c r="L381" s="275"/>
      <c r="M381" s="307"/>
      <c r="N381" s="307"/>
      <c r="O381" s="307"/>
      <c r="P381" s="307"/>
      <c r="Q381" s="307"/>
      <c r="R381" s="307"/>
      <c r="S381" s="307"/>
      <c r="T381" s="307"/>
      <c r="U381" s="307"/>
      <c r="V381" s="307"/>
      <c r="W381" s="307"/>
      <c r="X381" s="307"/>
      <c r="Y381" s="307"/>
      <c r="Z381" s="307"/>
      <c r="AA381" s="307"/>
      <c r="AB381" s="307"/>
      <c r="AC381" s="307"/>
      <c r="AD381" s="307"/>
      <c r="AE381" s="307"/>
      <c r="AF381" s="307"/>
      <c r="AG381" s="307"/>
    </row>
    <row r="382" spans="7:33" s="262" customFormat="1">
      <c r="G382" s="275"/>
      <c r="H382" s="275"/>
      <c r="I382" s="275"/>
      <c r="J382" s="275"/>
      <c r="K382" s="275"/>
      <c r="L382" s="275"/>
      <c r="M382" s="307"/>
      <c r="N382" s="307"/>
      <c r="O382" s="307"/>
      <c r="P382" s="307"/>
      <c r="Q382" s="307"/>
      <c r="R382" s="307"/>
      <c r="S382" s="307"/>
      <c r="T382" s="307"/>
      <c r="U382" s="307"/>
      <c r="V382" s="307"/>
      <c r="W382" s="307"/>
      <c r="X382" s="307"/>
      <c r="Y382" s="307"/>
      <c r="Z382" s="307"/>
      <c r="AA382" s="307"/>
      <c r="AB382" s="307"/>
      <c r="AC382" s="307"/>
      <c r="AD382" s="307"/>
      <c r="AE382" s="307"/>
      <c r="AF382" s="307"/>
      <c r="AG382" s="307"/>
    </row>
    <row r="383" spans="7:33" s="262" customFormat="1">
      <c r="G383" s="275"/>
      <c r="H383" s="275"/>
      <c r="I383" s="275"/>
      <c r="J383" s="275"/>
      <c r="K383" s="275"/>
      <c r="L383" s="275"/>
      <c r="M383" s="307"/>
      <c r="N383" s="307"/>
      <c r="O383" s="307"/>
      <c r="P383" s="307"/>
      <c r="Q383" s="307"/>
      <c r="R383" s="307"/>
      <c r="S383" s="307"/>
      <c r="T383" s="307"/>
      <c r="U383" s="307"/>
      <c r="V383" s="307"/>
      <c r="W383" s="307"/>
      <c r="X383" s="307"/>
      <c r="Y383" s="307"/>
      <c r="Z383" s="307"/>
      <c r="AA383" s="307"/>
      <c r="AB383" s="307"/>
      <c r="AC383" s="307"/>
      <c r="AD383" s="307"/>
      <c r="AE383" s="307"/>
      <c r="AF383" s="307"/>
      <c r="AG383" s="307"/>
    </row>
    <row r="384" spans="7:33" s="262" customFormat="1">
      <c r="G384" s="275"/>
      <c r="H384" s="275"/>
      <c r="I384" s="275"/>
      <c r="J384" s="275"/>
      <c r="K384" s="275"/>
      <c r="L384" s="275"/>
      <c r="M384" s="307"/>
      <c r="N384" s="307"/>
      <c r="O384" s="307"/>
      <c r="P384" s="307"/>
      <c r="Q384" s="307"/>
      <c r="R384" s="307"/>
      <c r="S384" s="307"/>
      <c r="T384" s="307"/>
      <c r="U384" s="307"/>
      <c r="V384" s="307"/>
      <c r="W384" s="307"/>
      <c r="X384" s="307"/>
      <c r="Y384" s="307"/>
      <c r="Z384" s="307"/>
      <c r="AA384" s="307"/>
      <c r="AB384" s="307"/>
      <c r="AC384" s="307"/>
      <c r="AD384" s="307"/>
      <c r="AE384" s="307"/>
      <c r="AF384" s="307"/>
      <c r="AG384" s="307"/>
    </row>
    <row r="385" spans="7:33" s="262" customFormat="1">
      <c r="G385" s="275"/>
      <c r="H385" s="275"/>
      <c r="I385" s="275"/>
      <c r="J385" s="275"/>
      <c r="K385" s="275"/>
      <c r="L385" s="275"/>
      <c r="M385" s="307"/>
      <c r="N385" s="307"/>
      <c r="O385" s="307"/>
      <c r="P385" s="307"/>
      <c r="Q385" s="307"/>
      <c r="R385" s="307"/>
      <c r="S385" s="307"/>
      <c r="T385" s="307"/>
      <c r="U385" s="307"/>
      <c r="V385" s="307"/>
      <c r="W385" s="307"/>
      <c r="X385" s="307"/>
      <c r="Y385" s="307"/>
      <c r="Z385" s="307"/>
      <c r="AA385" s="307"/>
      <c r="AB385" s="307"/>
      <c r="AC385" s="307"/>
      <c r="AD385" s="307"/>
      <c r="AE385" s="307"/>
      <c r="AF385" s="307"/>
      <c r="AG385" s="307"/>
    </row>
    <row r="386" spans="7:33" s="262" customFormat="1">
      <c r="G386" s="275"/>
      <c r="H386" s="275"/>
      <c r="I386" s="275"/>
      <c r="J386" s="275"/>
      <c r="K386" s="275"/>
      <c r="L386" s="275"/>
      <c r="M386" s="307"/>
      <c r="N386" s="307"/>
      <c r="O386" s="307"/>
      <c r="P386" s="307"/>
      <c r="Q386" s="307"/>
      <c r="R386" s="307"/>
      <c r="S386" s="307"/>
      <c r="T386" s="307"/>
      <c r="U386" s="307"/>
      <c r="V386" s="307"/>
      <c r="W386" s="307"/>
      <c r="X386" s="307"/>
      <c r="Y386" s="307"/>
      <c r="Z386" s="307"/>
      <c r="AA386" s="307"/>
      <c r="AB386" s="307"/>
      <c r="AC386" s="307"/>
      <c r="AD386" s="307"/>
      <c r="AE386" s="307"/>
      <c r="AF386" s="307"/>
      <c r="AG386" s="307"/>
    </row>
    <row r="387" spans="7:33" s="262" customFormat="1">
      <c r="G387" s="275"/>
      <c r="H387" s="275"/>
      <c r="I387" s="275"/>
      <c r="J387" s="275"/>
      <c r="K387" s="275"/>
      <c r="L387" s="275"/>
      <c r="M387" s="307"/>
      <c r="N387" s="307"/>
      <c r="O387" s="307"/>
      <c r="P387" s="307"/>
      <c r="Q387" s="307"/>
      <c r="R387" s="307"/>
      <c r="S387" s="307"/>
      <c r="T387" s="307"/>
      <c r="U387" s="307"/>
      <c r="V387" s="307"/>
      <c r="W387" s="307"/>
      <c r="X387" s="307"/>
      <c r="Y387" s="307"/>
      <c r="Z387" s="307"/>
      <c r="AA387" s="307"/>
      <c r="AB387" s="307"/>
      <c r="AC387" s="307"/>
      <c r="AD387" s="307"/>
      <c r="AE387" s="307"/>
      <c r="AF387" s="307"/>
      <c r="AG387" s="307"/>
    </row>
    <row r="388" spans="7:33" s="262" customFormat="1">
      <c r="G388" s="275"/>
      <c r="H388" s="275"/>
      <c r="I388" s="275"/>
      <c r="J388" s="275"/>
      <c r="K388" s="275"/>
      <c r="L388" s="275"/>
      <c r="M388" s="307"/>
      <c r="N388" s="307"/>
      <c r="O388" s="307"/>
      <c r="P388" s="307"/>
      <c r="Q388" s="307"/>
      <c r="R388" s="307"/>
      <c r="S388" s="307"/>
      <c r="T388" s="307"/>
      <c r="U388" s="307"/>
      <c r="V388" s="307"/>
      <c r="W388" s="307"/>
      <c r="X388" s="307"/>
      <c r="Y388" s="307"/>
      <c r="Z388" s="307"/>
      <c r="AA388" s="307"/>
      <c r="AB388" s="307"/>
      <c r="AC388" s="307"/>
      <c r="AD388" s="307"/>
      <c r="AE388" s="307"/>
      <c r="AF388" s="307"/>
      <c r="AG388" s="307"/>
    </row>
    <row r="389" spans="7:33" s="262" customFormat="1">
      <c r="G389" s="275"/>
      <c r="H389" s="275"/>
      <c r="I389" s="275"/>
      <c r="J389" s="275"/>
      <c r="K389" s="275"/>
      <c r="L389" s="275"/>
      <c r="M389" s="307"/>
      <c r="N389" s="307"/>
      <c r="O389" s="307"/>
      <c r="P389" s="307"/>
      <c r="Q389" s="307"/>
      <c r="R389" s="307"/>
      <c r="S389" s="307"/>
      <c r="T389" s="307"/>
      <c r="U389" s="307"/>
      <c r="V389" s="307"/>
      <c r="W389" s="307"/>
      <c r="X389" s="307"/>
      <c r="Y389" s="307"/>
      <c r="Z389" s="307"/>
      <c r="AA389" s="307"/>
      <c r="AB389" s="307"/>
      <c r="AC389" s="307"/>
      <c r="AD389" s="307"/>
      <c r="AE389" s="307"/>
      <c r="AF389" s="307"/>
      <c r="AG389" s="307"/>
    </row>
    <row r="390" spans="7:33" s="262" customFormat="1">
      <c r="G390" s="275"/>
      <c r="H390" s="275"/>
      <c r="I390" s="275"/>
      <c r="J390" s="275"/>
      <c r="K390" s="275"/>
      <c r="L390" s="275"/>
      <c r="M390" s="307"/>
      <c r="N390" s="307"/>
      <c r="O390" s="307"/>
      <c r="P390" s="307"/>
      <c r="Q390" s="307"/>
      <c r="R390" s="307"/>
      <c r="S390" s="307"/>
      <c r="T390" s="307"/>
      <c r="U390" s="307"/>
      <c r="V390" s="307"/>
      <c r="W390" s="307"/>
      <c r="X390" s="307"/>
      <c r="Y390" s="307"/>
      <c r="Z390" s="307"/>
      <c r="AA390" s="307"/>
      <c r="AB390" s="307"/>
      <c r="AC390" s="307"/>
      <c r="AD390" s="307"/>
      <c r="AE390" s="307"/>
      <c r="AF390" s="307"/>
      <c r="AG390" s="307"/>
    </row>
    <row r="391" spans="7:33" s="262" customFormat="1">
      <c r="G391" s="275"/>
      <c r="H391" s="275"/>
      <c r="I391" s="275"/>
      <c r="J391" s="275"/>
      <c r="K391" s="275"/>
      <c r="L391" s="275"/>
      <c r="M391" s="307"/>
      <c r="N391" s="307"/>
      <c r="O391" s="307"/>
      <c r="P391" s="307"/>
      <c r="Q391" s="307"/>
      <c r="R391" s="307"/>
      <c r="S391" s="307"/>
      <c r="T391" s="307"/>
      <c r="U391" s="307"/>
      <c r="V391" s="307"/>
      <c r="W391" s="307"/>
      <c r="X391" s="307"/>
      <c r="Y391" s="307"/>
      <c r="Z391" s="307"/>
      <c r="AA391" s="307"/>
      <c r="AB391" s="307"/>
      <c r="AC391" s="307"/>
      <c r="AD391" s="307"/>
      <c r="AE391" s="307"/>
      <c r="AF391" s="307"/>
      <c r="AG391" s="307"/>
    </row>
    <row r="392" spans="7:33" s="262" customFormat="1">
      <c r="G392" s="275"/>
      <c r="H392" s="275"/>
      <c r="I392" s="275"/>
      <c r="J392" s="275"/>
      <c r="K392" s="275"/>
      <c r="L392" s="275"/>
      <c r="M392" s="307"/>
      <c r="N392" s="307"/>
      <c r="O392" s="307"/>
      <c r="P392" s="307"/>
      <c r="Q392" s="307"/>
      <c r="R392" s="307"/>
      <c r="S392" s="307"/>
      <c r="T392" s="307"/>
      <c r="U392" s="307"/>
      <c r="V392" s="307"/>
      <c r="W392" s="307"/>
      <c r="X392" s="307"/>
      <c r="Y392" s="307"/>
      <c r="Z392" s="307"/>
      <c r="AA392" s="307"/>
      <c r="AB392" s="307"/>
      <c r="AC392" s="307"/>
      <c r="AD392" s="307"/>
      <c r="AE392" s="307"/>
      <c r="AF392" s="307"/>
      <c r="AG392" s="307"/>
    </row>
    <row r="393" spans="7:33" s="262" customFormat="1">
      <c r="G393" s="275"/>
      <c r="H393" s="275"/>
      <c r="I393" s="275"/>
      <c r="J393" s="275"/>
      <c r="K393" s="275"/>
      <c r="L393" s="275"/>
      <c r="M393" s="307"/>
      <c r="N393" s="307"/>
      <c r="O393" s="307"/>
      <c r="P393" s="307"/>
      <c r="Q393" s="307"/>
      <c r="R393" s="307"/>
      <c r="S393" s="307"/>
      <c r="T393" s="307"/>
      <c r="U393" s="307"/>
      <c r="V393" s="307"/>
      <c r="W393" s="307"/>
      <c r="X393" s="307"/>
      <c r="Y393" s="307"/>
      <c r="Z393" s="307"/>
      <c r="AA393" s="307"/>
      <c r="AB393" s="307"/>
      <c r="AC393" s="307"/>
      <c r="AD393" s="307"/>
      <c r="AE393" s="307"/>
      <c r="AF393" s="307"/>
      <c r="AG393" s="307"/>
    </row>
    <row r="394" spans="7:33" s="262" customFormat="1">
      <c r="G394" s="275"/>
      <c r="H394" s="275"/>
      <c r="I394" s="275"/>
      <c r="J394" s="275"/>
      <c r="K394" s="275"/>
      <c r="L394" s="275"/>
      <c r="M394" s="307"/>
      <c r="N394" s="307"/>
      <c r="O394" s="307"/>
      <c r="P394" s="307"/>
      <c r="Q394" s="307"/>
      <c r="R394" s="307"/>
      <c r="S394" s="307"/>
      <c r="T394" s="307"/>
      <c r="U394" s="307"/>
      <c r="V394" s="307"/>
      <c r="W394" s="307"/>
      <c r="X394" s="307"/>
      <c r="Y394" s="307"/>
      <c r="Z394" s="307"/>
      <c r="AA394" s="307"/>
      <c r="AB394" s="307"/>
      <c r="AC394" s="307"/>
      <c r="AD394" s="307"/>
      <c r="AE394" s="307"/>
      <c r="AF394" s="307"/>
      <c r="AG394" s="307"/>
    </row>
    <row r="395" spans="7:33" s="262" customFormat="1">
      <c r="G395" s="275"/>
      <c r="H395" s="275"/>
      <c r="I395" s="275"/>
      <c r="J395" s="275"/>
      <c r="K395" s="275"/>
      <c r="L395" s="275"/>
      <c r="M395" s="307"/>
      <c r="N395" s="307"/>
      <c r="O395" s="307"/>
      <c r="P395" s="307"/>
      <c r="Q395" s="307"/>
      <c r="R395" s="307"/>
      <c r="S395" s="307"/>
      <c r="T395" s="307"/>
      <c r="U395" s="307"/>
      <c r="V395" s="307"/>
      <c r="W395" s="307"/>
      <c r="X395" s="307"/>
      <c r="Y395" s="307"/>
      <c r="Z395" s="307"/>
      <c r="AA395" s="307"/>
      <c r="AB395" s="307"/>
      <c r="AC395" s="307"/>
      <c r="AD395" s="307"/>
      <c r="AE395" s="307"/>
      <c r="AF395" s="307"/>
      <c r="AG395" s="307"/>
    </row>
    <row r="396" spans="7:33" s="262" customFormat="1">
      <c r="G396" s="275"/>
      <c r="H396" s="275"/>
      <c r="I396" s="275"/>
      <c r="J396" s="275"/>
      <c r="K396" s="275"/>
      <c r="L396" s="275"/>
      <c r="M396" s="307"/>
      <c r="N396" s="307"/>
      <c r="O396" s="307"/>
      <c r="P396" s="307"/>
      <c r="Q396" s="307"/>
      <c r="R396" s="307"/>
      <c r="S396" s="307"/>
      <c r="T396" s="307"/>
      <c r="U396" s="307"/>
      <c r="V396" s="307"/>
      <c r="W396" s="307"/>
      <c r="X396" s="307"/>
      <c r="Y396" s="307"/>
      <c r="Z396" s="307"/>
      <c r="AA396" s="307"/>
      <c r="AB396" s="307"/>
      <c r="AC396" s="307"/>
      <c r="AD396" s="307"/>
      <c r="AE396" s="307"/>
      <c r="AF396" s="307"/>
      <c r="AG396" s="307"/>
    </row>
    <row r="397" spans="7:33" s="262" customFormat="1">
      <c r="G397" s="275"/>
      <c r="H397" s="275"/>
      <c r="I397" s="275"/>
      <c r="J397" s="275"/>
      <c r="K397" s="275"/>
      <c r="L397" s="275"/>
      <c r="M397" s="307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  <c r="X397" s="307"/>
      <c r="Y397" s="307"/>
      <c r="Z397" s="307"/>
      <c r="AA397" s="307"/>
      <c r="AB397" s="307"/>
      <c r="AC397" s="307"/>
      <c r="AD397" s="307"/>
      <c r="AE397" s="307"/>
      <c r="AF397" s="307"/>
      <c r="AG397" s="307"/>
    </row>
    <row r="398" spans="7:33" s="262" customFormat="1">
      <c r="G398" s="275"/>
      <c r="H398" s="275"/>
      <c r="I398" s="275"/>
      <c r="J398" s="275"/>
      <c r="K398" s="275"/>
      <c r="L398" s="275"/>
      <c r="M398" s="307"/>
      <c r="N398" s="307"/>
      <c r="O398" s="307"/>
      <c r="P398" s="307"/>
      <c r="Q398" s="307"/>
      <c r="R398" s="307"/>
      <c r="S398" s="307"/>
      <c r="T398" s="307"/>
      <c r="U398" s="307"/>
      <c r="V398" s="307"/>
      <c r="W398" s="307"/>
      <c r="X398" s="307"/>
      <c r="Y398" s="307"/>
      <c r="Z398" s="307"/>
      <c r="AA398" s="307"/>
      <c r="AB398" s="307"/>
      <c r="AC398" s="307"/>
      <c r="AD398" s="307"/>
      <c r="AE398" s="307"/>
      <c r="AF398" s="307"/>
      <c r="AG398" s="307"/>
    </row>
    <row r="399" spans="7:33" s="262" customFormat="1">
      <c r="G399" s="275"/>
      <c r="H399" s="275"/>
      <c r="I399" s="275"/>
      <c r="J399" s="275"/>
      <c r="K399" s="275"/>
      <c r="L399" s="275"/>
      <c r="M399" s="307"/>
      <c r="N399" s="307"/>
      <c r="O399" s="307"/>
      <c r="P399" s="307"/>
      <c r="Q399" s="307"/>
      <c r="R399" s="307"/>
      <c r="S399" s="307"/>
      <c r="T399" s="307"/>
      <c r="U399" s="307"/>
      <c r="V399" s="307"/>
      <c r="W399" s="307"/>
      <c r="X399" s="307"/>
      <c r="Y399" s="307"/>
      <c r="Z399" s="307"/>
      <c r="AA399" s="307"/>
      <c r="AB399" s="307"/>
      <c r="AC399" s="307"/>
      <c r="AD399" s="307"/>
      <c r="AE399" s="307"/>
      <c r="AF399" s="307"/>
      <c r="AG399" s="307"/>
    </row>
    <row r="400" spans="7:33" s="262" customFormat="1">
      <c r="G400" s="275"/>
      <c r="H400" s="275"/>
      <c r="I400" s="275"/>
      <c r="J400" s="275"/>
      <c r="K400" s="275"/>
      <c r="L400" s="275"/>
      <c r="M400" s="307"/>
      <c r="N400" s="307"/>
      <c r="O400" s="307"/>
      <c r="P400" s="307"/>
      <c r="Q400" s="307"/>
      <c r="R400" s="307"/>
      <c r="S400" s="307"/>
      <c r="T400" s="307"/>
      <c r="U400" s="307"/>
      <c r="V400" s="307"/>
      <c r="W400" s="307"/>
      <c r="X400" s="307"/>
      <c r="Y400" s="307"/>
      <c r="Z400" s="307"/>
      <c r="AA400" s="307"/>
      <c r="AB400" s="307"/>
      <c r="AC400" s="307"/>
      <c r="AD400" s="307"/>
      <c r="AE400" s="307"/>
      <c r="AF400" s="307"/>
      <c r="AG400" s="307"/>
    </row>
    <row r="401" spans="7:33" s="262" customFormat="1">
      <c r="G401" s="275"/>
      <c r="H401" s="275"/>
      <c r="I401" s="275"/>
      <c r="J401" s="275"/>
      <c r="K401" s="275"/>
      <c r="L401" s="275"/>
      <c r="M401" s="307"/>
      <c r="N401" s="307"/>
      <c r="O401" s="307"/>
      <c r="P401" s="307"/>
      <c r="Q401" s="307"/>
      <c r="R401" s="307"/>
      <c r="S401" s="307"/>
      <c r="T401" s="307"/>
      <c r="U401" s="307"/>
      <c r="V401" s="307"/>
      <c r="W401" s="307"/>
      <c r="X401" s="307"/>
      <c r="Y401" s="307"/>
      <c r="Z401" s="307"/>
      <c r="AA401" s="307"/>
      <c r="AB401" s="307"/>
      <c r="AC401" s="307"/>
      <c r="AD401" s="307"/>
      <c r="AE401" s="307"/>
      <c r="AF401" s="307"/>
      <c r="AG401" s="307"/>
    </row>
    <row r="402" spans="7:33" s="262" customFormat="1">
      <c r="G402" s="275"/>
      <c r="H402" s="275"/>
      <c r="I402" s="275"/>
      <c r="J402" s="275"/>
      <c r="K402" s="275"/>
      <c r="L402" s="275"/>
      <c r="M402" s="307"/>
      <c r="N402" s="307"/>
      <c r="O402" s="307"/>
      <c r="P402" s="307"/>
      <c r="Q402" s="307"/>
      <c r="R402" s="307"/>
      <c r="S402" s="307"/>
      <c r="T402" s="307"/>
      <c r="U402" s="307"/>
      <c r="V402" s="307"/>
      <c r="W402" s="307"/>
      <c r="X402" s="307"/>
      <c r="Y402" s="307"/>
      <c r="Z402" s="307"/>
      <c r="AA402" s="307"/>
      <c r="AB402" s="307"/>
      <c r="AC402" s="307"/>
      <c r="AD402" s="307"/>
      <c r="AE402" s="307"/>
      <c r="AF402" s="307"/>
      <c r="AG402" s="307"/>
    </row>
    <row r="403" spans="7:33" s="262" customFormat="1">
      <c r="G403" s="275"/>
      <c r="H403" s="275"/>
      <c r="I403" s="275"/>
      <c r="J403" s="275"/>
      <c r="K403" s="275"/>
      <c r="L403" s="275"/>
      <c r="M403" s="307"/>
      <c r="N403" s="307"/>
      <c r="O403" s="307"/>
      <c r="P403" s="307"/>
      <c r="Q403" s="307"/>
      <c r="R403" s="307"/>
      <c r="S403" s="307"/>
      <c r="T403" s="307"/>
      <c r="U403" s="307"/>
      <c r="V403" s="307"/>
      <c r="W403" s="307"/>
      <c r="X403" s="307"/>
      <c r="Y403" s="307"/>
      <c r="Z403" s="307"/>
      <c r="AA403" s="307"/>
      <c r="AB403" s="307"/>
      <c r="AC403" s="307"/>
      <c r="AD403" s="307"/>
      <c r="AE403" s="307"/>
      <c r="AF403" s="307"/>
      <c r="AG403" s="307"/>
    </row>
    <row r="404" spans="7:33" s="262" customFormat="1">
      <c r="G404" s="275"/>
      <c r="H404" s="275"/>
      <c r="I404" s="275"/>
      <c r="J404" s="275"/>
      <c r="K404" s="275"/>
      <c r="L404" s="275"/>
      <c r="M404" s="307"/>
      <c r="N404" s="307"/>
      <c r="O404" s="307"/>
      <c r="P404" s="307"/>
      <c r="Q404" s="307"/>
      <c r="R404" s="307"/>
      <c r="S404" s="307"/>
      <c r="T404" s="307"/>
      <c r="U404" s="307"/>
      <c r="V404" s="307"/>
      <c r="W404" s="307"/>
      <c r="X404" s="307"/>
      <c r="Y404" s="307"/>
      <c r="Z404" s="307"/>
      <c r="AA404" s="307"/>
      <c r="AB404" s="307"/>
      <c r="AC404" s="307"/>
      <c r="AD404" s="307"/>
      <c r="AE404" s="307"/>
      <c r="AF404" s="307"/>
      <c r="AG404" s="307"/>
    </row>
    <row r="405" spans="7:33" s="262" customFormat="1">
      <c r="G405" s="275"/>
      <c r="H405" s="275"/>
      <c r="I405" s="275"/>
      <c r="J405" s="275"/>
      <c r="K405" s="275"/>
      <c r="L405" s="275"/>
      <c r="M405" s="307"/>
      <c r="N405" s="307"/>
      <c r="O405" s="307"/>
      <c r="P405" s="307"/>
      <c r="Q405" s="307"/>
      <c r="R405" s="307"/>
      <c r="S405" s="307"/>
      <c r="T405" s="307"/>
      <c r="U405" s="307"/>
      <c r="V405" s="307"/>
      <c r="W405" s="307"/>
      <c r="X405" s="307"/>
      <c r="Y405" s="307"/>
      <c r="Z405" s="307"/>
      <c r="AA405" s="307"/>
      <c r="AB405" s="307"/>
      <c r="AC405" s="307"/>
      <c r="AD405" s="307"/>
      <c r="AE405" s="307"/>
      <c r="AF405" s="307"/>
      <c r="AG405" s="307"/>
    </row>
    <row r="406" spans="7:33" s="262" customFormat="1">
      <c r="G406" s="275"/>
      <c r="H406" s="275"/>
      <c r="I406" s="275"/>
      <c r="J406" s="275"/>
      <c r="K406" s="275"/>
      <c r="L406" s="275"/>
      <c r="M406" s="307"/>
      <c r="N406" s="307"/>
      <c r="O406" s="307"/>
      <c r="P406" s="307"/>
      <c r="Q406" s="307"/>
      <c r="R406" s="307"/>
      <c r="S406" s="307"/>
      <c r="T406" s="307"/>
      <c r="U406" s="307"/>
      <c r="V406" s="307"/>
      <c r="W406" s="307"/>
      <c r="X406" s="307"/>
      <c r="Y406" s="307"/>
      <c r="Z406" s="307"/>
      <c r="AA406" s="307"/>
      <c r="AB406" s="307"/>
      <c r="AC406" s="307"/>
      <c r="AD406" s="307"/>
      <c r="AE406" s="307"/>
      <c r="AF406" s="307"/>
      <c r="AG406" s="307"/>
    </row>
    <row r="407" spans="7:33" s="262" customFormat="1">
      <c r="G407" s="275"/>
      <c r="H407" s="275"/>
      <c r="I407" s="275"/>
      <c r="J407" s="275"/>
      <c r="K407" s="275"/>
      <c r="L407" s="275"/>
      <c r="M407" s="307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  <c r="X407" s="307"/>
      <c r="Y407" s="307"/>
      <c r="Z407" s="307"/>
      <c r="AA407" s="307"/>
      <c r="AB407" s="307"/>
      <c r="AC407" s="307"/>
      <c r="AD407" s="307"/>
      <c r="AE407" s="307"/>
      <c r="AF407" s="307"/>
      <c r="AG407" s="307"/>
    </row>
    <row r="408" spans="7:33" s="262" customFormat="1">
      <c r="G408" s="275"/>
      <c r="H408" s="275"/>
      <c r="I408" s="275"/>
      <c r="J408" s="275"/>
      <c r="K408" s="275"/>
      <c r="L408" s="275"/>
      <c r="M408" s="307"/>
      <c r="N408" s="307"/>
      <c r="O408" s="307"/>
      <c r="P408" s="307"/>
      <c r="Q408" s="307"/>
      <c r="R408" s="307"/>
      <c r="S408" s="307"/>
      <c r="T408" s="307"/>
      <c r="U408" s="307"/>
      <c r="V408" s="307"/>
      <c r="W408" s="307"/>
      <c r="X408" s="307"/>
      <c r="Y408" s="307"/>
      <c r="Z408" s="307"/>
      <c r="AA408" s="307"/>
      <c r="AB408" s="307"/>
      <c r="AC408" s="307"/>
      <c r="AD408" s="307"/>
      <c r="AE408" s="307"/>
      <c r="AF408" s="307"/>
      <c r="AG408" s="307"/>
    </row>
    <row r="409" spans="7:33" s="262" customFormat="1">
      <c r="G409" s="275"/>
      <c r="H409" s="275"/>
      <c r="I409" s="275"/>
      <c r="J409" s="275"/>
      <c r="K409" s="275"/>
      <c r="L409" s="275"/>
      <c r="M409" s="307"/>
      <c r="N409" s="307"/>
      <c r="O409" s="307"/>
      <c r="P409" s="307"/>
      <c r="Q409" s="307"/>
      <c r="R409" s="307"/>
      <c r="S409" s="307"/>
      <c r="T409" s="307"/>
      <c r="U409" s="307"/>
      <c r="V409" s="307"/>
      <c r="W409" s="307"/>
      <c r="X409" s="307"/>
      <c r="Y409" s="307"/>
      <c r="Z409" s="307"/>
      <c r="AA409" s="307"/>
      <c r="AB409" s="307"/>
      <c r="AC409" s="307"/>
      <c r="AD409" s="307"/>
      <c r="AE409" s="307"/>
      <c r="AF409" s="307"/>
      <c r="AG409" s="307"/>
    </row>
    <row r="410" spans="7:33" s="262" customFormat="1">
      <c r="G410" s="275"/>
      <c r="H410" s="275"/>
      <c r="I410" s="275"/>
      <c r="J410" s="275"/>
      <c r="K410" s="275"/>
      <c r="L410" s="275"/>
      <c r="M410" s="307"/>
      <c r="N410" s="307"/>
      <c r="O410" s="307"/>
      <c r="P410" s="307"/>
      <c r="Q410" s="307"/>
      <c r="R410" s="307"/>
      <c r="S410" s="307"/>
      <c r="T410" s="307"/>
      <c r="U410" s="307"/>
      <c r="V410" s="307"/>
      <c r="W410" s="307"/>
      <c r="X410" s="307"/>
      <c r="Y410" s="307"/>
      <c r="Z410" s="307"/>
      <c r="AA410" s="307"/>
      <c r="AB410" s="307"/>
      <c r="AC410" s="307"/>
      <c r="AD410" s="307"/>
      <c r="AE410" s="307"/>
      <c r="AF410" s="307"/>
      <c r="AG410" s="307"/>
    </row>
    <row r="411" spans="7:33" s="262" customFormat="1">
      <c r="G411" s="275"/>
      <c r="H411" s="275"/>
      <c r="I411" s="275"/>
      <c r="J411" s="275"/>
      <c r="K411" s="275"/>
      <c r="L411" s="275"/>
      <c r="M411" s="307"/>
      <c r="N411" s="307"/>
      <c r="O411" s="307"/>
      <c r="P411" s="307"/>
      <c r="Q411" s="307"/>
      <c r="R411" s="307"/>
      <c r="S411" s="307"/>
      <c r="T411" s="307"/>
      <c r="U411" s="307"/>
      <c r="V411" s="307"/>
      <c r="W411" s="307"/>
      <c r="X411" s="307"/>
      <c r="Y411" s="307"/>
      <c r="Z411" s="307"/>
      <c r="AA411" s="307"/>
      <c r="AB411" s="307"/>
      <c r="AC411" s="307"/>
      <c r="AD411" s="307"/>
      <c r="AE411" s="307"/>
      <c r="AF411" s="307"/>
      <c r="AG411" s="307"/>
    </row>
    <row r="412" spans="7:33" s="262" customFormat="1">
      <c r="G412" s="275"/>
      <c r="H412" s="275"/>
      <c r="I412" s="275"/>
      <c r="J412" s="275"/>
      <c r="K412" s="275"/>
      <c r="L412" s="275"/>
      <c r="M412" s="307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  <c r="X412" s="307"/>
      <c r="Y412" s="307"/>
      <c r="Z412" s="307"/>
      <c r="AA412" s="307"/>
      <c r="AB412" s="307"/>
      <c r="AC412" s="307"/>
      <c r="AD412" s="307"/>
      <c r="AE412" s="307"/>
      <c r="AF412" s="307"/>
      <c r="AG412" s="307"/>
    </row>
    <row r="413" spans="7:33" s="262" customFormat="1">
      <c r="G413" s="275"/>
      <c r="H413" s="275"/>
      <c r="I413" s="275"/>
      <c r="J413" s="275"/>
      <c r="K413" s="275"/>
      <c r="L413" s="275"/>
      <c r="M413" s="307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07"/>
    </row>
    <row r="414" spans="7:33" s="262" customFormat="1">
      <c r="G414" s="275"/>
      <c r="H414" s="275"/>
      <c r="I414" s="275"/>
      <c r="J414" s="275"/>
      <c r="K414" s="275"/>
      <c r="L414" s="275"/>
      <c r="M414" s="307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  <c r="X414" s="307"/>
      <c r="Y414" s="307"/>
      <c r="Z414" s="307"/>
      <c r="AA414" s="307"/>
      <c r="AB414" s="307"/>
      <c r="AC414" s="307"/>
      <c r="AD414" s="307"/>
      <c r="AE414" s="307"/>
      <c r="AF414" s="307"/>
      <c r="AG414" s="307"/>
    </row>
    <row r="415" spans="7:33" s="262" customFormat="1">
      <c r="G415" s="275"/>
      <c r="H415" s="275"/>
      <c r="I415" s="275"/>
      <c r="J415" s="275"/>
      <c r="K415" s="275"/>
      <c r="L415" s="275"/>
      <c r="M415" s="307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  <c r="X415" s="307"/>
      <c r="Y415" s="307"/>
      <c r="Z415" s="307"/>
      <c r="AA415" s="307"/>
      <c r="AB415" s="307"/>
      <c r="AC415" s="307"/>
      <c r="AD415" s="307"/>
      <c r="AE415" s="307"/>
      <c r="AF415" s="307"/>
      <c r="AG415" s="307"/>
    </row>
    <row r="416" spans="7:33" s="262" customFormat="1">
      <c r="G416" s="275"/>
      <c r="H416" s="275"/>
      <c r="I416" s="275"/>
      <c r="J416" s="275"/>
      <c r="K416" s="275"/>
      <c r="L416" s="275"/>
      <c r="M416" s="307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  <c r="X416" s="307"/>
      <c r="Y416" s="307"/>
      <c r="Z416" s="307"/>
      <c r="AA416" s="307"/>
      <c r="AB416" s="307"/>
      <c r="AC416" s="307"/>
      <c r="AD416" s="307"/>
      <c r="AE416" s="307"/>
      <c r="AF416" s="307"/>
      <c r="AG416" s="307"/>
    </row>
    <row r="417" spans="7:33" s="262" customFormat="1">
      <c r="G417" s="275"/>
      <c r="H417" s="275"/>
      <c r="I417" s="275"/>
      <c r="J417" s="275"/>
      <c r="K417" s="275"/>
      <c r="L417" s="275"/>
      <c r="M417" s="307"/>
      <c r="N417" s="307"/>
      <c r="O417" s="307"/>
      <c r="P417" s="307"/>
      <c r="Q417" s="307"/>
      <c r="R417" s="307"/>
      <c r="S417" s="307"/>
      <c r="T417" s="307"/>
      <c r="U417" s="307"/>
      <c r="V417" s="307"/>
      <c r="W417" s="307"/>
      <c r="X417" s="307"/>
      <c r="Y417" s="307"/>
      <c r="Z417" s="307"/>
      <c r="AA417" s="307"/>
      <c r="AB417" s="307"/>
      <c r="AC417" s="307"/>
      <c r="AD417" s="307"/>
      <c r="AE417" s="307"/>
      <c r="AF417" s="307"/>
      <c r="AG417" s="307"/>
    </row>
    <row r="418" spans="7:33" s="262" customFormat="1">
      <c r="G418" s="275"/>
      <c r="H418" s="275"/>
      <c r="I418" s="275"/>
      <c r="J418" s="275"/>
      <c r="K418" s="275"/>
      <c r="L418" s="275"/>
      <c r="M418" s="307"/>
      <c r="N418" s="307"/>
      <c r="O418" s="307"/>
      <c r="P418" s="307"/>
      <c r="Q418" s="307"/>
      <c r="R418" s="307"/>
      <c r="S418" s="307"/>
      <c r="T418" s="307"/>
      <c r="U418" s="307"/>
      <c r="V418" s="307"/>
      <c r="W418" s="307"/>
      <c r="X418" s="307"/>
      <c r="Y418" s="307"/>
      <c r="Z418" s="307"/>
      <c r="AA418" s="307"/>
      <c r="AB418" s="307"/>
      <c r="AC418" s="307"/>
      <c r="AD418" s="307"/>
      <c r="AE418" s="307"/>
      <c r="AF418" s="307"/>
      <c r="AG418" s="307"/>
    </row>
    <row r="419" spans="7:33" s="262" customFormat="1">
      <c r="G419" s="275"/>
      <c r="H419" s="275"/>
      <c r="I419" s="275"/>
      <c r="J419" s="275"/>
      <c r="K419" s="275"/>
      <c r="L419" s="275"/>
      <c r="M419" s="307"/>
      <c r="N419" s="307"/>
      <c r="O419" s="307"/>
      <c r="P419" s="307"/>
      <c r="Q419" s="307"/>
      <c r="R419" s="307"/>
      <c r="S419" s="307"/>
      <c r="T419" s="307"/>
      <c r="U419" s="307"/>
      <c r="V419" s="307"/>
      <c r="W419" s="307"/>
      <c r="X419" s="307"/>
      <c r="Y419" s="307"/>
      <c r="Z419" s="307"/>
      <c r="AA419" s="307"/>
      <c r="AB419" s="307"/>
      <c r="AC419" s="307"/>
      <c r="AD419" s="307"/>
      <c r="AE419" s="307"/>
      <c r="AF419" s="307"/>
      <c r="AG419" s="307"/>
    </row>
    <row r="420" spans="7:33" s="262" customFormat="1">
      <c r="G420" s="275"/>
      <c r="H420" s="275"/>
      <c r="I420" s="275"/>
      <c r="J420" s="275"/>
      <c r="K420" s="275"/>
      <c r="L420" s="275"/>
      <c r="M420" s="307"/>
      <c r="N420" s="307"/>
      <c r="O420" s="307"/>
      <c r="P420" s="307"/>
      <c r="Q420" s="307"/>
      <c r="R420" s="307"/>
      <c r="S420" s="307"/>
      <c r="T420" s="307"/>
      <c r="U420" s="307"/>
      <c r="V420" s="307"/>
      <c r="W420" s="307"/>
      <c r="X420" s="307"/>
      <c r="Y420" s="307"/>
      <c r="Z420" s="307"/>
      <c r="AA420" s="307"/>
      <c r="AB420" s="307"/>
      <c r="AC420" s="307"/>
      <c r="AD420" s="307"/>
      <c r="AE420" s="307"/>
      <c r="AF420" s="307"/>
      <c r="AG420" s="307"/>
    </row>
    <row r="421" spans="7:33" s="262" customFormat="1">
      <c r="G421" s="275"/>
      <c r="H421" s="275"/>
      <c r="I421" s="275"/>
      <c r="J421" s="275"/>
      <c r="K421" s="275"/>
      <c r="L421" s="275"/>
      <c r="M421" s="307"/>
      <c r="N421" s="307"/>
      <c r="O421" s="307"/>
      <c r="P421" s="307"/>
      <c r="Q421" s="307"/>
      <c r="R421" s="307"/>
      <c r="S421" s="307"/>
      <c r="T421" s="307"/>
      <c r="U421" s="307"/>
      <c r="V421" s="307"/>
      <c r="W421" s="307"/>
      <c r="X421" s="307"/>
      <c r="Y421" s="307"/>
      <c r="Z421" s="307"/>
      <c r="AA421" s="307"/>
      <c r="AB421" s="307"/>
      <c r="AC421" s="307"/>
      <c r="AD421" s="307"/>
      <c r="AE421" s="307"/>
      <c r="AF421" s="307"/>
      <c r="AG421" s="307"/>
    </row>
    <row r="422" spans="7:33" s="262" customFormat="1">
      <c r="G422" s="275"/>
      <c r="H422" s="275"/>
      <c r="I422" s="275"/>
      <c r="J422" s="275"/>
      <c r="K422" s="275"/>
      <c r="L422" s="275"/>
      <c r="M422" s="307"/>
      <c r="N422" s="307"/>
      <c r="O422" s="307"/>
      <c r="P422" s="307"/>
      <c r="Q422" s="307"/>
      <c r="R422" s="307"/>
      <c r="S422" s="307"/>
      <c r="T422" s="307"/>
      <c r="U422" s="307"/>
      <c r="V422" s="307"/>
      <c r="W422" s="307"/>
      <c r="X422" s="307"/>
      <c r="Y422" s="307"/>
      <c r="Z422" s="307"/>
      <c r="AA422" s="307"/>
      <c r="AB422" s="307"/>
      <c r="AC422" s="307"/>
      <c r="AD422" s="307"/>
      <c r="AE422" s="307"/>
      <c r="AF422" s="307"/>
      <c r="AG422" s="307"/>
    </row>
    <row r="423" spans="7:33" s="262" customFormat="1">
      <c r="G423" s="275"/>
      <c r="H423" s="275"/>
      <c r="I423" s="275"/>
      <c r="J423" s="275"/>
      <c r="K423" s="275"/>
      <c r="L423" s="275"/>
      <c r="M423" s="307"/>
      <c r="N423" s="307"/>
      <c r="O423" s="307"/>
      <c r="P423" s="307"/>
      <c r="Q423" s="307"/>
      <c r="R423" s="307"/>
      <c r="S423" s="307"/>
      <c r="T423" s="307"/>
      <c r="U423" s="307"/>
      <c r="V423" s="307"/>
      <c r="W423" s="307"/>
      <c r="X423" s="307"/>
      <c r="Y423" s="307"/>
      <c r="Z423" s="307"/>
      <c r="AA423" s="307"/>
      <c r="AB423" s="307"/>
      <c r="AC423" s="307"/>
      <c r="AD423" s="307"/>
      <c r="AE423" s="307"/>
      <c r="AF423" s="307"/>
      <c r="AG423" s="307"/>
    </row>
    <row r="424" spans="7:33" s="262" customFormat="1">
      <c r="G424" s="275"/>
      <c r="H424" s="275"/>
      <c r="I424" s="275"/>
      <c r="J424" s="275"/>
      <c r="K424" s="275"/>
      <c r="L424" s="275"/>
      <c r="M424" s="307"/>
      <c r="N424" s="307"/>
      <c r="O424" s="307"/>
      <c r="P424" s="307"/>
      <c r="Q424" s="307"/>
      <c r="R424" s="307"/>
      <c r="S424" s="307"/>
      <c r="T424" s="307"/>
      <c r="U424" s="307"/>
      <c r="V424" s="307"/>
      <c r="W424" s="307"/>
      <c r="X424" s="307"/>
      <c r="Y424" s="307"/>
      <c r="Z424" s="307"/>
      <c r="AA424" s="307"/>
      <c r="AB424" s="307"/>
      <c r="AC424" s="307"/>
      <c r="AD424" s="307"/>
      <c r="AE424" s="307"/>
      <c r="AF424" s="307"/>
      <c r="AG424" s="307"/>
    </row>
    <row r="425" spans="7:33" s="262" customFormat="1">
      <c r="G425" s="275"/>
      <c r="H425" s="275"/>
      <c r="I425" s="275"/>
      <c r="J425" s="275"/>
      <c r="K425" s="275"/>
      <c r="L425" s="275"/>
      <c r="M425" s="307"/>
      <c r="N425" s="307"/>
      <c r="O425" s="307"/>
      <c r="P425" s="307"/>
      <c r="Q425" s="307"/>
      <c r="R425" s="307"/>
      <c r="S425" s="307"/>
      <c r="T425" s="307"/>
      <c r="U425" s="307"/>
      <c r="V425" s="307"/>
      <c r="W425" s="307"/>
      <c r="X425" s="307"/>
      <c r="Y425" s="307"/>
      <c r="Z425" s="307"/>
      <c r="AA425" s="307"/>
      <c r="AB425" s="307"/>
      <c r="AC425" s="307"/>
      <c r="AD425" s="307"/>
      <c r="AE425" s="307"/>
      <c r="AF425" s="307"/>
      <c r="AG425" s="307"/>
    </row>
    <row r="426" spans="7:33" s="262" customFormat="1">
      <c r="G426" s="275"/>
      <c r="H426" s="275"/>
      <c r="I426" s="275"/>
      <c r="J426" s="275"/>
      <c r="K426" s="275"/>
      <c r="L426" s="275"/>
      <c r="M426" s="307"/>
      <c r="N426" s="307"/>
      <c r="O426" s="307"/>
      <c r="P426" s="307"/>
      <c r="Q426" s="307"/>
      <c r="R426" s="307"/>
      <c r="S426" s="307"/>
      <c r="T426" s="307"/>
      <c r="U426" s="307"/>
      <c r="V426" s="307"/>
      <c r="W426" s="307"/>
      <c r="X426" s="307"/>
      <c r="Y426" s="307"/>
      <c r="Z426" s="307"/>
      <c r="AA426" s="307"/>
      <c r="AB426" s="307"/>
      <c r="AC426" s="307"/>
      <c r="AD426" s="307"/>
      <c r="AE426" s="307"/>
      <c r="AF426" s="307"/>
      <c r="AG426" s="307"/>
    </row>
    <row r="427" spans="7:33" s="262" customFormat="1">
      <c r="G427" s="275"/>
      <c r="H427" s="275"/>
      <c r="I427" s="275"/>
      <c r="J427" s="275"/>
      <c r="K427" s="275"/>
      <c r="L427" s="275"/>
      <c r="M427" s="307"/>
      <c r="N427" s="307"/>
      <c r="O427" s="307"/>
      <c r="P427" s="307"/>
      <c r="Q427" s="307"/>
      <c r="R427" s="307"/>
      <c r="S427" s="307"/>
      <c r="T427" s="307"/>
      <c r="U427" s="307"/>
      <c r="V427" s="307"/>
      <c r="W427" s="307"/>
      <c r="X427" s="307"/>
      <c r="Y427" s="307"/>
      <c r="Z427" s="307"/>
      <c r="AA427" s="307"/>
      <c r="AB427" s="307"/>
      <c r="AC427" s="307"/>
      <c r="AD427" s="307"/>
      <c r="AE427" s="307"/>
      <c r="AF427" s="307"/>
      <c r="AG427" s="307"/>
    </row>
    <row r="428" spans="7:33" s="262" customFormat="1">
      <c r="G428" s="275"/>
      <c r="H428" s="275"/>
      <c r="I428" s="275"/>
      <c r="J428" s="275"/>
      <c r="K428" s="275"/>
      <c r="L428" s="275"/>
      <c r="M428" s="307"/>
      <c r="N428" s="307"/>
      <c r="O428" s="307"/>
      <c r="P428" s="307"/>
      <c r="Q428" s="307"/>
      <c r="R428" s="307"/>
      <c r="S428" s="307"/>
      <c r="T428" s="307"/>
      <c r="U428" s="307"/>
      <c r="V428" s="307"/>
      <c r="W428" s="307"/>
      <c r="X428" s="307"/>
      <c r="Y428" s="307"/>
      <c r="Z428" s="307"/>
      <c r="AA428" s="307"/>
      <c r="AB428" s="307"/>
      <c r="AC428" s="307"/>
      <c r="AD428" s="307"/>
      <c r="AE428" s="307"/>
      <c r="AF428" s="307"/>
      <c r="AG428" s="307"/>
    </row>
    <row r="429" spans="7:33" s="262" customFormat="1">
      <c r="G429" s="275"/>
      <c r="H429" s="275"/>
      <c r="I429" s="275"/>
      <c r="J429" s="275"/>
      <c r="K429" s="275"/>
      <c r="L429" s="275"/>
      <c r="M429" s="307"/>
      <c r="N429" s="307"/>
      <c r="O429" s="307"/>
      <c r="P429" s="307"/>
      <c r="Q429" s="307"/>
      <c r="R429" s="307"/>
      <c r="S429" s="307"/>
      <c r="T429" s="307"/>
      <c r="U429" s="307"/>
      <c r="V429" s="307"/>
      <c r="W429" s="307"/>
      <c r="X429" s="307"/>
      <c r="Y429" s="307"/>
      <c r="Z429" s="307"/>
      <c r="AA429" s="307"/>
      <c r="AB429" s="307"/>
      <c r="AC429" s="307"/>
      <c r="AD429" s="307"/>
      <c r="AE429" s="307"/>
      <c r="AF429" s="307"/>
      <c r="AG429" s="307"/>
    </row>
    <row r="430" spans="7:33" s="262" customFormat="1">
      <c r="G430" s="275"/>
      <c r="H430" s="275"/>
      <c r="I430" s="275"/>
      <c r="J430" s="275"/>
      <c r="K430" s="275"/>
      <c r="L430" s="275"/>
      <c r="M430" s="307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  <c r="X430" s="307"/>
      <c r="Y430" s="307"/>
      <c r="Z430" s="307"/>
      <c r="AA430" s="307"/>
      <c r="AB430" s="307"/>
      <c r="AC430" s="307"/>
      <c r="AD430" s="307"/>
      <c r="AE430" s="307"/>
      <c r="AF430" s="307"/>
      <c r="AG430" s="307"/>
    </row>
    <row r="431" spans="7:33" s="262" customFormat="1">
      <c r="G431" s="275"/>
      <c r="H431" s="275"/>
      <c r="I431" s="275"/>
      <c r="J431" s="275"/>
      <c r="K431" s="275"/>
      <c r="L431" s="275"/>
      <c r="M431" s="307"/>
      <c r="N431" s="307"/>
      <c r="O431" s="307"/>
      <c r="P431" s="307"/>
      <c r="Q431" s="307"/>
      <c r="R431" s="307"/>
      <c r="S431" s="307"/>
      <c r="T431" s="307"/>
      <c r="U431" s="307"/>
      <c r="V431" s="307"/>
      <c r="W431" s="307"/>
      <c r="X431" s="307"/>
      <c r="Y431" s="307"/>
      <c r="Z431" s="307"/>
      <c r="AA431" s="307"/>
      <c r="AB431" s="307"/>
      <c r="AC431" s="307"/>
      <c r="AD431" s="307"/>
      <c r="AE431" s="307"/>
      <c r="AF431" s="307"/>
      <c r="AG431" s="307"/>
    </row>
    <row r="432" spans="7:33" s="262" customFormat="1">
      <c r="G432" s="275"/>
      <c r="H432" s="275"/>
      <c r="I432" s="275"/>
      <c r="J432" s="275"/>
      <c r="K432" s="275"/>
      <c r="L432" s="275"/>
      <c r="M432" s="307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  <c r="X432" s="307"/>
      <c r="Y432" s="307"/>
      <c r="Z432" s="307"/>
      <c r="AA432" s="307"/>
      <c r="AB432" s="307"/>
      <c r="AC432" s="307"/>
      <c r="AD432" s="307"/>
      <c r="AE432" s="307"/>
      <c r="AF432" s="307"/>
      <c r="AG432" s="307"/>
    </row>
    <row r="433" spans="7:33" s="262" customFormat="1">
      <c r="G433" s="275"/>
      <c r="H433" s="275"/>
      <c r="I433" s="275"/>
      <c r="J433" s="275"/>
      <c r="K433" s="275"/>
      <c r="L433" s="275"/>
      <c r="M433" s="307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  <c r="X433" s="307"/>
      <c r="Y433" s="307"/>
      <c r="Z433" s="307"/>
      <c r="AA433" s="307"/>
      <c r="AB433" s="307"/>
      <c r="AC433" s="307"/>
      <c r="AD433" s="307"/>
      <c r="AE433" s="307"/>
      <c r="AF433" s="307"/>
      <c r="AG433" s="307"/>
    </row>
    <row r="434" spans="7:33" s="262" customFormat="1">
      <c r="G434" s="275"/>
      <c r="H434" s="275"/>
      <c r="I434" s="275"/>
      <c r="J434" s="275"/>
      <c r="K434" s="275"/>
      <c r="L434" s="275"/>
      <c r="M434" s="307"/>
      <c r="N434" s="307"/>
      <c r="O434" s="307"/>
      <c r="P434" s="307"/>
      <c r="Q434" s="307"/>
      <c r="R434" s="307"/>
      <c r="S434" s="307"/>
      <c r="T434" s="307"/>
      <c r="U434" s="307"/>
      <c r="V434" s="307"/>
      <c r="W434" s="307"/>
      <c r="X434" s="307"/>
      <c r="Y434" s="307"/>
      <c r="Z434" s="307"/>
      <c r="AA434" s="307"/>
      <c r="AB434" s="307"/>
      <c r="AC434" s="307"/>
      <c r="AD434" s="307"/>
      <c r="AE434" s="307"/>
      <c r="AF434" s="307"/>
      <c r="AG434" s="307"/>
    </row>
    <row r="435" spans="7:33" s="262" customFormat="1">
      <c r="G435" s="275"/>
      <c r="H435" s="275"/>
      <c r="I435" s="275"/>
      <c r="J435" s="275"/>
      <c r="K435" s="275"/>
      <c r="L435" s="275"/>
      <c r="M435" s="307"/>
      <c r="N435" s="307"/>
      <c r="O435" s="307"/>
      <c r="P435" s="307"/>
      <c r="Q435" s="307"/>
      <c r="R435" s="307"/>
      <c r="S435" s="307"/>
      <c r="T435" s="307"/>
      <c r="U435" s="307"/>
      <c r="V435" s="307"/>
      <c r="W435" s="307"/>
      <c r="X435" s="307"/>
      <c r="Y435" s="307"/>
      <c r="Z435" s="307"/>
      <c r="AA435" s="307"/>
      <c r="AB435" s="307"/>
      <c r="AC435" s="307"/>
      <c r="AD435" s="307"/>
      <c r="AE435" s="307"/>
      <c r="AF435" s="307"/>
      <c r="AG435" s="307"/>
    </row>
    <row r="436" spans="7:33" s="262" customFormat="1">
      <c r="G436" s="275"/>
      <c r="H436" s="275"/>
      <c r="I436" s="275"/>
      <c r="J436" s="275"/>
      <c r="K436" s="275"/>
      <c r="L436" s="275"/>
      <c r="M436" s="307"/>
      <c r="N436" s="307"/>
      <c r="O436" s="307"/>
      <c r="P436" s="307"/>
      <c r="Q436" s="307"/>
      <c r="R436" s="307"/>
      <c r="S436" s="307"/>
      <c r="T436" s="307"/>
      <c r="U436" s="307"/>
      <c r="V436" s="307"/>
      <c r="W436" s="307"/>
      <c r="X436" s="307"/>
      <c r="Y436" s="307"/>
      <c r="Z436" s="307"/>
      <c r="AA436" s="307"/>
      <c r="AB436" s="307"/>
      <c r="AC436" s="307"/>
      <c r="AD436" s="307"/>
      <c r="AE436" s="307"/>
      <c r="AF436" s="307"/>
      <c r="AG436" s="307"/>
    </row>
    <row r="437" spans="7:33" s="262" customFormat="1">
      <c r="G437" s="275"/>
      <c r="H437" s="275"/>
      <c r="I437" s="275"/>
      <c r="J437" s="275"/>
      <c r="K437" s="275"/>
      <c r="L437" s="275"/>
      <c r="M437" s="307"/>
      <c r="N437" s="307"/>
      <c r="O437" s="307"/>
      <c r="P437" s="307"/>
      <c r="Q437" s="307"/>
      <c r="R437" s="307"/>
      <c r="S437" s="307"/>
      <c r="T437" s="307"/>
      <c r="U437" s="307"/>
      <c r="V437" s="307"/>
      <c r="W437" s="307"/>
      <c r="X437" s="307"/>
      <c r="Y437" s="307"/>
      <c r="Z437" s="307"/>
      <c r="AA437" s="307"/>
      <c r="AB437" s="307"/>
      <c r="AC437" s="307"/>
      <c r="AD437" s="307"/>
      <c r="AE437" s="307"/>
      <c r="AF437" s="307"/>
      <c r="AG437" s="307"/>
    </row>
    <row r="438" spans="7:33" s="262" customFormat="1">
      <c r="G438" s="275"/>
      <c r="H438" s="275"/>
      <c r="I438" s="275"/>
      <c r="J438" s="275"/>
      <c r="K438" s="275"/>
      <c r="L438" s="275"/>
      <c r="M438" s="307"/>
      <c r="N438" s="307"/>
      <c r="O438" s="307"/>
      <c r="P438" s="307"/>
      <c r="Q438" s="307"/>
      <c r="R438" s="307"/>
      <c r="S438" s="307"/>
      <c r="T438" s="307"/>
      <c r="U438" s="307"/>
      <c r="V438" s="307"/>
      <c r="W438" s="307"/>
      <c r="X438" s="307"/>
      <c r="Y438" s="307"/>
      <c r="Z438" s="307"/>
      <c r="AA438" s="307"/>
      <c r="AB438" s="307"/>
      <c r="AC438" s="307"/>
      <c r="AD438" s="307"/>
      <c r="AE438" s="307"/>
      <c r="AF438" s="307"/>
      <c r="AG438" s="307"/>
    </row>
    <row r="439" spans="7:33" s="262" customFormat="1">
      <c r="G439" s="275"/>
      <c r="H439" s="275"/>
      <c r="I439" s="275"/>
      <c r="J439" s="275"/>
      <c r="K439" s="275"/>
      <c r="L439" s="275"/>
      <c r="M439" s="307"/>
      <c r="N439" s="307"/>
      <c r="O439" s="307"/>
      <c r="P439" s="307"/>
      <c r="Q439" s="307"/>
      <c r="R439" s="307"/>
      <c r="S439" s="307"/>
      <c r="T439" s="307"/>
      <c r="U439" s="307"/>
      <c r="V439" s="307"/>
      <c r="W439" s="307"/>
      <c r="X439" s="307"/>
      <c r="Y439" s="307"/>
      <c r="Z439" s="307"/>
      <c r="AA439" s="307"/>
      <c r="AB439" s="307"/>
      <c r="AC439" s="307"/>
      <c r="AD439" s="307"/>
      <c r="AE439" s="307"/>
      <c r="AF439" s="307"/>
      <c r="AG439" s="307"/>
    </row>
    <row r="440" spans="7:33" s="262" customFormat="1">
      <c r="G440" s="275"/>
      <c r="H440" s="275"/>
      <c r="I440" s="275"/>
      <c r="J440" s="275"/>
      <c r="K440" s="275"/>
      <c r="L440" s="275"/>
      <c r="M440" s="307"/>
      <c r="N440" s="307"/>
      <c r="O440" s="307"/>
      <c r="P440" s="307"/>
      <c r="Q440" s="307"/>
      <c r="R440" s="307"/>
      <c r="S440" s="307"/>
      <c r="T440" s="307"/>
      <c r="U440" s="307"/>
      <c r="V440" s="307"/>
      <c r="W440" s="307"/>
      <c r="X440" s="307"/>
      <c r="Y440" s="307"/>
      <c r="Z440" s="307"/>
      <c r="AA440" s="307"/>
      <c r="AB440" s="307"/>
      <c r="AC440" s="307"/>
      <c r="AD440" s="307"/>
      <c r="AE440" s="307"/>
      <c r="AF440" s="307"/>
      <c r="AG440" s="307"/>
    </row>
    <row r="441" spans="7:33" s="262" customFormat="1">
      <c r="G441" s="275"/>
      <c r="H441" s="275"/>
      <c r="I441" s="275"/>
      <c r="J441" s="275"/>
      <c r="K441" s="275"/>
      <c r="L441" s="275"/>
      <c r="M441" s="307"/>
      <c r="N441" s="307"/>
      <c r="O441" s="307"/>
      <c r="P441" s="307"/>
      <c r="Q441" s="307"/>
      <c r="R441" s="307"/>
      <c r="S441" s="307"/>
      <c r="T441" s="307"/>
      <c r="U441" s="307"/>
      <c r="V441" s="307"/>
      <c r="W441" s="307"/>
      <c r="X441" s="307"/>
      <c r="Y441" s="307"/>
      <c r="Z441" s="307"/>
      <c r="AA441" s="307"/>
      <c r="AB441" s="307"/>
      <c r="AC441" s="307"/>
      <c r="AD441" s="307"/>
      <c r="AE441" s="307"/>
      <c r="AF441" s="307"/>
      <c r="AG441" s="307"/>
    </row>
    <row r="442" spans="7:33" s="262" customFormat="1">
      <c r="G442" s="275"/>
      <c r="H442" s="275"/>
      <c r="I442" s="275"/>
      <c r="J442" s="275"/>
      <c r="K442" s="275"/>
      <c r="L442" s="275"/>
      <c r="M442" s="307"/>
      <c r="N442" s="307"/>
      <c r="O442" s="307"/>
      <c r="P442" s="307"/>
      <c r="Q442" s="307"/>
      <c r="R442" s="307"/>
      <c r="S442" s="307"/>
      <c r="T442" s="307"/>
      <c r="U442" s="307"/>
      <c r="V442" s="307"/>
      <c r="W442" s="307"/>
      <c r="X442" s="307"/>
      <c r="Y442" s="307"/>
      <c r="Z442" s="307"/>
      <c r="AA442" s="307"/>
      <c r="AB442" s="307"/>
      <c r="AC442" s="307"/>
      <c r="AD442" s="307"/>
      <c r="AE442" s="307"/>
      <c r="AF442" s="307"/>
      <c r="AG442" s="307"/>
    </row>
    <row r="443" spans="7:33" s="262" customFormat="1">
      <c r="G443" s="275"/>
      <c r="H443" s="275"/>
      <c r="I443" s="275"/>
      <c r="J443" s="275"/>
      <c r="K443" s="275"/>
      <c r="L443" s="275"/>
      <c r="M443" s="307"/>
      <c r="N443" s="307"/>
      <c r="O443" s="307"/>
      <c r="P443" s="307"/>
      <c r="Q443" s="307"/>
      <c r="R443" s="307"/>
      <c r="S443" s="307"/>
      <c r="T443" s="307"/>
      <c r="U443" s="307"/>
      <c r="V443" s="307"/>
      <c r="W443" s="307"/>
      <c r="X443" s="307"/>
      <c r="Y443" s="307"/>
      <c r="Z443" s="307"/>
      <c r="AA443" s="307"/>
      <c r="AB443" s="307"/>
      <c r="AC443" s="307"/>
      <c r="AD443" s="307"/>
      <c r="AE443" s="307"/>
      <c r="AF443" s="307"/>
      <c r="AG443" s="307"/>
    </row>
    <row r="444" spans="7:33" s="262" customFormat="1">
      <c r="G444" s="275"/>
      <c r="H444" s="275"/>
      <c r="I444" s="275"/>
      <c r="J444" s="275"/>
      <c r="K444" s="275"/>
      <c r="L444" s="275"/>
      <c r="M444" s="307"/>
      <c r="N444" s="307"/>
      <c r="O444" s="307"/>
      <c r="P444" s="307"/>
      <c r="Q444" s="307"/>
      <c r="R444" s="307"/>
      <c r="S444" s="307"/>
      <c r="T444" s="307"/>
      <c r="U444" s="307"/>
      <c r="V444" s="307"/>
      <c r="W444" s="307"/>
      <c r="X444" s="307"/>
      <c r="Y444" s="307"/>
      <c r="Z444" s="307"/>
      <c r="AA444" s="307"/>
      <c r="AB444" s="307"/>
      <c r="AC444" s="307"/>
      <c r="AD444" s="307"/>
      <c r="AE444" s="307"/>
      <c r="AF444" s="307"/>
      <c r="AG444" s="307"/>
    </row>
    <row r="445" spans="7:33" s="262" customFormat="1">
      <c r="G445" s="275"/>
      <c r="H445" s="275"/>
      <c r="I445" s="275"/>
      <c r="J445" s="275"/>
      <c r="K445" s="275"/>
      <c r="L445" s="275"/>
      <c r="M445" s="307"/>
      <c r="N445" s="307"/>
      <c r="O445" s="307"/>
      <c r="P445" s="307"/>
      <c r="Q445" s="307"/>
      <c r="R445" s="307"/>
      <c r="S445" s="307"/>
      <c r="T445" s="307"/>
      <c r="U445" s="307"/>
      <c r="V445" s="307"/>
      <c r="W445" s="307"/>
      <c r="X445" s="307"/>
      <c r="Y445" s="307"/>
      <c r="Z445" s="307"/>
      <c r="AA445" s="307"/>
      <c r="AB445" s="307"/>
      <c r="AC445" s="307"/>
      <c r="AD445" s="307"/>
      <c r="AE445" s="307"/>
      <c r="AF445" s="307"/>
      <c r="AG445" s="307"/>
    </row>
    <row r="446" spans="7:33" s="262" customFormat="1">
      <c r="G446" s="275"/>
      <c r="H446" s="275"/>
      <c r="I446" s="275"/>
      <c r="J446" s="275"/>
      <c r="K446" s="275"/>
      <c r="L446" s="275"/>
      <c r="M446" s="307"/>
      <c r="N446" s="307"/>
      <c r="O446" s="307"/>
      <c r="P446" s="307"/>
      <c r="Q446" s="307"/>
      <c r="R446" s="307"/>
      <c r="S446" s="307"/>
      <c r="T446" s="307"/>
      <c r="U446" s="307"/>
      <c r="V446" s="307"/>
      <c r="W446" s="307"/>
      <c r="X446" s="307"/>
      <c r="Y446" s="307"/>
      <c r="Z446" s="307"/>
      <c r="AA446" s="307"/>
      <c r="AB446" s="307"/>
      <c r="AC446" s="307"/>
      <c r="AD446" s="307"/>
      <c r="AE446" s="307"/>
      <c r="AF446" s="307"/>
      <c r="AG446" s="307"/>
    </row>
    <row r="447" spans="7:33" s="262" customFormat="1">
      <c r="G447" s="275"/>
      <c r="H447" s="275"/>
      <c r="I447" s="275"/>
      <c r="J447" s="275"/>
      <c r="K447" s="275"/>
      <c r="L447" s="275"/>
      <c r="M447" s="307"/>
      <c r="N447" s="307"/>
      <c r="O447" s="307"/>
      <c r="P447" s="307"/>
      <c r="Q447" s="307"/>
      <c r="R447" s="307"/>
      <c r="S447" s="307"/>
      <c r="T447" s="307"/>
      <c r="U447" s="307"/>
      <c r="V447" s="307"/>
      <c r="W447" s="307"/>
      <c r="X447" s="307"/>
      <c r="Y447" s="307"/>
      <c r="Z447" s="307"/>
      <c r="AA447" s="307"/>
      <c r="AB447" s="307"/>
      <c r="AC447" s="307"/>
      <c r="AD447" s="307"/>
      <c r="AE447" s="307"/>
      <c r="AF447" s="307"/>
      <c r="AG447" s="307"/>
    </row>
    <row r="448" spans="7:33" s="262" customFormat="1">
      <c r="G448" s="275"/>
      <c r="H448" s="275"/>
      <c r="I448" s="275"/>
      <c r="J448" s="275"/>
      <c r="K448" s="275"/>
      <c r="L448" s="275"/>
      <c r="M448" s="307"/>
      <c r="N448" s="307"/>
      <c r="O448" s="307"/>
      <c r="P448" s="307"/>
      <c r="Q448" s="307"/>
      <c r="R448" s="307"/>
      <c r="S448" s="307"/>
      <c r="T448" s="307"/>
      <c r="U448" s="307"/>
      <c r="V448" s="307"/>
      <c r="W448" s="307"/>
      <c r="X448" s="307"/>
      <c r="Y448" s="307"/>
      <c r="Z448" s="307"/>
      <c r="AA448" s="307"/>
      <c r="AB448" s="307"/>
      <c r="AC448" s="307"/>
      <c r="AD448" s="307"/>
      <c r="AE448" s="307"/>
      <c r="AF448" s="307"/>
      <c r="AG448" s="307"/>
    </row>
    <row r="449" spans="7:33" s="262" customFormat="1">
      <c r="G449" s="275"/>
      <c r="H449" s="275"/>
      <c r="I449" s="275"/>
      <c r="J449" s="275"/>
      <c r="K449" s="275"/>
      <c r="L449" s="275"/>
      <c r="M449" s="307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  <c r="Y449" s="307"/>
      <c r="Z449" s="307"/>
      <c r="AA449" s="307"/>
      <c r="AB449" s="307"/>
      <c r="AC449" s="307"/>
      <c r="AD449" s="307"/>
      <c r="AE449" s="307"/>
      <c r="AF449" s="307"/>
      <c r="AG449" s="307"/>
    </row>
    <row r="450" spans="7:33" s="262" customFormat="1">
      <c r="G450" s="275"/>
      <c r="H450" s="275"/>
      <c r="I450" s="275"/>
      <c r="J450" s="275"/>
      <c r="K450" s="275"/>
      <c r="L450" s="275"/>
      <c r="M450" s="307"/>
      <c r="N450" s="307"/>
      <c r="O450" s="307"/>
      <c r="P450" s="307"/>
      <c r="Q450" s="307"/>
      <c r="R450" s="307"/>
      <c r="S450" s="307"/>
      <c r="T450" s="307"/>
      <c r="U450" s="307"/>
      <c r="V450" s="307"/>
      <c r="W450" s="307"/>
      <c r="X450" s="307"/>
      <c r="Y450" s="307"/>
      <c r="Z450" s="307"/>
      <c r="AA450" s="307"/>
      <c r="AB450" s="307"/>
      <c r="AC450" s="307"/>
      <c r="AD450" s="307"/>
      <c r="AE450" s="307"/>
      <c r="AF450" s="307"/>
      <c r="AG450" s="307"/>
    </row>
    <row r="451" spans="7:33" s="262" customFormat="1">
      <c r="G451" s="275"/>
      <c r="H451" s="275"/>
      <c r="I451" s="275"/>
      <c r="J451" s="275"/>
      <c r="K451" s="275"/>
      <c r="L451" s="275"/>
      <c r="M451" s="307"/>
      <c r="N451" s="307"/>
      <c r="O451" s="307"/>
      <c r="P451" s="307"/>
      <c r="Q451" s="307"/>
      <c r="R451" s="307"/>
      <c r="S451" s="307"/>
      <c r="T451" s="307"/>
      <c r="U451" s="307"/>
      <c r="V451" s="307"/>
      <c r="W451" s="307"/>
      <c r="X451" s="307"/>
      <c r="Y451" s="307"/>
      <c r="Z451" s="307"/>
      <c r="AA451" s="307"/>
      <c r="AB451" s="307"/>
      <c r="AC451" s="307"/>
      <c r="AD451" s="307"/>
      <c r="AE451" s="307"/>
      <c r="AF451" s="307"/>
      <c r="AG451" s="307"/>
    </row>
    <row r="452" spans="7:33" s="262" customFormat="1">
      <c r="G452" s="275"/>
      <c r="H452" s="275"/>
      <c r="I452" s="275"/>
      <c r="J452" s="275"/>
      <c r="K452" s="275"/>
      <c r="L452" s="275"/>
      <c r="M452" s="307"/>
      <c r="N452" s="307"/>
      <c r="O452" s="307"/>
      <c r="P452" s="307"/>
      <c r="Q452" s="307"/>
      <c r="R452" s="307"/>
      <c r="S452" s="307"/>
      <c r="T452" s="307"/>
      <c r="U452" s="307"/>
      <c r="V452" s="307"/>
      <c r="W452" s="307"/>
      <c r="X452" s="307"/>
      <c r="Y452" s="307"/>
      <c r="Z452" s="307"/>
      <c r="AA452" s="307"/>
      <c r="AB452" s="307"/>
      <c r="AC452" s="307"/>
      <c r="AD452" s="307"/>
      <c r="AE452" s="307"/>
      <c r="AF452" s="307"/>
      <c r="AG452" s="307"/>
    </row>
    <row r="453" spans="7:33" s="262" customFormat="1">
      <c r="G453" s="275"/>
      <c r="H453" s="275"/>
      <c r="I453" s="275"/>
      <c r="J453" s="275"/>
      <c r="K453" s="275"/>
      <c r="L453" s="275"/>
      <c r="M453" s="307"/>
      <c r="N453" s="307"/>
      <c r="O453" s="307"/>
      <c r="P453" s="307"/>
      <c r="Q453" s="307"/>
      <c r="R453" s="307"/>
      <c r="S453" s="307"/>
      <c r="T453" s="307"/>
      <c r="U453" s="307"/>
      <c r="V453" s="307"/>
      <c r="W453" s="307"/>
      <c r="X453" s="307"/>
      <c r="Y453" s="307"/>
      <c r="Z453" s="307"/>
      <c r="AA453" s="307"/>
      <c r="AB453" s="307"/>
      <c r="AC453" s="307"/>
      <c r="AD453" s="307"/>
      <c r="AE453" s="307"/>
      <c r="AF453" s="307"/>
      <c r="AG453" s="307"/>
    </row>
    <row r="454" spans="7:33" s="262" customFormat="1">
      <c r="G454" s="275"/>
      <c r="H454" s="275"/>
      <c r="I454" s="275"/>
      <c r="J454" s="275"/>
      <c r="K454" s="275"/>
      <c r="L454" s="275"/>
      <c r="M454" s="307"/>
      <c r="N454" s="307"/>
      <c r="O454" s="307"/>
      <c r="P454" s="307"/>
      <c r="Q454" s="307"/>
      <c r="R454" s="307"/>
      <c r="S454" s="307"/>
      <c r="T454" s="307"/>
      <c r="U454" s="307"/>
      <c r="V454" s="307"/>
      <c r="W454" s="307"/>
      <c r="X454" s="307"/>
      <c r="Y454" s="307"/>
      <c r="Z454" s="307"/>
      <c r="AA454" s="307"/>
      <c r="AB454" s="307"/>
      <c r="AC454" s="307"/>
      <c r="AD454" s="307"/>
      <c r="AE454" s="307"/>
      <c r="AF454" s="307"/>
      <c r="AG454" s="307"/>
    </row>
    <row r="455" spans="7:33" s="262" customFormat="1">
      <c r="G455" s="275"/>
      <c r="H455" s="275"/>
      <c r="I455" s="275"/>
      <c r="J455" s="275"/>
      <c r="K455" s="275"/>
      <c r="L455" s="275"/>
      <c r="M455" s="307"/>
      <c r="N455" s="307"/>
      <c r="O455" s="307"/>
      <c r="P455" s="307"/>
      <c r="Q455" s="307"/>
      <c r="R455" s="307"/>
      <c r="S455" s="307"/>
      <c r="T455" s="307"/>
      <c r="U455" s="307"/>
      <c r="V455" s="307"/>
      <c r="W455" s="307"/>
      <c r="X455" s="307"/>
      <c r="Y455" s="307"/>
      <c r="Z455" s="307"/>
      <c r="AA455" s="307"/>
      <c r="AB455" s="307"/>
      <c r="AC455" s="307"/>
      <c r="AD455" s="307"/>
      <c r="AE455" s="307"/>
      <c r="AF455" s="307"/>
      <c r="AG455" s="307"/>
    </row>
    <row r="456" spans="7:33" s="262" customFormat="1">
      <c r="G456" s="275"/>
      <c r="H456" s="275"/>
      <c r="I456" s="275"/>
      <c r="J456" s="275"/>
      <c r="K456" s="275"/>
      <c r="L456" s="275"/>
      <c r="M456" s="307"/>
      <c r="N456" s="307"/>
      <c r="O456" s="307"/>
      <c r="P456" s="307"/>
      <c r="Q456" s="307"/>
      <c r="R456" s="307"/>
      <c r="S456" s="307"/>
      <c r="T456" s="307"/>
      <c r="U456" s="307"/>
      <c r="V456" s="307"/>
      <c r="W456" s="307"/>
      <c r="X456" s="307"/>
      <c r="Y456" s="307"/>
      <c r="Z456" s="307"/>
      <c r="AA456" s="307"/>
      <c r="AB456" s="307"/>
      <c r="AC456" s="307"/>
      <c r="AD456" s="307"/>
      <c r="AE456" s="307"/>
      <c r="AF456" s="307"/>
      <c r="AG456" s="307"/>
    </row>
    <row r="457" spans="7:33" s="262" customFormat="1">
      <c r="G457" s="275"/>
      <c r="H457" s="275"/>
      <c r="I457" s="275"/>
      <c r="J457" s="275"/>
      <c r="K457" s="275"/>
      <c r="L457" s="275"/>
      <c r="M457" s="307"/>
      <c r="N457" s="307"/>
      <c r="O457" s="307"/>
      <c r="P457" s="307"/>
      <c r="Q457" s="307"/>
      <c r="R457" s="307"/>
      <c r="S457" s="307"/>
      <c r="T457" s="307"/>
      <c r="U457" s="307"/>
      <c r="V457" s="307"/>
      <c r="W457" s="307"/>
      <c r="X457" s="307"/>
      <c r="Y457" s="307"/>
      <c r="Z457" s="307"/>
      <c r="AA457" s="307"/>
      <c r="AB457" s="307"/>
      <c r="AC457" s="307"/>
      <c r="AD457" s="307"/>
      <c r="AE457" s="307"/>
      <c r="AF457" s="307"/>
      <c r="AG457" s="307"/>
    </row>
    <row r="458" spans="7:33" s="262" customFormat="1">
      <c r="G458" s="275"/>
      <c r="H458" s="275"/>
      <c r="I458" s="275"/>
      <c r="J458" s="275"/>
      <c r="K458" s="275"/>
      <c r="L458" s="275"/>
      <c r="M458" s="307"/>
      <c r="N458" s="307"/>
      <c r="O458" s="307"/>
      <c r="P458" s="307"/>
      <c r="Q458" s="307"/>
      <c r="R458" s="307"/>
      <c r="S458" s="307"/>
      <c r="T458" s="307"/>
      <c r="U458" s="307"/>
      <c r="V458" s="307"/>
      <c r="W458" s="307"/>
      <c r="X458" s="307"/>
      <c r="Y458" s="307"/>
      <c r="Z458" s="307"/>
      <c r="AA458" s="307"/>
      <c r="AB458" s="307"/>
      <c r="AC458" s="307"/>
      <c r="AD458" s="307"/>
      <c r="AE458" s="307"/>
      <c r="AF458" s="307"/>
      <c r="AG458" s="307"/>
    </row>
    <row r="459" spans="7:33" s="262" customFormat="1">
      <c r="G459" s="275"/>
      <c r="H459" s="275"/>
      <c r="I459" s="275"/>
      <c r="J459" s="275"/>
      <c r="K459" s="275"/>
      <c r="L459" s="275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07"/>
      <c r="Z459" s="307"/>
      <c r="AA459" s="307"/>
      <c r="AB459" s="307"/>
      <c r="AC459" s="307"/>
      <c r="AD459" s="307"/>
      <c r="AE459" s="307"/>
      <c r="AF459" s="307"/>
      <c r="AG459" s="307"/>
    </row>
    <row r="460" spans="7:33" s="262" customFormat="1">
      <c r="G460" s="275"/>
      <c r="H460" s="275"/>
      <c r="I460" s="275"/>
      <c r="J460" s="275"/>
      <c r="K460" s="275"/>
      <c r="L460" s="275"/>
      <c r="M460" s="307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  <c r="X460" s="307"/>
      <c r="Y460" s="307"/>
      <c r="Z460" s="307"/>
      <c r="AA460" s="307"/>
      <c r="AB460" s="307"/>
      <c r="AC460" s="307"/>
      <c r="AD460" s="307"/>
      <c r="AE460" s="307"/>
      <c r="AF460" s="307"/>
      <c r="AG460" s="307"/>
    </row>
    <row r="461" spans="7:33" s="262" customFormat="1">
      <c r="G461" s="275"/>
      <c r="H461" s="275"/>
      <c r="I461" s="275"/>
      <c r="J461" s="275"/>
      <c r="K461" s="275"/>
      <c r="L461" s="275"/>
      <c r="M461" s="307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  <c r="X461" s="307"/>
      <c r="Y461" s="307"/>
      <c r="Z461" s="307"/>
      <c r="AA461" s="307"/>
      <c r="AB461" s="307"/>
      <c r="AC461" s="307"/>
      <c r="AD461" s="307"/>
      <c r="AE461" s="307"/>
      <c r="AF461" s="307"/>
      <c r="AG461" s="307"/>
    </row>
    <row r="462" spans="7:33" s="262" customFormat="1">
      <c r="G462" s="275"/>
      <c r="H462" s="275"/>
      <c r="I462" s="275"/>
      <c r="J462" s="275"/>
      <c r="K462" s="275"/>
      <c r="L462" s="275"/>
      <c r="M462" s="307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  <c r="X462" s="307"/>
      <c r="Y462" s="307"/>
      <c r="Z462" s="307"/>
      <c r="AA462" s="307"/>
      <c r="AB462" s="307"/>
      <c r="AC462" s="307"/>
      <c r="AD462" s="307"/>
      <c r="AE462" s="307"/>
      <c r="AF462" s="307"/>
      <c r="AG462" s="307"/>
    </row>
    <row r="463" spans="7:33" s="262" customFormat="1">
      <c r="G463" s="275"/>
      <c r="H463" s="275"/>
      <c r="I463" s="275"/>
      <c r="J463" s="275"/>
      <c r="K463" s="275"/>
      <c r="L463" s="275"/>
      <c r="M463" s="307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  <c r="X463" s="307"/>
      <c r="Y463" s="307"/>
      <c r="Z463" s="307"/>
      <c r="AA463" s="307"/>
      <c r="AB463" s="307"/>
      <c r="AC463" s="307"/>
      <c r="AD463" s="307"/>
      <c r="AE463" s="307"/>
      <c r="AF463" s="307"/>
      <c r="AG463" s="307"/>
    </row>
  </sheetData>
  <mergeCells count="2">
    <mergeCell ref="A1:F1"/>
    <mergeCell ref="G3:H3"/>
  </mergeCells>
  <phoneticPr fontId="2"/>
  <pageMargins left="0.59055118110236227" right="0.59055118110236227" top="0.55118110236220474" bottom="0.55118110236220474" header="0.51181102362204722" footer="0.51181102362204722"/>
  <pageSetup paperSize="9" scale="75" fitToWidth="1" fitToHeight="1" orientation="landscape" usePrinterDefaults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7">
    <tabColor indexed="11"/>
    <pageSetUpPr fitToPage="1"/>
  </sheetPr>
  <dimension ref="A1:AR503"/>
  <sheetViews>
    <sheetView zoomScale="75" zoomScaleNormal="75" workbookViewId="0">
      <pane xSplit="12" ySplit="4" topLeftCell="M5" activePane="bottomRight" state="frozen"/>
      <selection pane="topRight"/>
      <selection pane="bottomLeft"/>
      <selection pane="bottomRight" activeCell="N7" sqref="N7"/>
    </sheetView>
  </sheetViews>
  <sheetFormatPr defaultRowHeight="13.5"/>
  <cols>
    <col min="1" max="1" width="18.5" style="260" customWidth="1"/>
    <col min="2" max="12" width="2.625" style="260" customWidth="1"/>
    <col min="13" max="13" width="16.375" style="73" customWidth="1"/>
    <col min="14" max="14" width="17.625" style="73" customWidth="1"/>
    <col min="15" max="15" width="16.5" style="73" customWidth="1"/>
    <col min="16" max="22" width="5.75" style="191" customWidth="1"/>
    <col min="23" max="23" width="27.25" style="73" customWidth="1"/>
    <col min="24" max="44" width="9" style="261" customWidth="1"/>
    <col min="45" max="16384" width="9" style="260" customWidth="1"/>
  </cols>
  <sheetData>
    <row r="1" spans="1:23" ht="27.75" customHeight="1">
      <c r="A1" s="263" t="s">
        <v>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72"/>
      <c r="N1" s="322"/>
      <c r="O1" s="322"/>
      <c r="P1" s="322"/>
      <c r="Q1" s="322"/>
      <c r="R1" s="322"/>
      <c r="S1" s="322"/>
      <c r="W1" s="305"/>
    </row>
    <row r="2" spans="1:23" ht="14.25">
      <c r="A2" s="264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8"/>
      <c r="P2" s="193"/>
      <c r="Q2" s="193"/>
      <c r="R2" s="193"/>
      <c r="S2" s="193"/>
      <c r="T2" s="193"/>
      <c r="U2" s="193"/>
      <c r="V2" s="193"/>
      <c r="W2" s="305"/>
    </row>
    <row r="3" spans="1:23" ht="30.75" customHeight="1">
      <c r="A3" s="311" t="s">
        <v>5</v>
      </c>
      <c r="B3" s="312" t="s">
        <v>20</v>
      </c>
      <c r="C3" s="315" t="s">
        <v>80</v>
      </c>
      <c r="D3" s="315" t="s">
        <v>74</v>
      </c>
      <c r="E3" s="315" t="s">
        <v>112</v>
      </c>
      <c r="F3" s="315" t="s">
        <v>114</v>
      </c>
      <c r="G3" s="315" t="s">
        <v>116</v>
      </c>
      <c r="H3" s="317" t="s">
        <v>115</v>
      </c>
      <c r="I3" s="315" t="s">
        <v>26</v>
      </c>
      <c r="J3" s="315" t="s">
        <v>21</v>
      </c>
      <c r="K3" s="123" t="s">
        <v>0</v>
      </c>
      <c r="L3" s="319" t="s">
        <v>47</v>
      </c>
      <c r="M3" s="321" t="s">
        <v>160</v>
      </c>
      <c r="N3" s="323" t="s">
        <v>10</v>
      </c>
      <c r="O3" s="325" t="s">
        <v>161</v>
      </c>
      <c r="P3" s="328" t="s">
        <v>63</v>
      </c>
      <c r="Q3" s="331"/>
      <c r="R3" s="331"/>
      <c r="S3" s="331"/>
      <c r="T3" s="331"/>
      <c r="U3" s="331"/>
      <c r="V3" s="335"/>
      <c r="W3" s="340" t="s">
        <v>162</v>
      </c>
    </row>
    <row r="4" spans="1:23" ht="43.5" customHeight="1">
      <c r="A4" s="7"/>
      <c r="B4" s="313"/>
      <c r="C4" s="316"/>
      <c r="D4" s="316"/>
      <c r="E4" s="316"/>
      <c r="F4" s="316"/>
      <c r="G4" s="316"/>
      <c r="H4" s="318"/>
      <c r="I4" s="316"/>
      <c r="J4" s="316"/>
      <c r="K4" s="128"/>
      <c r="L4" s="320"/>
      <c r="M4" s="5"/>
      <c r="N4" s="324"/>
      <c r="O4" s="326"/>
      <c r="P4" s="196" t="s">
        <v>138</v>
      </c>
      <c r="Q4" s="216" t="s">
        <v>139</v>
      </c>
      <c r="R4" s="216" t="s">
        <v>140</v>
      </c>
      <c r="S4" s="216" t="s">
        <v>141</v>
      </c>
      <c r="T4" s="216" t="s">
        <v>143</v>
      </c>
      <c r="U4" s="216" t="s">
        <v>144</v>
      </c>
      <c r="V4" s="203" t="s">
        <v>67</v>
      </c>
      <c r="W4" s="341"/>
    </row>
    <row r="5" spans="1:23" ht="20.25" customHeight="1">
      <c r="A5" s="269"/>
      <c r="B5" s="79"/>
      <c r="C5" s="278"/>
      <c r="D5" s="278"/>
      <c r="E5" s="278"/>
      <c r="F5" s="278"/>
      <c r="G5" s="278"/>
      <c r="H5" s="278"/>
      <c r="I5" s="278"/>
      <c r="J5" s="86"/>
      <c r="K5" s="94"/>
      <c r="L5" s="282"/>
      <c r="M5" s="289"/>
      <c r="N5" s="293"/>
      <c r="O5" s="299"/>
      <c r="P5" s="228"/>
      <c r="Q5" s="332"/>
      <c r="R5" s="233"/>
      <c r="S5" s="233"/>
      <c r="T5" s="233"/>
      <c r="U5" s="233"/>
      <c r="V5" s="336"/>
      <c r="W5" s="303"/>
    </row>
    <row r="6" spans="1:23" ht="20.25" customHeight="1">
      <c r="A6" s="269"/>
      <c r="B6" s="79"/>
      <c r="C6" s="278"/>
      <c r="D6" s="278"/>
      <c r="E6" s="278"/>
      <c r="F6" s="278"/>
      <c r="G6" s="278"/>
      <c r="H6" s="278"/>
      <c r="I6" s="278"/>
      <c r="J6" s="86"/>
      <c r="K6" s="94"/>
      <c r="L6" s="282"/>
      <c r="M6" s="289"/>
      <c r="N6" s="293"/>
      <c r="O6" s="299"/>
      <c r="P6" s="230"/>
      <c r="Q6" s="247"/>
      <c r="R6" s="235"/>
      <c r="S6" s="235"/>
      <c r="T6" s="235"/>
      <c r="U6" s="235"/>
      <c r="V6" s="337"/>
      <c r="W6" s="303"/>
    </row>
    <row r="7" spans="1:23" ht="20.25" customHeight="1">
      <c r="A7" s="269"/>
      <c r="B7" s="79"/>
      <c r="C7" s="278"/>
      <c r="D7" s="278"/>
      <c r="E7" s="278"/>
      <c r="F7" s="278"/>
      <c r="G7" s="278"/>
      <c r="H7" s="278"/>
      <c r="I7" s="278"/>
      <c r="J7" s="86"/>
      <c r="K7" s="94"/>
      <c r="L7" s="282"/>
      <c r="M7" s="289"/>
      <c r="N7" s="293"/>
      <c r="O7" s="299"/>
      <c r="P7" s="230"/>
      <c r="Q7" s="247"/>
      <c r="R7" s="235"/>
      <c r="S7" s="235"/>
      <c r="T7" s="235"/>
      <c r="U7" s="235"/>
      <c r="V7" s="337"/>
      <c r="W7" s="303"/>
    </row>
    <row r="8" spans="1:23" ht="20.25" customHeight="1">
      <c r="A8" s="269"/>
      <c r="B8" s="79"/>
      <c r="C8" s="278"/>
      <c r="D8" s="278"/>
      <c r="E8" s="278"/>
      <c r="F8" s="278"/>
      <c r="G8" s="278"/>
      <c r="H8" s="278"/>
      <c r="I8" s="278"/>
      <c r="J8" s="86"/>
      <c r="K8" s="94"/>
      <c r="L8" s="282"/>
      <c r="M8" s="289"/>
      <c r="N8" s="293"/>
      <c r="O8" s="299"/>
      <c r="P8" s="230"/>
      <c r="Q8" s="247"/>
      <c r="R8" s="235"/>
      <c r="S8" s="235"/>
      <c r="T8" s="235"/>
      <c r="U8" s="235"/>
      <c r="V8" s="337"/>
      <c r="W8" s="303"/>
    </row>
    <row r="9" spans="1:23" ht="20.25" customHeight="1">
      <c r="A9" s="269"/>
      <c r="B9" s="79"/>
      <c r="C9" s="278"/>
      <c r="D9" s="278"/>
      <c r="E9" s="278"/>
      <c r="F9" s="278"/>
      <c r="G9" s="278"/>
      <c r="H9" s="278"/>
      <c r="I9" s="278"/>
      <c r="J9" s="86"/>
      <c r="K9" s="94"/>
      <c r="L9" s="282"/>
      <c r="M9" s="289"/>
      <c r="N9" s="293"/>
      <c r="O9" s="299"/>
      <c r="P9" s="230"/>
      <c r="Q9" s="247"/>
      <c r="R9" s="235"/>
      <c r="S9" s="235"/>
      <c r="T9" s="235"/>
      <c r="U9" s="235"/>
      <c r="V9" s="337"/>
      <c r="W9" s="303"/>
    </row>
    <row r="10" spans="1:23" ht="20.25" customHeight="1">
      <c r="A10" s="269"/>
      <c r="B10" s="79"/>
      <c r="C10" s="278"/>
      <c r="D10" s="278"/>
      <c r="E10" s="278"/>
      <c r="F10" s="278"/>
      <c r="G10" s="278"/>
      <c r="H10" s="278"/>
      <c r="I10" s="278"/>
      <c r="J10" s="86"/>
      <c r="K10" s="94"/>
      <c r="L10" s="282"/>
      <c r="M10" s="289"/>
      <c r="N10" s="293"/>
      <c r="O10" s="299"/>
      <c r="P10" s="230"/>
      <c r="Q10" s="247"/>
      <c r="R10" s="235"/>
      <c r="S10" s="235"/>
      <c r="T10" s="235"/>
      <c r="U10" s="235"/>
      <c r="V10" s="337"/>
      <c r="W10" s="303"/>
    </row>
    <row r="11" spans="1:23" ht="20.25" customHeight="1">
      <c r="A11" s="269"/>
      <c r="B11" s="79"/>
      <c r="C11" s="278"/>
      <c r="D11" s="278"/>
      <c r="E11" s="278"/>
      <c r="F11" s="278"/>
      <c r="G11" s="278"/>
      <c r="H11" s="278"/>
      <c r="I11" s="278"/>
      <c r="J11" s="86"/>
      <c r="K11" s="94"/>
      <c r="L11" s="282"/>
      <c r="M11" s="289"/>
      <c r="N11" s="293"/>
      <c r="O11" s="299"/>
      <c r="P11" s="230"/>
      <c r="Q11" s="247"/>
      <c r="R11" s="235"/>
      <c r="S11" s="235"/>
      <c r="T11" s="235"/>
      <c r="U11" s="235"/>
      <c r="V11" s="337"/>
      <c r="W11" s="303"/>
    </row>
    <row r="12" spans="1:23" ht="20.25" customHeight="1">
      <c r="A12" s="269"/>
      <c r="B12" s="79"/>
      <c r="C12" s="278"/>
      <c r="D12" s="278"/>
      <c r="E12" s="278"/>
      <c r="F12" s="278"/>
      <c r="G12" s="278"/>
      <c r="H12" s="278"/>
      <c r="I12" s="278"/>
      <c r="J12" s="86"/>
      <c r="K12" s="94"/>
      <c r="L12" s="282"/>
      <c r="M12" s="289"/>
      <c r="N12" s="293"/>
      <c r="O12" s="299"/>
      <c r="P12" s="230"/>
      <c r="Q12" s="247"/>
      <c r="R12" s="235"/>
      <c r="S12" s="235"/>
      <c r="T12" s="235"/>
      <c r="U12" s="235"/>
      <c r="V12" s="337"/>
      <c r="W12" s="303"/>
    </row>
    <row r="13" spans="1:23" ht="20.25" customHeight="1">
      <c r="A13" s="269"/>
      <c r="B13" s="79"/>
      <c r="C13" s="278"/>
      <c r="D13" s="278"/>
      <c r="E13" s="278"/>
      <c r="F13" s="278"/>
      <c r="G13" s="278"/>
      <c r="H13" s="278"/>
      <c r="I13" s="278"/>
      <c r="J13" s="86"/>
      <c r="K13" s="94"/>
      <c r="L13" s="282"/>
      <c r="M13" s="289"/>
      <c r="N13" s="293"/>
      <c r="O13" s="299"/>
      <c r="P13" s="230"/>
      <c r="Q13" s="247"/>
      <c r="R13" s="235"/>
      <c r="S13" s="235"/>
      <c r="T13" s="235"/>
      <c r="U13" s="235"/>
      <c r="V13" s="337"/>
      <c r="W13" s="303"/>
    </row>
    <row r="14" spans="1:23" ht="20.25" customHeight="1">
      <c r="A14" s="269"/>
      <c r="B14" s="79"/>
      <c r="C14" s="278"/>
      <c r="D14" s="278"/>
      <c r="E14" s="278"/>
      <c r="F14" s="278"/>
      <c r="G14" s="278"/>
      <c r="H14" s="278"/>
      <c r="I14" s="278"/>
      <c r="J14" s="86"/>
      <c r="K14" s="94"/>
      <c r="L14" s="282"/>
      <c r="M14" s="289"/>
      <c r="N14" s="293"/>
      <c r="O14" s="299"/>
      <c r="P14" s="230"/>
      <c r="Q14" s="247"/>
      <c r="R14" s="235"/>
      <c r="S14" s="235"/>
      <c r="T14" s="235"/>
      <c r="U14" s="235"/>
      <c r="V14" s="337"/>
      <c r="W14" s="303"/>
    </row>
    <row r="15" spans="1:23" ht="20.25" customHeight="1">
      <c r="A15" s="269"/>
      <c r="B15" s="79"/>
      <c r="C15" s="278"/>
      <c r="D15" s="278"/>
      <c r="E15" s="278"/>
      <c r="F15" s="278"/>
      <c r="G15" s="278"/>
      <c r="H15" s="278"/>
      <c r="I15" s="278"/>
      <c r="J15" s="86"/>
      <c r="K15" s="94"/>
      <c r="L15" s="282"/>
      <c r="M15" s="289"/>
      <c r="N15" s="293"/>
      <c r="O15" s="299"/>
      <c r="P15" s="230"/>
      <c r="Q15" s="247"/>
      <c r="R15" s="235"/>
      <c r="S15" s="235"/>
      <c r="T15" s="235"/>
      <c r="U15" s="235"/>
      <c r="V15" s="337"/>
      <c r="W15" s="303"/>
    </row>
    <row r="16" spans="1:23" ht="20.25" customHeight="1">
      <c r="A16" s="269"/>
      <c r="B16" s="79"/>
      <c r="C16" s="278"/>
      <c r="D16" s="278"/>
      <c r="E16" s="278"/>
      <c r="F16" s="278"/>
      <c r="G16" s="278"/>
      <c r="H16" s="278"/>
      <c r="I16" s="278"/>
      <c r="J16" s="86"/>
      <c r="K16" s="94"/>
      <c r="L16" s="282"/>
      <c r="M16" s="289"/>
      <c r="N16" s="293"/>
      <c r="O16" s="299"/>
      <c r="P16" s="230"/>
      <c r="Q16" s="247"/>
      <c r="R16" s="235"/>
      <c r="S16" s="235"/>
      <c r="T16" s="235"/>
      <c r="U16" s="235"/>
      <c r="V16" s="337"/>
      <c r="W16" s="303"/>
    </row>
    <row r="17" spans="1:23" ht="20.25" customHeight="1">
      <c r="A17" s="269"/>
      <c r="B17" s="79"/>
      <c r="C17" s="278"/>
      <c r="D17" s="278"/>
      <c r="E17" s="278"/>
      <c r="F17" s="278"/>
      <c r="G17" s="278"/>
      <c r="H17" s="278"/>
      <c r="I17" s="278"/>
      <c r="J17" s="86"/>
      <c r="K17" s="94"/>
      <c r="L17" s="282"/>
      <c r="M17" s="289"/>
      <c r="N17" s="293"/>
      <c r="O17" s="299"/>
      <c r="P17" s="230"/>
      <c r="Q17" s="247"/>
      <c r="R17" s="235"/>
      <c r="S17" s="235"/>
      <c r="T17" s="235"/>
      <c r="U17" s="235"/>
      <c r="V17" s="337"/>
      <c r="W17" s="303"/>
    </row>
    <row r="18" spans="1:23" ht="20.25" customHeight="1">
      <c r="A18" s="269"/>
      <c r="B18" s="79"/>
      <c r="C18" s="278"/>
      <c r="D18" s="278"/>
      <c r="E18" s="278"/>
      <c r="F18" s="278"/>
      <c r="G18" s="278"/>
      <c r="H18" s="278"/>
      <c r="I18" s="278"/>
      <c r="J18" s="86"/>
      <c r="K18" s="94"/>
      <c r="L18" s="282"/>
      <c r="M18" s="289"/>
      <c r="N18" s="293"/>
      <c r="O18" s="299"/>
      <c r="P18" s="230"/>
      <c r="Q18" s="247"/>
      <c r="R18" s="235"/>
      <c r="S18" s="235"/>
      <c r="T18" s="235"/>
      <c r="U18" s="235"/>
      <c r="V18" s="337"/>
      <c r="W18" s="303"/>
    </row>
    <row r="19" spans="1:23" ht="20.25" customHeight="1">
      <c r="A19" s="269"/>
      <c r="B19" s="79"/>
      <c r="C19" s="278"/>
      <c r="D19" s="278"/>
      <c r="E19" s="278"/>
      <c r="F19" s="278"/>
      <c r="G19" s="278"/>
      <c r="H19" s="278"/>
      <c r="I19" s="278"/>
      <c r="J19" s="86"/>
      <c r="K19" s="94"/>
      <c r="L19" s="282"/>
      <c r="M19" s="289"/>
      <c r="N19" s="293"/>
      <c r="O19" s="299"/>
      <c r="P19" s="230"/>
      <c r="Q19" s="247"/>
      <c r="R19" s="235"/>
      <c r="S19" s="235"/>
      <c r="T19" s="235"/>
      <c r="U19" s="235"/>
      <c r="V19" s="337"/>
      <c r="W19" s="303"/>
    </row>
    <row r="20" spans="1:23" ht="20.25" customHeight="1">
      <c r="A20" s="269"/>
      <c r="B20" s="79"/>
      <c r="C20" s="278"/>
      <c r="D20" s="278"/>
      <c r="E20" s="278"/>
      <c r="F20" s="278"/>
      <c r="G20" s="278"/>
      <c r="H20" s="278"/>
      <c r="I20" s="278"/>
      <c r="J20" s="86"/>
      <c r="K20" s="94"/>
      <c r="L20" s="282"/>
      <c r="M20" s="289"/>
      <c r="N20" s="293"/>
      <c r="O20" s="299"/>
      <c r="P20" s="230"/>
      <c r="Q20" s="247"/>
      <c r="R20" s="235"/>
      <c r="S20" s="235"/>
      <c r="T20" s="235"/>
      <c r="U20" s="235"/>
      <c r="V20" s="337"/>
      <c r="W20" s="303"/>
    </row>
    <row r="21" spans="1:23" ht="20.25" customHeight="1">
      <c r="A21" s="269"/>
      <c r="B21" s="79"/>
      <c r="C21" s="278"/>
      <c r="D21" s="278"/>
      <c r="E21" s="278"/>
      <c r="F21" s="278"/>
      <c r="G21" s="278"/>
      <c r="H21" s="278"/>
      <c r="I21" s="278"/>
      <c r="J21" s="86"/>
      <c r="K21" s="94"/>
      <c r="L21" s="282"/>
      <c r="M21" s="289"/>
      <c r="N21" s="293"/>
      <c r="O21" s="299"/>
      <c r="P21" s="230"/>
      <c r="Q21" s="247"/>
      <c r="R21" s="235"/>
      <c r="S21" s="235"/>
      <c r="T21" s="235"/>
      <c r="U21" s="235"/>
      <c r="V21" s="337"/>
      <c r="W21" s="303"/>
    </row>
    <row r="22" spans="1:23" ht="20.25" customHeight="1">
      <c r="A22" s="269"/>
      <c r="B22" s="79"/>
      <c r="C22" s="278"/>
      <c r="D22" s="278"/>
      <c r="E22" s="278"/>
      <c r="F22" s="278"/>
      <c r="G22" s="278"/>
      <c r="H22" s="278"/>
      <c r="I22" s="278"/>
      <c r="J22" s="86"/>
      <c r="K22" s="94"/>
      <c r="L22" s="282"/>
      <c r="M22" s="289"/>
      <c r="N22" s="293"/>
      <c r="O22" s="299"/>
      <c r="P22" s="230"/>
      <c r="Q22" s="247"/>
      <c r="R22" s="235"/>
      <c r="S22" s="235"/>
      <c r="T22" s="235"/>
      <c r="U22" s="235"/>
      <c r="V22" s="337"/>
      <c r="W22" s="303"/>
    </row>
    <row r="23" spans="1:23" ht="20.25" customHeight="1">
      <c r="A23" s="269"/>
      <c r="B23" s="79"/>
      <c r="C23" s="278"/>
      <c r="D23" s="278"/>
      <c r="E23" s="278"/>
      <c r="F23" s="278"/>
      <c r="G23" s="278"/>
      <c r="H23" s="278"/>
      <c r="I23" s="278"/>
      <c r="J23" s="86"/>
      <c r="K23" s="94"/>
      <c r="L23" s="282"/>
      <c r="M23" s="289"/>
      <c r="N23" s="293"/>
      <c r="O23" s="299"/>
      <c r="P23" s="230"/>
      <c r="Q23" s="247"/>
      <c r="R23" s="235"/>
      <c r="S23" s="235"/>
      <c r="T23" s="235"/>
      <c r="U23" s="235"/>
      <c r="V23" s="337"/>
      <c r="W23" s="303"/>
    </row>
    <row r="24" spans="1:23" ht="20.25" customHeight="1">
      <c r="A24" s="269"/>
      <c r="B24" s="79"/>
      <c r="C24" s="278"/>
      <c r="D24" s="278"/>
      <c r="E24" s="278"/>
      <c r="F24" s="278"/>
      <c r="G24" s="278"/>
      <c r="H24" s="278"/>
      <c r="I24" s="278"/>
      <c r="J24" s="86"/>
      <c r="K24" s="94"/>
      <c r="L24" s="282"/>
      <c r="M24" s="289"/>
      <c r="N24" s="293"/>
      <c r="O24" s="299"/>
      <c r="P24" s="230"/>
      <c r="Q24" s="247"/>
      <c r="R24" s="235"/>
      <c r="S24" s="235"/>
      <c r="T24" s="235"/>
      <c r="U24" s="235"/>
      <c r="V24" s="337"/>
      <c r="W24" s="303"/>
    </row>
    <row r="25" spans="1:23" ht="20.25" customHeight="1">
      <c r="A25" s="269"/>
      <c r="B25" s="79"/>
      <c r="C25" s="278"/>
      <c r="D25" s="278"/>
      <c r="E25" s="278"/>
      <c r="F25" s="278"/>
      <c r="G25" s="278"/>
      <c r="H25" s="278"/>
      <c r="I25" s="278"/>
      <c r="J25" s="86"/>
      <c r="K25" s="94"/>
      <c r="L25" s="282"/>
      <c r="M25" s="289"/>
      <c r="N25" s="293"/>
      <c r="O25" s="299"/>
      <c r="P25" s="230"/>
      <c r="Q25" s="247"/>
      <c r="R25" s="235"/>
      <c r="S25" s="235"/>
      <c r="T25" s="235"/>
      <c r="U25" s="235"/>
      <c r="V25" s="337"/>
      <c r="W25" s="303"/>
    </row>
    <row r="26" spans="1:23" ht="20.25" customHeight="1">
      <c r="A26" s="269"/>
      <c r="B26" s="79"/>
      <c r="C26" s="278"/>
      <c r="D26" s="278"/>
      <c r="E26" s="278"/>
      <c r="F26" s="278"/>
      <c r="G26" s="278"/>
      <c r="H26" s="278"/>
      <c r="I26" s="278"/>
      <c r="J26" s="86"/>
      <c r="K26" s="94"/>
      <c r="L26" s="282"/>
      <c r="M26" s="289"/>
      <c r="N26" s="293"/>
      <c r="O26" s="299"/>
      <c r="P26" s="230"/>
      <c r="Q26" s="247"/>
      <c r="R26" s="235"/>
      <c r="S26" s="235"/>
      <c r="T26" s="235"/>
      <c r="U26" s="235"/>
      <c r="V26" s="337"/>
      <c r="W26" s="303"/>
    </row>
    <row r="27" spans="1:23" ht="20.25" customHeight="1">
      <c r="A27" s="269"/>
      <c r="B27" s="79"/>
      <c r="C27" s="278"/>
      <c r="D27" s="278"/>
      <c r="E27" s="278"/>
      <c r="F27" s="278"/>
      <c r="G27" s="278"/>
      <c r="H27" s="278"/>
      <c r="I27" s="278"/>
      <c r="J27" s="86"/>
      <c r="K27" s="94"/>
      <c r="L27" s="282"/>
      <c r="M27" s="289"/>
      <c r="N27" s="293"/>
      <c r="O27" s="299"/>
      <c r="P27" s="230"/>
      <c r="Q27" s="247"/>
      <c r="R27" s="235"/>
      <c r="S27" s="235"/>
      <c r="T27" s="235"/>
      <c r="U27" s="235"/>
      <c r="V27" s="337"/>
      <c r="W27" s="303"/>
    </row>
    <row r="28" spans="1:23" ht="20.25" customHeight="1">
      <c r="A28" s="269"/>
      <c r="B28" s="79"/>
      <c r="C28" s="278"/>
      <c r="D28" s="278"/>
      <c r="E28" s="278"/>
      <c r="F28" s="278"/>
      <c r="G28" s="278"/>
      <c r="H28" s="278"/>
      <c r="I28" s="278"/>
      <c r="J28" s="86"/>
      <c r="K28" s="94"/>
      <c r="L28" s="282"/>
      <c r="M28" s="289"/>
      <c r="N28" s="293"/>
      <c r="O28" s="299"/>
      <c r="P28" s="230"/>
      <c r="Q28" s="247"/>
      <c r="R28" s="235"/>
      <c r="S28" s="235"/>
      <c r="T28" s="235"/>
      <c r="U28" s="235"/>
      <c r="V28" s="337"/>
      <c r="W28" s="303"/>
    </row>
    <row r="29" spans="1:23" ht="20.25" customHeight="1">
      <c r="A29" s="269"/>
      <c r="B29" s="79"/>
      <c r="C29" s="278"/>
      <c r="D29" s="278"/>
      <c r="E29" s="278"/>
      <c r="F29" s="278"/>
      <c r="G29" s="278"/>
      <c r="H29" s="278"/>
      <c r="I29" s="278"/>
      <c r="J29" s="86"/>
      <c r="K29" s="94"/>
      <c r="L29" s="282"/>
      <c r="M29" s="289"/>
      <c r="N29" s="293"/>
      <c r="O29" s="299"/>
      <c r="P29" s="230"/>
      <c r="Q29" s="247"/>
      <c r="R29" s="235"/>
      <c r="S29" s="235"/>
      <c r="T29" s="235"/>
      <c r="U29" s="235"/>
      <c r="V29" s="337"/>
      <c r="W29" s="303"/>
    </row>
    <row r="30" spans="1:23" ht="20.25" customHeight="1">
      <c r="A30" s="269"/>
      <c r="B30" s="79"/>
      <c r="C30" s="278"/>
      <c r="D30" s="278"/>
      <c r="E30" s="278"/>
      <c r="F30" s="278"/>
      <c r="G30" s="278"/>
      <c r="H30" s="278"/>
      <c r="I30" s="278"/>
      <c r="J30" s="86"/>
      <c r="K30" s="94"/>
      <c r="L30" s="282"/>
      <c r="M30" s="289"/>
      <c r="N30" s="293"/>
      <c r="O30" s="299"/>
      <c r="P30" s="230"/>
      <c r="Q30" s="247"/>
      <c r="R30" s="235"/>
      <c r="S30" s="235"/>
      <c r="T30" s="235"/>
      <c r="U30" s="235"/>
      <c r="V30" s="337"/>
      <c r="W30" s="303"/>
    </row>
    <row r="31" spans="1:23" ht="20.25" customHeight="1">
      <c r="A31" s="269"/>
      <c r="B31" s="79"/>
      <c r="C31" s="278"/>
      <c r="D31" s="278"/>
      <c r="E31" s="278"/>
      <c r="F31" s="278"/>
      <c r="G31" s="278"/>
      <c r="H31" s="278"/>
      <c r="I31" s="278"/>
      <c r="J31" s="86"/>
      <c r="K31" s="94"/>
      <c r="L31" s="282"/>
      <c r="M31" s="289"/>
      <c r="N31" s="293"/>
      <c r="O31" s="299"/>
      <c r="P31" s="230"/>
      <c r="Q31" s="247"/>
      <c r="R31" s="235"/>
      <c r="S31" s="235"/>
      <c r="T31" s="235"/>
      <c r="U31" s="235"/>
      <c r="V31" s="337"/>
      <c r="W31" s="303"/>
    </row>
    <row r="32" spans="1:23" ht="20.25" customHeight="1">
      <c r="A32" s="269"/>
      <c r="B32" s="79"/>
      <c r="C32" s="278"/>
      <c r="D32" s="278"/>
      <c r="E32" s="278"/>
      <c r="F32" s="278"/>
      <c r="G32" s="278"/>
      <c r="H32" s="278"/>
      <c r="I32" s="278"/>
      <c r="J32" s="86"/>
      <c r="K32" s="94"/>
      <c r="L32" s="282"/>
      <c r="M32" s="289"/>
      <c r="N32" s="293"/>
      <c r="O32" s="299"/>
      <c r="P32" s="230"/>
      <c r="Q32" s="247"/>
      <c r="R32" s="235"/>
      <c r="S32" s="235"/>
      <c r="T32" s="235"/>
      <c r="U32" s="235"/>
      <c r="V32" s="337"/>
      <c r="W32" s="303"/>
    </row>
    <row r="33" spans="1:23" ht="20.25" customHeight="1">
      <c r="A33" s="269"/>
      <c r="B33" s="79"/>
      <c r="C33" s="278"/>
      <c r="D33" s="278"/>
      <c r="E33" s="278"/>
      <c r="F33" s="278"/>
      <c r="G33" s="278"/>
      <c r="H33" s="278"/>
      <c r="I33" s="278"/>
      <c r="J33" s="86"/>
      <c r="K33" s="94"/>
      <c r="L33" s="282"/>
      <c r="M33" s="289"/>
      <c r="N33" s="293"/>
      <c r="O33" s="299"/>
      <c r="P33" s="230"/>
      <c r="Q33" s="247"/>
      <c r="R33" s="235"/>
      <c r="S33" s="235"/>
      <c r="T33" s="235"/>
      <c r="U33" s="235"/>
      <c r="V33" s="337"/>
      <c r="W33" s="303"/>
    </row>
    <row r="34" spans="1:23" ht="20.25" customHeight="1">
      <c r="A34" s="269"/>
      <c r="B34" s="79"/>
      <c r="C34" s="278"/>
      <c r="D34" s="278"/>
      <c r="E34" s="278"/>
      <c r="F34" s="278"/>
      <c r="G34" s="278"/>
      <c r="H34" s="278"/>
      <c r="I34" s="278"/>
      <c r="J34" s="86"/>
      <c r="K34" s="94"/>
      <c r="L34" s="282"/>
      <c r="M34" s="289"/>
      <c r="N34" s="293"/>
      <c r="O34" s="299"/>
      <c r="P34" s="230"/>
      <c r="Q34" s="247"/>
      <c r="R34" s="235"/>
      <c r="S34" s="235"/>
      <c r="T34" s="235"/>
      <c r="U34" s="235"/>
      <c r="V34" s="337"/>
      <c r="W34" s="303"/>
    </row>
    <row r="35" spans="1:23" ht="20.25" customHeight="1">
      <c r="A35" s="269"/>
      <c r="B35" s="79"/>
      <c r="C35" s="278"/>
      <c r="D35" s="278"/>
      <c r="E35" s="278"/>
      <c r="F35" s="278"/>
      <c r="G35" s="278"/>
      <c r="H35" s="278"/>
      <c r="I35" s="278"/>
      <c r="J35" s="86"/>
      <c r="K35" s="94"/>
      <c r="L35" s="282"/>
      <c r="M35" s="289"/>
      <c r="N35" s="293"/>
      <c r="O35" s="299"/>
      <c r="P35" s="230"/>
      <c r="Q35" s="247"/>
      <c r="R35" s="235"/>
      <c r="S35" s="235"/>
      <c r="T35" s="235"/>
      <c r="U35" s="235"/>
      <c r="V35" s="337"/>
      <c r="W35" s="303"/>
    </row>
    <row r="36" spans="1:23" ht="20.25" customHeight="1">
      <c r="A36" s="269"/>
      <c r="B36" s="79"/>
      <c r="C36" s="278"/>
      <c r="D36" s="278"/>
      <c r="E36" s="278"/>
      <c r="F36" s="278"/>
      <c r="G36" s="278"/>
      <c r="H36" s="278"/>
      <c r="I36" s="278"/>
      <c r="J36" s="86"/>
      <c r="K36" s="94"/>
      <c r="L36" s="282"/>
      <c r="M36" s="289"/>
      <c r="N36" s="293"/>
      <c r="O36" s="299"/>
      <c r="P36" s="230"/>
      <c r="Q36" s="247"/>
      <c r="R36" s="235"/>
      <c r="S36" s="235"/>
      <c r="T36" s="235"/>
      <c r="U36" s="235"/>
      <c r="V36" s="337"/>
      <c r="W36" s="303"/>
    </row>
    <row r="37" spans="1:23" ht="20.25" customHeight="1">
      <c r="A37" s="269"/>
      <c r="B37" s="79"/>
      <c r="C37" s="278"/>
      <c r="D37" s="278"/>
      <c r="E37" s="278"/>
      <c r="F37" s="278"/>
      <c r="G37" s="278"/>
      <c r="H37" s="278"/>
      <c r="I37" s="278"/>
      <c r="J37" s="86"/>
      <c r="K37" s="94"/>
      <c r="L37" s="282"/>
      <c r="M37" s="289"/>
      <c r="N37" s="293"/>
      <c r="O37" s="299"/>
      <c r="P37" s="230"/>
      <c r="Q37" s="247"/>
      <c r="R37" s="235"/>
      <c r="S37" s="235"/>
      <c r="T37" s="235"/>
      <c r="U37" s="235"/>
      <c r="V37" s="337"/>
      <c r="W37" s="303"/>
    </row>
    <row r="38" spans="1:23" ht="20.25" customHeight="1">
      <c r="A38" s="269"/>
      <c r="B38" s="79"/>
      <c r="C38" s="278"/>
      <c r="D38" s="278"/>
      <c r="E38" s="278"/>
      <c r="F38" s="278"/>
      <c r="G38" s="278"/>
      <c r="H38" s="278"/>
      <c r="I38" s="278"/>
      <c r="J38" s="86"/>
      <c r="K38" s="94"/>
      <c r="L38" s="282"/>
      <c r="M38" s="289"/>
      <c r="N38" s="293"/>
      <c r="O38" s="299"/>
      <c r="P38" s="230"/>
      <c r="Q38" s="247"/>
      <c r="R38" s="235"/>
      <c r="S38" s="235"/>
      <c r="T38" s="235"/>
      <c r="U38" s="235"/>
      <c r="V38" s="337"/>
      <c r="W38" s="303"/>
    </row>
    <row r="39" spans="1:23" ht="20.25" customHeight="1">
      <c r="A39" s="269"/>
      <c r="B39" s="79"/>
      <c r="C39" s="278"/>
      <c r="D39" s="278"/>
      <c r="E39" s="278"/>
      <c r="F39" s="278"/>
      <c r="G39" s="278"/>
      <c r="H39" s="278"/>
      <c r="I39" s="278"/>
      <c r="J39" s="86"/>
      <c r="K39" s="94"/>
      <c r="L39" s="282"/>
      <c r="M39" s="289"/>
      <c r="N39" s="293"/>
      <c r="O39" s="299"/>
      <c r="P39" s="230"/>
      <c r="Q39" s="247"/>
      <c r="R39" s="235"/>
      <c r="S39" s="235"/>
      <c r="T39" s="235"/>
      <c r="U39" s="235"/>
      <c r="V39" s="337"/>
      <c r="W39" s="303"/>
    </row>
    <row r="40" spans="1:23" ht="20.25" customHeight="1">
      <c r="A40" s="269"/>
      <c r="B40" s="79"/>
      <c r="C40" s="278"/>
      <c r="D40" s="278"/>
      <c r="E40" s="278"/>
      <c r="F40" s="278"/>
      <c r="G40" s="278"/>
      <c r="H40" s="278"/>
      <c r="I40" s="278"/>
      <c r="J40" s="86"/>
      <c r="K40" s="94"/>
      <c r="L40" s="282"/>
      <c r="M40" s="289"/>
      <c r="N40" s="293"/>
      <c r="O40" s="299"/>
      <c r="P40" s="230"/>
      <c r="Q40" s="247"/>
      <c r="R40" s="235"/>
      <c r="S40" s="235"/>
      <c r="T40" s="235"/>
      <c r="U40" s="235"/>
      <c r="V40" s="337"/>
      <c r="W40" s="303"/>
    </row>
    <row r="41" spans="1:23" ht="20.25" customHeight="1">
      <c r="A41" s="269"/>
      <c r="B41" s="79"/>
      <c r="C41" s="278"/>
      <c r="D41" s="278"/>
      <c r="E41" s="278"/>
      <c r="F41" s="278"/>
      <c r="G41" s="278"/>
      <c r="H41" s="278"/>
      <c r="I41" s="278"/>
      <c r="J41" s="86"/>
      <c r="K41" s="94"/>
      <c r="L41" s="282"/>
      <c r="M41" s="289"/>
      <c r="N41" s="293"/>
      <c r="O41" s="299"/>
      <c r="P41" s="230"/>
      <c r="Q41" s="247"/>
      <c r="R41" s="235"/>
      <c r="S41" s="235"/>
      <c r="T41" s="235"/>
      <c r="U41" s="235"/>
      <c r="V41" s="337"/>
      <c r="W41" s="303"/>
    </row>
    <row r="42" spans="1:23" ht="20.25" customHeight="1">
      <c r="A42" s="269"/>
      <c r="B42" s="79"/>
      <c r="C42" s="278"/>
      <c r="D42" s="278"/>
      <c r="E42" s="278"/>
      <c r="F42" s="278"/>
      <c r="G42" s="278"/>
      <c r="H42" s="278"/>
      <c r="I42" s="278"/>
      <c r="J42" s="86"/>
      <c r="K42" s="94"/>
      <c r="L42" s="282"/>
      <c r="M42" s="289"/>
      <c r="N42" s="293"/>
      <c r="O42" s="299"/>
      <c r="P42" s="230"/>
      <c r="Q42" s="247"/>
      <c r="R42" s="235"/>
      <c r="S42" s="235"/>
      <c r="T42" s="235"/>
      <c r="U42" s="235"/>
      <c r="V42" s="337"/>
      <c r="W42" s="303"/>
    </row>
    <row r="43" spans="1:23" ht="20.25" customHeight="1">
      <c r="A43" s="269"/>
      <c r="B43" s="79"/>
      <c r="C43" s="278"/>
      <c r="D43" s="278"/>
      <c r="E43" s="278"/>
      <c r="F43" s="278"/>
      <c r="G43" s="278"/>
      <c r="H43" s="278"/>
      <c r="I43" s="278"/>
      <c r="J43" s="86"/>
      <c r="K43" s="94"/>
      <c r="L43" s="282"/>
      <c r="M43" s="289"/>
      <c r="N43" s="293"/>
      <c r="O43" s="299"/>
      <c r="P43" s="230"/>
      <c r="Q43" s="247"/>
      <c r="R43" s="235"/>
      <c r="S43" s="235"/>
      <c r="T43" s="235"/>
      <c r="U43" s="235"/>
      <c r="V43" s="337"/>
      <c r="W43" s="303"/>
    </row>
    <row r="44" spans="1:23" ht="20.25" customHeight="1">
      <c r="A44" s="269"/>
      <c r="B44" s="79"/>
      <c r="C44" s="278"/>
      <c r="D44" s="278"/>
      <c r="E44" s="278"/>
      <c r="F44" s="278"/>
      <c r="G44" s="278"/>
      <c r="H44" s="278"/>
      <c r="I44" s="278"/>
      <c r="J44" s="86"/>
      <c r="K44" s="94"/>
      <c r="L44" s="282"/>
      <c r="M44" s="289"/>
      <c r="N44" s="293"/>
      <c r="O44" s="299"/>
      <c r="P44" s="230"/>
      <c r="Q44" s="247"/>
      <c r="R44" s="235"/>
      <c r="S44" s="235"/>
      <c r="T44" s="235"/>
      <c r="U44" s="235"/>
      <c r="V44" s="337"/>
      <c r="W44" s="303"/>
    </row>
    <row r="45" spans="1:23" ht="20.25" customHeight="1">
      <c r="A45" s="269"/>
      <c r="B45" s="79"/>
      <c r="C45" s="278"/>
      <c r="D45" s="278"/>
      <c r="E45" s="278"/>
      <c r="F45" s="278"/>
      <c r="G45" s="278"/>
      <c r="H45" s="278"/>
      <c r="I45" s="278"/>
      <c r="J45" s="86"/>
      <c r="K45" s="94"/>
      <c r="L45" s="282"/>
      <c r="M45" s="289"/>
      <c r="N45" s="293"/>
      <c r="O45" s="299"/>
      <c r="P45" s="230"/>
      <c r="Q45" s="247"/>
      <c r="R45" s="235"/>
      <c r="S45" s="235"/>
      <c r="T45" s="235"/>
      <c r="U45" s="235"/>
      <c r="V45" s="337"/>
      <c r="W45" s="303"/>
    </row>
    <row r="46" spans="1:23" ht="20.25" customHeight="1">
      <c r="A46" s="269"/>
      <c r="B46" s="79"/>
      <c r="C46" s="278"/>
      <c r="D46" s="278"/>
      <c r="E46" s="278"/>
      <c r="F46" s="278"/>
      <c r="G46" s="278"/>
      <c r="H46" s="278"/>
      <c r="I46" s="278"/>
      <c r="J46" s="86"/>
      <c r="K46" s="94"/>
      <c r="L46" s="282"/>
      <c r="M46" s="289"/>
      <c r="N46" s="293"/>
      <c r="O46" s="299"/>
      <c r="P46" s="230"/>
      <c r="Q46" s="247"/>
      <c r="R46" s="235"/>
      <c r="S46" s="235"/>
      <c r="T46" s="235"/>
      <c r="U46" s="235"/>
      <c r="V46" s="337"/>
      <c r="W46" s="303"/>
    </row>
    <row r="47" spans="1:23" ht="20.25" customHeight="1">
      <c r="A47" s="269"/>
      <c r="B47" s="79"/>
      <c r="C47" s="278"/>
      <c r="D47" s="278"/>
      <c r="E47" s="278"/>
      <c r="F47" s="278"/>
      <c r="G47" s="278"/>
      <c r="H47" s="278"/>
      <c r="I47" s="278"/>
      <c r="J47" s="86"/>
      <c r="K47" s="94"/>
      <c r="L47" s="282"/>
      <c r="M47" s="289"/>
      <c r="N47" s="293"/>
      <c r="O47" s="299"/>
      <c r="P47" s="230"/>
      <c r="Q47" s="247"/>
      <c r="R47" s="235"/>
      <c r="S47" s="235"/>
      <c r="T47" s="235"/>
      <c r="U47" s="235"/>
      <c r="V47" s="337"/>
      <c r="W47" s="303"/>
    </row>
    <row r="48" spans="1:23" ht="20.25" customHeight="1">
      <c r="A48" s="269"/>
      <c r="B48" s="79"/>
      <c r="C48" s="278"/>
      <c r="D48" s="278"/>
      <c r="E48" s="278"/>
      <c r="F48" s="278"/>
      <c r="G48" s="278"/>
      <c r="H48" s="278"/>
      <c r="I48" s="278"/>
      <c r="J48" s="86"/>
      <c r="K48" s="94"/>
      <c r="L48" s="282"/>
      <c r="M48" s="289"/>
      <c r="N48" s="293"/>
      <c r="O48" s="299"/>
      <c r="P48" s="230"/>
      <c r="Q48" s="247"/>
      <c r="R48" s="235"/>
      <c r="S48" s="235"/>
      <c r="T48" s="235"/>
      <c r="U48" s="235"/>
      <c r="V48" s="337"/>
      <c r="W48" s="303"/>
    </row>
    <row r="49" spans="1:23" ht="20.25" customHeight="1">
      <c r="A49" s="269"/>
      <c r="B49" s="79"/>
      <c r="C49" s="278"/>
      <c r="D49" s="278"/>
      <c r="E49" s="278"/>
      <c r="F49" s="278"/>
      <c r="G49" s="278"/>
      <c r="H49" s="278"/>
      <c r="I49" s="278"/>
      <c r="J49" s="86"/>
      <c r="K49" s="94"/>
      <c r="L49" s="282"/>
      <c r="M49" s="289"/>
      <c r="N49" s="293"/>
      <c r="O49" s="299"/>
      <c r="P49" s="230"/>
      <c r="Q49" s="247"/>
      <c r="R49" s="235"/>
      <c r="S49" s="235"/>
      <c r="T49" s="235"/>
      <c r="U49" s="235"/>
      <c r="V49" s="337"/>
      <c r="W49" s="303"/>
    </row>
    <row r="50" spans="1:23" ht="20.25" customHeight="1">
      <c r="A50" s="269"/>
      <c r="B50" s="79"/>
      <c r="C50" s="278"/>
      <c r="D50" s="278"/>
      <c r="E50" s="278"/>
      <c r="F50" s="278"/>
      <c r="G50" s="278"/>
      <c r="H50" s="278"/>
      <c r="I50" s="278"/>
      <c r="J50" s="86"/>
      <c r="K50" s="94"/>
      <c r="L50" s="282"/>
      <c r="M50" s="289"/>
      <c r="N50" s="293"/>
      <c r="O50" s="299"/>
      <c r="P50" s="230"/>
      <c r="Q50" s="247"/>
      <c r="R50" s="235"/>
      <c r="S50" s="235"/>
      <c r="T50" s="235"/>
      <c r="U50" s="235"/>
      <c r="V50" s="337"/>
      <c r="W50" s="303"/>
    </row>
    <row r="51" spans="1:23" ht="20.25" customHeight="1">
      <c r="A51" s="269"/>
      <c r="B51" s="79"/>
      <c r="C51" s="278"/>
      <c r="D51" s="278"/>
      <c r="E51" s="278"/>
      <c r="F51" s="278"/>
      <c r="G51" s="278"/>
      <c r="H51" s="278"/>
      <c r="I51" s="278"/>
      <c r="J51" s="86"/>
      <c r="K51" s="94"/>
      <c r="L51" s="282"/>
      <c r="M51" s="289"/>
      <c r="N51" s="293"/>
      <c r="O51" s="299"/>
      <c r="P51" s="230"/>
      <c r="Q51" s="247"/>
      <c r="R51" s="235"/>
      <c r="S51" s="235"/>
      <c r="T51" s="235"/>
      <c r="U51" s="235"/>
      <c r="V51" s="337"/>
      <c r="W51" s="303"/>
    </row>
    <row r="52" spans="1:23" ht="20.25" customHeight="1">
      <c r="A52" s="269"/>
      <c r="B52" s="79"/>
      <c r="C52" s="278"/>
      <c r="D52" s="278"/>
      <c r="E52" s="278"/>
      <c r="F52" s="278"/>
      <c r="G52" s="278"/>
      <c r="H52" s="278"/>
      <c r="I52" s="278"/>
      <c r="J52" s="86"/>
      <c r="K52" s="94"/>
      <c r="L52" s="282"/>
      <c r="M52" s="289"/>
      <c r="N52" s="293"/>
      <c r="O52" s="299"/>
      <c r="P52" s="230"/>
      <c r="Q52" s="247"/>
      <c r="R52" s="235"/>
      <c r="S52" s="235"/>
      <c r="T52" s="235"/>
      <c r="U52" s="235"/>
      <c r="V52" s="337"/>
      <c r="W52" s="303"/>
    </row>
    <row r="53" spans="1:23" ht="20.25" customHeight="1">
      <c r="A53" s="269"/>
      <c r="B53" s="79"/>
      <c r="C53" s="278"/>
      <c r="D53" s="278"/>
      <c r="E53" s="278"/>
      <c r="F53" s="278"/>
      <c r="G53" s="278"/>
      <c r="H53" s="278"/>
      <c r="I53" s="278"/>
      <c r="J53" s="86"/>
      <c r="K53" s="94"/>
      <c r="L53" s="282"/>
      <c r="M53" s="289"/>
      <c r="N53" s="293"/>
      <c r="O53" s="299"/>
      <c r="P53" s="230"/>
      <c r="Q53" s="247"/>
      <c r="R53" s="235"/>
      <c r="S53" s="235"/>
      <c r="T53" s="235"/>
      <c r="U53" s="235"/>
      <c r="V53" s="337"/>
      <c r="W53" s="303"/>
    </row>
    <row r="54" spans="1:23" ht="20.25" customHeight="1">
      <c r="A54" s="269"/>
      <c r="B54" s="79"/>
      <c r="C54" s="278"/>
      <c r="D54" s="278"/>
      <c r="E54" s="278"/>
      <c r="F54" s="278"/>
      <c r="G54" s="278"/>
      <c r="H54" s="278"/>
      <c r="I54" s="278"/>
      <c r="J54" s="86"/>
      <c r="K54" s="94"/>
      <c r="L54" s="282"/>
      <c r="M54" s="289"/>
      <c r="N54" s="293"/>
      <c r="O54" s="299"/>
      <c r="P54" s="230"/>
      <c r="Q54" s="247"/>
      <c r="R54" s="235"/>
      <c r="S54" s="235"/>
      <c r="T54" s="235"/>
      <c r="U54" s="235"/>
      <c r="V54" s="337"/>
      <c r="W54" s="303"/>
    </row>
    <row r="55" spans="1:23" ht="20.25" customHeight="1">
      <c r="A55" s="269"/>
      <c r="B55" s="79"/>
      <c r="C55" s="278"/>
      <c r="D55" s="278"/>
      <c r="E55" s="278"/>
      <c r="F55" s="278"/>
      <c r="G55" s="278"/>
      <c r="H55" s="278"/>
      <c r="I55" s="278"/>
      <c r="J55" s="86"/>
      <c r="K55" s="94"/>
      <c r="L55" s="282"/>
      <c r="M55" s="289"/>
      <c r="N55" s="293"/>
      <c r="O55" s="299"/>
      <c r="P55" s="230"/>
      <c r="Q55" s="247"/>
      <c r="R55" s="235"/>
      <c r="S55" s="235"/>
      <c r="T55" s="235"/>
      <c r="U55" s="235"/>
      <c r="V55" s="337"/>
      <c r="W55" s="303"/>
    </row>
    <row r="56" spans="1:23" ht="20.25" customHeight="1">
      <c r="A56" s="269"/>
      <c r="B56" s="79"/>
      <c r="C56" s="278"/>
      <c r="D56" s="278"/>
      <c r="E56" s="278"/>
      <c r="F56" s="278"/>
      <c r="G56" s="278"/>
      <c r="H56" s="278"/>
      <c r="I56" s="278"/>
      <c r="J56" s="86"/>
      <c r="K56" s="94"/>
      <c r="L56" s="282"/>
      <c r="M56" s="289"/>
      <c r="N56" s="293"/>
      <c r="O56" s="299"/>
      <c r="P56" s="230"/>
      <c r="Q56" s="247"/>
      <c r="R56" s="235"/>
      <c r="S56" s="235"/>
      <c r="T56" s="235"/>
      <c r="U56" s="235"/>
      <c r="V56" s="337"/>
      <c r="W56" s="303"/>
    </row>
    <row r="57" spans="1:23" ht="20.25" customHeight="1">
      <c r="A57" s="269"/>
      <c r="B57" s="79"/>
      <c r="C57" s="278"/>
      <c r="D57" s="278"/>
      <c r="E57" s="278"/>
      <c r="F57" s="278"/>
      <c r="G57" s="278"/>
      <c r="H57" s="278"/>
      <c r="I57" s="278"/>
      <c r="J57" s="86"/>
      <c r="K57" s="94"/>
      <c r="L57" s="282"/>
      <c r="M57" s="289"/>
      <c r="N57" s="293"/>
      <c r="O57" s="299"/>
      <c r="P57" s="230"/>
      <c r="Q57" s="247"/>
      <c r="R57" s="235"/>
      <c r="S57" s="235"/>
      <c r="T57" s="235"/>
      <c r="U57" s="235"/>
      <c r="V57" s="337"/>
      <c r="W57" s="303"/>
    </row>
    <row r="58" spans="1:23" ht="20.25" customHeight="1">
      <c r="A58" s="269"/>
      <c r="B58" s="79"/>
      <c r="C58" s="278"/>
      <c r="D58" s="278"/>
      <c r="E58" s="278"/>
      <c r="F58" s="278"/>
      <c r="G58" s="278"/>
      <c r="H58" s="278"/>
      <c r="I58" s="278"/>
      <c r="J58" s="86"/>
      <c r="K58" s="94"/>
      <c r="L58" s="282"/>
      <c r="M58" s="289"/>
      <c r="N58" s="293"/>
      <c r="O58" s="299"/>
      <c r="P58" s="230"/>
      <c r="Q58" s="247"/>
      <c r="R58" s="235"/>
      <c r="S58" s="235"/>
      <c r="T58" s="235"/>
      <c r="U58" s="235"/>
      <c r="V58" s="337"/>
      <c r="W58" s="303"/>
    </row>
    <row r="59" spans="1:23" ht="20.25" customHeight="1">
      <c r="A59" s="269"/>
      <c r="B59" s="79"/>
      <c r="C59" s="278"/>
      <c r="D59" s="278"/>
      <c r="E59" s="278"/>
      <c r="F59" s="278"/>
      <c r="G59" s="278"/>
      <c r="H59" s="278"/>
      <c r="I59" s="278"/>
      <c r="J59" s="86"/>
      <c r="K59" s="94"/>
      <c r="L59" s="282"/>
      <c r="M59" s="289"/>
      <c r="N59" s="293"/>
      <c r="O59" s="299"/>
      <c r="P59" s="230"/>
      <c r="Q59" s="247"/>
      <c r="R59" s="235"/>
      <c r="S59" s="235"/>
      <c r="T59" s="235"/>
      <c r="U59" s="235"/>
      <c r="V59" s="337"/>
      <c r="W59" s="303"/>
    </row>
    <row r="60" spans="1:23" ht="20.25" customHeight="1">
      <c r="A60" s="269"/>
      <c r="B60" s="79"/>
      <c r="C60" s="278"/>
      <c r="D60" s="278"/>
      <c r="E60" s="278"/>
      <c r="F60" s="278"/>
      <c r="G60" s="278"/>
      <c r="H60" s="278"/>
      <c r="I60" s="278"/>
      <c r="J60" s="86"/>
      <c r="K60" s="94"/>
      <c r="L60" s="282"/>
      <c r="M60" s="289"/>
      <c r="N60" s="293"/>
      <c r="O60" s="299"/>
      <c r="P60" s="230"/>
      <c r="Q60" s="247"/>
      <c r="R60" s="235"/>
      <c r="S60" s="235"/>
      <c r="T60" s="235"/>
      <c r="U60" s="235"/>
      <c r="V60" s="337"/>
      <c r="W60" s="303"/>
    </row>
    <row r="61" spans="1:23" ht="20.25" customHeight="1">
      <c r="A61" s="269"/>
      <c r="B61" s="79"/>
      <c r="C61" s="278"/>
      <c r="D61" s="278"/>
      <c r="E61" s="278"/>
      <c r="F61" s="278"/>
      <c r="G61" s="278"/>
      <c r="H61" s="278"/>
      <c r="I61" s="278"/>
      <c r="J61" s="86"/>
      <c r="K61" s="94"/>
      <c r="L61" s="282"/>
      <c r="M61" s="289"/>
      <c r="N61" s="293"/>
      <c r="O61" s="299"/>
      <c r="P61" s="230"/>
      <c r="Q61" s="247"/>
      <c r="R61" s="235"/>
      <c r="S61" s="235"/>
      <c r="T61" s="235"/>
      <c r="U61" s="235"/>
      <c r="V61" s="337"/>
      <c r="W61" s="303"/>
    </row>
    <row r="62" spans="1:23" ht="20.25" customHeight="1">
      <c r="A62" s="269"/>
      <c r="B62" s="79"/>
      <c r="C62" s="278"/>
      <c r="D62" s="278"/>
      <c r="E62" s="278"/>
      <c r="F62" s="278"/>
      <c r="G62" s="278"/>
      <c r="H62" s="278"/>
      <c r="I62" s="278"/>
      <c r="J62" s="86"/>
      <c r="K62" s="94"/>
      <c r="L62" s="282"/>
      <c r="M62" s="289"/>
      <c r="N62" s="293"/>
      <c r="O62" s="299"/>
      <c r="P62" s="230"/>
      <c r="Q62" s="247"/>
      <c r="R62" s="235"/>
      <c r="S62" s="235"/>
      <c r="T62" s="235"/>
      <c r="U62" s="235"/>
      <c r="V62" s="337"/>
      <c r="W62" s="303"/>
    </row>
    <row r="63" spans="1:23" ht="20.25" customHeight="1">
      <c r="A63" s="269"/>
      <c r="B63" s="79"/>
      <c r="C63" s="278"/>
      <c r="D63" s="278"/>
      <c r="E63" s="278"/>
      <c r="F63" s="278"/>
      <c r="G63" s="278"/>
      <c r="H63" s="278"/>
      <c r="I63" s="278"/>
      <c r="J63" s="86"/>
      <c r="K63" s="94"/>
      <c r="L63" s="282"/>
      <c r="M63" s="289"/>
      <c r="N63" s="293"/>
      <c r="O63" s="299"/>
      <c r="P63" s="230"/>
      <c r="Q63" s="247"/>
      <c r="R63" s="235"/>
      <c r="S63" s="235"/>
      <c r="T63" s="235"/>
      <c r="U63" s="235"/>
      <c r="V63" s="337"/>
      <c r="W63" s="303"/>
    </row>
    <row r="64" spans="1:23" ht="20.25" customHeight="1">
      <c r="A64" s="269"/>
      <c r="B64" s="79"/>
      <c r="C64" s="278"/>
      <c r="D64" s="278"/>
      <c r="E64" s="278"/>
      <c r="F64" s="278"/>
      <c r="G64" s="278"/>
      <c r="H64" s="278"/>
      <c r="I64" s="278"/>
      <c r="J64" s="86"/>
      <c r="K64" s="94"/>
      <c r="L64" s="282"/>
      <c r="M64" s="289"/>
      <c r="N64" s="293"/>
      <c r="O64" s="299"/>
      <c r="P64" s="230"/>
      <c r="Q64" s="247"/>
      <c r="R64" s="235"/>
      <c r="S64" s="235"/>
      <c r="T64" s="235"/>
      <c r="U64" s="235"/>
      <c r="V64" s="337"/>
      <c r="W64" s="303"/>
    </row>
    <row r="65" spans="1:23" ht="20.25" customHeight="1">
      <c r="A65" s="269"/>
      <c r="B65" s="79"/>
      <c r="C65" s="278"/>
      <c r="D65" s="278"/>
      <c r="E65" s="278"/>
      <c r="F65" s="278"/>
      <c r="G65" s="278"/>
      <c r="H65" s="278"/>
      <c r="I65" s="278"/>
      <c r="J65" s="86"/>
      <c r="K65" s="94"/>
      <c r="L65" s="282"/>
      <c r="M65" s="289"/>
      <c r="N65" s="293"/>
      <c r="O65" s="299"/>
      <c r="P65" s="230"/>
      <c r="Q65" s="247"/>
      <c r="R65" s="235"/>
      <c r="S65" s="235"/>
      <c r="T65" s="235"/>
      <c r="U65" s="235"/>
      <c r="V65" s="337"/>
      <c r="W65" s="303"/>
    </row>
    <row r="66" spans="1:23" ht="20.25" customHeight="1">
      <c r="A66" s="269"/>
      <c r="B66" s="79"/>
      <c r="C66" s="278"/>
      <c r="D66" s="278"/>
      <c r="E66" s="278"/>
      <c r="F66" s="278"/>
      <c r="G66" s="278"/>
      <c r="H66" s="278"/>
      <c r="I66" s="278"/>
      <c r="J66" s="86"/>
      <c r="K66" s="94"/>
      <c r="L66" s="282"/>
      <c r="M66" s="289"/>
      <c r="N66" s="293"/>
      <c r="O66" s="299"/>
      <c r="P66" s="230"/>
      <c r="Q66" s="247"/>
      <c r="R66" s="235"/>
      <c r="S66" s="235"/>
      <c r="T66" s="235"/>
      <c r="U66" s="235"/>
      <c r="V66" s="337"/>
      <c r="W66" s="303"/>
    </row>
    <row r="67" spans="1:23" ht="20.25" customHeight="1">
      <c r="A67" s="269"/>
      <c r="B67" s="79"/>
      <c r="C67" s="278"/>
      <c r="D67" s="278"/>
      <c r="E67" s="278"/>
      <c r="F67" s="278"/>
      <c r="G67" s="278"/>
      <c r="H67" s="278"/>
      <c r="I67" s="278"/>
      <c r="J67" s="86"/>
      <c r="K67" s="94"/>
      <c r="L67" s="282"/>
      <c r="M67" s="289"/>
      <c r="N67" s="293"/>
      <c r="O67" s="299"/>
      <c r="P67" s="230"/>
      <c r="Q67" s="247"/>
      <c r="R67" s="235"/>
      <c r="S67" s="235"/>
      <c r="T67" s="235"/>
      <c r="U67" s="235"/>
      <c r="V67" s="337"/>
      <c r="W67" s="303"/>
    </row>
    <row r="68" spans="1:23" ht="20.25" customHeight="1">
      <c r="A68" s="269"/>
      <c r="B68" s="79"/>
      <c r="C68" s="278"/>
      <c r="D68" s="278"/>
      <c r="E68" s="278"/>
      <c r="F68" s="278"/>
      <c r="G68" s="278"/>
      <c r="H68" s="278"/>
      <c r="I68" s="278"/>
      <c r="J68" s="86"/>
      <c r="K68" s="94"/>
      <c r="L68" s="282"/>
      <c r="M68" s="289"/>
      <c r="N68" s="293"/>
      <c r="O68" s="299"/>
      <c r="P68" s="230"/>
      <c r="Q68" s="247"/>
      <c r="R68" s="235"/>
      <c r="S68" s="235"/>
      <c r="T68" s="235"/>
      <c r="U68" s="235"/>
      <c r="V68" s="337"/>
      <c r="W68" s="303"/>
    </row>
    <row r="69" spans="1:23" ht="20.25" customHeight="1">
      <c r="A69" s="269"/>
      <c r="B69" s="79"/>
      <c r="C69" s="278"/>
      <c r="D69" s="278"/>
      <c r="E69" s="278"/>
      <c r="F69" s="278"/>
      <c r="G69" s="278"/>
      <c r="H69" s="278"/>
      <c r="I69" s="278"/>
      <c r="J69" s="86"/>
      <c r="K69" s="94"/>
      <c r="L69" s="282"/>
      <c r="M69" s="289"/>
      <c r="N69" s="293"/>
      <c r="O69" s="299"/>
      <c r="P69" s="230"/>
      <c r="Q69" s="247"/>
      <c r="R69" s="235"/>
      <c r="S69" s="235"/>
      <c r="T69" s="235"/>
      <c r="U69" s="235"/>
      <c r="V69" s="337"/>
      <c r="W69" s="303"/>
    </row>
    <row r="70" spans="1:23" ht="20.25" customHeight="1">
      <c r="A70" s="269"/>
      <c r="B70" s="79"/>
      <c r="C70" s="278"/>
      <c r="D70" s="278"/>
      <c r="E70" s="278"/>
      <c r="F70" s="278"/>
      <c r="G70" s="278"/>
      <c r="H70" s="278"/>
      <c r="I70" s="278"/>
      <c r="J70" s="86"/>
      <c r="K70" s="94"/>
      <c r="L70" s="282"/>
      <c r="M70" s="289"/>
      <c r="N70" s="293"/>
      <c r="O70" s="299"/>
      <c r="P70" s="230"/>
      <c r="Q70" s="247"/>
      <c r="R70" s="235"/>
      <c r="S70" s="235"/>
      <c r="T70" s="235"/>
      <c r="U70" s="235"/>
      <c r="V70" s="337"/>
      <c r="W70" s="303"/>
    </row>
    <row r="71" spans="1:23" ht="20.25" customHeight="1">
      <c r="A71" s="269"/>
      <c r="B71" s="79"/>
      <c r="C71" s="278"/>
      <c r="D71" s="278"/>
      <c r="E71" s="278"/>
      <c r="F71" s="278"/>
      <c r="G71" s="278"/>
      <c r="H71" s="278"/>
      <c r="I71" s="278"/>
      <c r="J71" s="86"/>
      <c r="K71" s="94"/>
      <c r="L71" s="282"/>
      <c r="M71" s="289"/>
      <c r="N71" s="293"/>
      <c r="O71" s="299"/>
      <c r="P71" s="230"/>
      <c r="Q71" s="247"/>
      <c r="R71" s="235"/>
      <c r="S71" s="235"/>
      <c r="T71" s="235"/>
      <c r="U71" s="235"/>
      <c r="V71" s="337"/>
      <c r="W71" s="303"/>
    </row>
    <row r="72" spans="1:23" ht="20.25" customHeight="1">
      <c r="A72" s="269"/>
      <c r="B72" s="79"/>
      <c r="C72" s="278"/>
      <c r="D72" s="278"/>
      <c r="E72" s="278"/>
      <c r="F72" s="278"/>
      <c r="G72" s="278"/>
      <c r="H72" s="278"/>
      <c r="I72" s="278"/>
      <c r="J72" s="86"/>
      <c r="K72" s="94"/>
      <c r="L72" s="282"/>
      <c r="M72" s="289"/>
      <c r="N72" s="293"/>
      <c r="O72" s="299"/>
      <c r="P72" s="230"/>
      <c r="Q72" s="247"/>
      <c r="R72" s="235"/>
      <c r="S72" s="235"/>
      <c r="T72" s="235"/>
      <c r="U72" s="235"/>
      <c r="V72" s="337"/>
      <c r="W72" s="303"/>
    </row>
    <row r="73" spans="1:23" ht="20.25" customHeight="1">
      <c r="A73" s="269"/>
      <c r="B73" s="79"/>
      <c r="C73" s="278"/>
      <c r="D73" s="278"/>
      <c r="E73" s="278"/>
      <c r="F73" s="278"/>
      <c r="G73" s="278"/>
      <c r="H73" s="278"/>
      <c r="I73" s="278"/>
      <c r="J73" s="86"/>
      <c r="K73" s="94"/>
      <c r="L73" s="282"/>
      <c r="M73" s="289"/>
      <c r="N73" s="293"/>
      <c r="O73" s="299"/>
      <c r="P73" s="230"/>
      <c r="Q73" s="247"/>
      <c r="R73" s="235"/>
      <c r="S73" s="235"/>
      <c r="T73" s="235"/>
      <c r="U73" s="235"/>
      <c r="V73" s="337"/>
      <c r="W73" s="303"/>
    </row>
    <row r="74" spans="1:23" ht="20.25" customHeight="1">
      <c r="A74" s="269"/>
      <c r="B74" s="79"/>
      <c r="C74" s="278"/>
      <c r="D74" s="278"/>
      <c r="E74" s="278"/>
      <c r="F74" s="278"/>
      <c r="G74" s="278"/>
      <c r="H74" s="278"/>
      <c r="I74" s="278"/>
      <c r="J74" s="86"/>
      <c r="K74" s="94"/>
      <c r="L74" s="282"/>
      <c r="M74" s="289"/>
      <c r="N74" s="293"/>
      <c r="O74" s="299"/>
      <c r="P74" s="230"/>
      <c r="Q74" s="247"/>
      <c r="R74" s="235"/>
      <c r="S74" s="235"/>
      <c r="T74" s="235"/>
      <c r="U74" s="235"/>
      <c r="V74" s="337"/>
      <c r="W74" s="303"/>
    </row>
    <row r="75" spans="1:23" ht="20.25" customHeight="1">
      <c r="A75" s="269"/>
      <c r="B75" s="79"/>
      <c r="C75" s="278"/>
      <c r="D75" s="278"/>
      <c r="E75" s="278"/>
      <c r="F75" s="278"/>
      <c r="G75" s="278"/>
      <c r="H75" s="278"/>
      <c r="I75" s="278"/>
      <c r="J75" s="86"/>
      <c r="K75" s="94"/>
      <c r="L75" s="282"/>
      <c r="M75" s="289"/>
      <c r="N75" s="293"/>
      <c r="O75" s="299"/>
      <c r="P75" s="230"/>
      <c r="Q75" s="247"/>
      <c r="R75" s="235"/>
      <c r="S75" s="235"/>
      <c r="T75" s="235"/>
      <c r="U75" s="235"/>
      <c r="V75" s="337"/>
      <c r="W75" s="303"/>
    </row>
    <row r="76" spans="1:23" ht="20.25" customHeight="1">
      <c r="A76" s="269"/>
      <c r="B76" s="79"/>
      <c r="C76" s="278"/>
      <c r="D76" s="278"/>
      <c r="E76" s="278"/>
      <c r="F76" s="278"/>
      <c r="G76" s="278"/>
      <c r="H76" s="278"/>
      <c r="I76" s="278"/>
      <c r="J76" s="86"/>
      <c r="K76" s="94"/>
      <c r="L76" s="282"/>
      <c r="M76" s="289"/>
      <c r="N76" s="293"/>
      <c r="O76" s="299"/>
      <c r="P76" s="230"/>
      <c r="Q76" s="247"/>
      <c r="R76" s="235"/>
      <c r="S76" s="235"/>
      <c r="T76" s="235"/>
      <c r="U76" s="235"/>
      <c r="V76" s="337"/>
      <c r="W76" s="303"/>
    </row>
    <row r="77" spans="1:23" ht="20.25" customHeight="1">
      <c r="A77" s="269"/>
      <c r="B77" s="79"/>
      <c r="C77" s="278"/>
      <c r="D77" s="278"/>
      <c r="E77" s="278"/>
      <c r="F77" s="278"/>
      <c r="G77" s="278"/>
      <c r="H77" s="278"/>
      <c r="I77" s="278"/>
      <c r="J77" s="86"/>
      <c r="K77" s="94"/>
      <c r="L77" s="282"/>
      <c r="M77" s="289"/>
      <c r="N77" s="293"/>
      <c r="O77" s="299"/>
      <c r="P77" s="230"/>
      <c r="Q77" s="247"/>
      <c r="R77" s="235"/>
      <c r="S77" s="235"/>
      <c r="T77" s="235"/>
      <c r="U77" s="235"/>
      <c r="V77" s="337"/>
      <c r="W77" s="303"/>
    </row>
    <row r="78" spans="1:23" ht="20.25" customHeight="1">
      <c r="A78" s="269"/>
      <c r="B78" s="79"/>
      <c r="C78" s="278"/>
      <c r="D78" s="278"/>
      <c r="E78" s="278"/>
      <c r="F78" s="278"/>
      <c r="G78" s="278"/>
      <c r="H78" s="278"/>
      <c r="I78" s="278"/>
      <c r="J78" s="86"/>
      <c r="K78" s="94"/>
      <c r="L78" s="282"/>
      <c r="M78" s="289"/>
      <c r="N78" s="293"/>
      <c r="O78" s="299"/>
      <c r="P78" s="230"/>
      <c r="Q78" s="247"/>
      <c r="R78" s="235"/>
      <c r="S78" s="235"/>
      <c r="T78" s="235"/>
      <c r="U78" s="235"/>
      <c r="V78" s="337"/>
      <c r="W78" s="303"/>
    </row>
    <row r="79" spans="1:23" ht="20.25" customHeight="1">
      <c r="A79" s="269"/>
      <c r="B79" s="79"/>
      <c r="C79" s="278"/>
      <c r="D79" s="278"/>
      <c r="E79" s="278"/>
      <c r="F79" s="278"/>
      <c r="G79" s="278"/>
      <c r="H79" s="278"/>
      <c r="I79" s="278"/>
      <c r="J79" s="86"/>
      <c r="K79" s="94"/>
      <c r="L79" s="282"/>
      <c r="M79" s="289"/>
      <c r="N79" s="293"/>
      <c r="O79" s="299"/>
      <c r="P79" s="230"/>
      <c r="Q79" s="247"/>
      <c r="R79" s="235"/>
      <c r="S79" s="235"/>
      <c r="T79" s="235"/>
      <c r="U79" s="235"/>
      <c r="V79" s="337"/>
      <c r="W79" s="303"/>
    </row>
    <row r="80" spans="1:23" ht="20.25" customHeight="1">
      <c r="A80" s="269"/>
      <c r="B80" s="79"/>
      <c r="C80" s="278"/>
      <c r="D80" s="278"/>
      <c r="E80" s="278"/>
      <c r="F80" s="278"/>
      <c r="G80" s="278"/>
      <c r="H80" s="278"/>
      <c r="I80" s="278"/>
      <c r="J80" s="86"/>
      <c r="K80" s="94"/>
      <c r="L80" s="282"/>
      <c r="M80" s="289"/>
      <c r="N80" s="293"/>
      <c r="O80" s="299"/>
      <c r="P80" s="230"/>
      <c r="Q80" s="247"/>
      <c r="R80" s="235"/>
      <c r="S80" s="235"/>
      <c r="T80" s="235"/>
      <c r="U80" s="235"/>
      <c r="V80" s="337"/>
      <c r="W80" s="303"/>
    </row>
    <row r="81" spans="1:23" ht="20.25" customHeight="1">
      <c r="A81" s="269"/>
      <c r="B81" s="79"/>
      <c r="C81" s="278"/>
      <c r="D81" s="278"/>
      <c r="E81" s="278"/>
      <c r="F81" s="278"/>
      <c r="G81" s="278"/>
      <c r="H81" s="278"/>
      <c r="I81" s="278"/>
      <c r="J81" s="86"/>
      <c r="K81" s="94"/>
      <c r="L81" s="282"/>
      <c r="M81" s="289"/>
      <c r="N81" s="293"/>
      <c r="O81" s="299"/>
      <c r="P81" s="230"/>
      <c r="Q81" s="247"/>
      <c r="R81" s="235"/>
      <c r="S81" s="235"/>
      <c r="T81" s="235"/>
      <c r="U81" s="235"/>
      <c r="V81" s="337"/>
      <c r="W81" s="303"/>
    </row>
    <row r="82" spans="1:23" ht="20.25" customHeight="1">
      <c r="A82" s="269"/>
      <c r="B82" s="79"/>
      <c r="C82" s="278"/>
      <c r="D82" s="278"/>
      <c r="E82" s="278"/>
      <c r="F82" s="278"/>
      <c r="G82" s="278"/>
      <c r="H82" s="278"/>
      <c r="I82" s="278"/>
      <c r="J82" s="86"/>
      <c r="K82" s="94"/>
      <c r="L82" s="282"/>
      <c r="M82" s="289"/>
      <c r="N82" s="293"/>
      <c r="O82" s="299"/>
      <c r="P82" s="230"/>
      <c r="Q82" s="247"/>
      <c r="R82" s="235"/>
      <c r="S82" s="235"/>
      <c r="T82" s="235"/>
      <c r="U82" s="235"/>
      <c r="V82" s="337"/>
      <c r="W82" s="303"/>
    </row>
    <row r="83" spans="1:23" ht="20.25" customHeight="1">
      <c r="A83" s="269"/>
      <c r="B83" s="79"/>
      <c r="C83" s="278"/>
      <c r="D83" s="278"/>
      <c r="E83" s="278"/>
      <c r="F83" s="278"/>
      <c r="G83" s="278"/>
      <c r="H83" s="278"/>
      <c r="I83" s="278"/>
      <c r="J83" s="86"/>
      <c r="K83" s="94"/>
      <c r="L83" s="282"/>
      <c r="M83" s="289"/>
      <c r="N83" s="293"/>
      <c r="O83" s="299"/>
      <c r="P83" s="230"/>
      <c r="Q83" s="247"/>
      <c r="R83" s="235"/>
      <c r="S83" s="235"/>
      <c r="T83" s="235"/>
      <c r="U83" s="235"/>
      <c r="V83" s="337"/>
      <c r="W83" s="303"/>
    </row>
    <row r="84" spans="1:23" ht="20.25" customHeight="1">
      <c r="A84" s="269"/>
      <c r="B84" s="79"/>
      <c r="C84" s="278"/>
      <c r="D84" s="278"/>
      <c r="E84" s="278"/>
      <c r="F84" s="278"/>
      <c r="G84" s="278"/>
      <c r="H84" s="278"/>
      <c r="I84" s="278"/>
      <c r="J84" s="86"/>
      <c r="K84" s="94"/>
      <c r="L84" s="282"/>
      <c r="M84" s="289"/>
      <c r="N84" s="293"/>
      <c r="O84" s="299"/>
      <c r="P84" s="230"/>
      <c r="Q84" s="247"/>
      <c r="R84" s="235"/>
      <c r="S84" s="235"/>
      <c r="T84" s="235"/>
      <c r="U84" s="235"/>
      <c r="V84" s="337"/>
      <c r="W84" s="303"/>
    </row>
    <row r="85" spans="1:23" ht="20.25" customHeight="1">
      <c r="A85" s="269"/>
      <c r="B85" s="79"/>
      <c r="C85" s="278"/>
      <c r="D85" s="278"/>
      <c r="E85" s="278"/>
      <c r="F85" s="278"/>
      <c r="G85" s="278"/>
      <c r="H85" s="278"/>
      <c r="I85" s="278"/>
      <c r="J85" s="86"/>
      <c r="K85" s="94"/>
      <c r="L85" s="282"/>
      <c r="M85" s="289"/>
      <c r="N85" s="293"/>
      <c r="O85" s="299"/>
      <c r="P85" s="230"/>
      <c r="Q85" s="247"/>
      <c r="R85" s="235"/>
      <c r="S85" s="235"/>
      <c r="T85" s="235"/>
      <c r="U85" s="235"/>
      <c r="V85" s="337"/>
      <c r="W85" s="303"/>
    </row>
    <row r="86" spans="1:23" ht="20.25" customHeight="1">
      <c r="A86" s="269"/>
      <c r="B86" s="79"/>
      <c r="C86" s="278"/>
      <c r="D86" s="278"/>
      <c r="E86" s="278"/>
      <c r="F86" s="278"/>
      <c r="G86" s="278"/>
      <c r="H86" s="278"/>
      <c r="I86" s="278"/>
      <c r="J86" s="86"/>
      <c r="K86" s="94"/>
      <c r="L86" s="282"/>
      <c r="M86" s="289"/>
      <c r="N86" s="293"/>
      <c r="O86" s="299"/>
      <c r="P86" s="230"/>
      <c r="Q86" s="247"/>
      <c r="R86" s="235"/>
      <c r="S86" s="235"/>
      <c r="T86" s="235"/>
      <c r="U86" s="235"/>
      <c r="V86" s="337"/>
      <c r="W86" s="303"/>
    </row>
    <row r="87" spans="1:23" ht="20.25" customHeight="1">
      <c r="A87" s="269"/>
      <c r="B87" s="79"/>
      <c r="C87" s="278"/>
      <c r="D87" s="278"/>
      <c r="E87" s="278"/>
      <c r="F87" s="278"/>
      <c r="G87" s="278"/>
      <c r="H87" s="278"/>
      <c r="I87" s="278"/>
      <c r="J87" s="86"/>
      <c r="K87" s="94"/>
      <c r="L87" s="282"/>
      <c r="M87" s="289"/>
      <c r="N87" s="293"/>
      <c r="O87" s="299"/>
      <c r="P87" s="230"/>
      <c r="Q87" s="247"/>
      <c r="R87" s="235"/>
      <c r="S87" s="235"/>
      <c r="T87" s="235"/>
      <c r="U87" s="235"/>
      <c r="V87" s="337"/>
      <c r="W87" s="303"/>
    </row>
    <row r="88" spans="1:23" ht="20.25" customHeight="1">
      <c r="A88" s="269"/>
      <c r="B88" s="79"/>
      <c r="C88" s="278"/>
      <c r="D88" s="278"/>
      <c r="E88" s="278"/>
      <c r="F88" s="278"/>
      <c r="G88" s="278"/>
      <c r="H88" s="278"/>
      <c r="I88" s="278"/>
      <c r="J88" s="86"/>
      <c r="K88" s="94"/>
      <c r="L88" s="282"/>
      <c r="M88" s="289"/>
      <c r="N88" s="293"/>
      <c r="O88" s="299"/>
      <c r="P88" s="230"/>
      <c r="Q88" s="247"/>
      <c r="R88" s="235"/>
      <c r="S88" s="235"/>
      <c r="T88" s="235"/>
      <c r="U88" s="235"/>
      <c r="V88" s="337"/>
      <c r="W88" s="303"/>
    </row>
    <row r="89" spans="1:23" ht="20.25" customHeight="1">
      <c r="A89" s="269"/>
      <c r="B89" s="79"/>
      <c r="C89" s="278"/>
      <c r="D89" s="278"/>
      <c r="E89" s="278"/>
      <c r="F89" s="278"/>
      <c r="G89" s="278"/>
      <c r="H89" s="278"/>
      <c r="I89" s="278"/>
      <c r="J89" s="86"/>
      <c r="K89" s="94"/>
      <c r="L89" s="282"/>
      <c r="M89" s="289"/>
      <c r="N89" s="293"/>
      <c r="O89" s="299"/>
      <c r="P89" s="230"/>
      <c r="Q89" s="247"/>
      <c r="R89" s="235"/>
      <c r="S89" s="235"/>
      <c r="T89" s="235"/>
      <c r="U89" s="235"/>
      <c r="V89" s="337"/>
      <c r="W89" s="303"/>
    </row>
    <row r="90" spans="1:23" ht="20.25" customHeight="1">
      <c r="A90" s="269"/>
      <c r="B90" s="79"/>
      <c r="C90" s="278"/>
      <c r="D90" s="278"/>
      <c r="E90" s="278"/>
      <c r="F90" s="278"/>
      <c r="G90" s="278"/>
      <c r="H90" s="278"/>
      <c r="I90" s="278"/>
      <c r="J90" s="86"/>
      <c r="K90" s="94"/>
      <c r="L90" s="282"/>
      <c r="M90" s="289"/>
      <c r="N90" s="293"/>
      <c r="O90" s="299"/>
      <c r="P90" s="230"/>
      <c r="Q90" s="247"/>
      <c r="R90" s="235"/>
      <c r="S90" s="235"/>
      <c r="T90" s="235"/>
      <c r="U90" s="235"/>
      <c r="V90" s="337"/>
      <c r="W90" s="303"/>
    </row>
    <row r="91" spans="1:23" ht="20.25" customHeight="1">
      <c r="A91" s="269"/>
      <c r="B91" s="79"/>
      <c r="C91" s="278"/>
      <c r="D91" s="278"/>
      <c r="E91" s="278"/>
      <c r="F91" s="278"/>
      <c r="G91" s="278"/>
      <c r="H91" s="278"/>
      <c r="I91" s="278"/>
      <c r="J91" s="86"/>
      <c r="K91" s="94"/>
      <c r="L91" s="282"/>
      <c r="M91" s="289"/>
      <c r="N91" s="293"/>
      <c r="O91" s="299"/>
      <c r="P91" s="230"/>
      <c r="Q91" s="247"/>
      <c r="R91" s="235"/>
      <c r="S91" s="235"/>
      <c r="T91" s="235"/>
      <c r="U91" s="235"/>
      <c r="V91" s="337"/>
      <c r="W91" s="303"/>
    </row>
    <row r="92" spans="1:23" ht="20.25" customHeight="1">
      <c r="A92" s="269"/>
      <c r="B92" s="79"/>
      <c r="C92" s="278"/>
      <c r="D92" s="278"/>
      <c r="E92" s="278"/>
      <c r="F92" s="278"/>
      <c r="G92" s="278"/>
      <c r="H92" s="278"/>
      <c r="I92" s="278"/>
      <c r="J92" s="86"/>
      <c r="K92" s="94"/>
      <c r="L92" s="282"/>
      <c r="M92" s="289"/>
      <c r="N92" s="293"/>
      <c r="O92" s="299"/>
      <c r="P92" s="230"/>
      <c r="Q92" s="247"/>
      <c r="R92" s="235"/>
      <c r="S92" s="235"/>
      <c r="T92" s="235"/>
      <c r="U92" s="235"/>
      <c r="V92" s="337"/>
      <c r="W92" s="303"/>
    </row>
    <row r="93" spans="1:23" ht="20.25" customHeight="1">
      <c r="A93" s="269"/>
      <c r="B93" s="79"/>
      <c r="C93" s="278"/>
      <c r="D93" s="278"/>
      <c r="E93" s="278"/>
      <c r="F93" s="278"/>
      <c r="G93" s="278"/>
      <c r="H93" s="278"/>
      <c r="I93" s="278"/>
      <c r="J93" s="86"/>
      <c r="K93" s="94"/>
      <c r="L93" s="282"/>
      <c r="M93" s="289"/>
      <c r="N93" s="293"/>
      <c r="O93" s="299"/>
      <c r="P93" s="230"/>
      <c r="Q93" s="247"/>
      <c r="R93" s="235"/>
      <c r="S93" s="235"/>
      <c r="T93" s="235"/>
      <c r="U93" s="235"/>
      <c r="V93" s="337"/>
      <c r="W93" s="303"/>
    </row>
    <row r="94" spans="1:23" ht="20.25" customHeight="1">
      <c r="A94" s="269"/>
      <c r="B94" s="79"/>
      <c r="C94" s="278"/>
      <c r="D94" s="278"/>
      <c r="E94" s="278"/>
      <c r="F94" s="278"/>
      <c r="G94" s="278"/>
      <c r="H94" s="278"/>
      <c r="I94" s="278"/>
      <c r="J94" s="86"/>
      <c r="K94" s="94"/>
      <c r="L94" s="282"/>
      <c r="M94" s="289"/>
      <c r="N94" s="293"/>
      <c r="O94" s="299"/>
      <c r="P94" s="230"/>
      <c r="Q94" s="247"/>
      <c r="R94" s="235"/>
      <c r="S94" s="235"/>
      <c r="T94" s="235"/>
      <c r="U94" s="235"/>
      <c r="V94" s="337"/>
      <c r="W94" s="303"/>
    </row>
    <row r="95" spans="1:23" ht="20.25" customHeight="1">
      <c r="A95" s="269"/>
      <c r="B95" s="79"/>
      <c r="C95" s="278"/>
      <c r="D95" s="278"/>
      <c r="E95" s="278"/>
      <c r="F95" s="278"/>
      <c r="G95" s="278"/>
      <c r="H95" s="278"/>
      <c r="I95" s="278"/>
      <c r="J95" s="86"/>
      <c r="K95" s="94"/>
      <c r="L95" s="282"/>
      <c r="M95" s="289"/>
      <c r="N95" s="293"/>
      <c r="O95" s="299"/>
      <c r="P95" s="230"/>
      <c r="Q95" s="247"/>
      <c r="R95" s="235"/>
      <c r="S95" s="235"/>
      <c r="T95" s="235"/>
      <c r="U95" s="235"/>
      <c r="V95" s="337"/>
      <c r="W95" s="303"/>
    </row>
    <row r="96" spans="1:23" ht="20.25" customHeight="1">
      <c r="A96" s="269"/>
      <c r="B96" s="79"/>
      <c r="C96" s="278"/>
      <c r="D96" s="278"/>
      <c r="E96" s="278"/>
      <c r="F96" s="278"/>
      <c r="G96" s="278"/>
      <c r="H96" s="278"/>
      <c r="I96" s="278"/>
      <c r="J96" s="86"/>
      <c r="K96" s="94"/>
      <c r="L96" s="282"/>
      <c r="M96" s="289"/>
      <c r="N96" s="293"/>
      <c r="O96" s="299"/>
      <c r="P96" s="230"/>
      <c r="Q96" s="247"/>
      <c r="R96" s="235"/>
      <c r="S96" s="235"/>
      <c r="T96" s="235"/>
      <c r="U96" s="235"/>
      <c r="V96" s="337"/>
      <c r="W96" s="303"/>
    </row>
    <row r="97" spans="1:23" ht="20.25" customHeight="1">
      <c r="A97" s="269"/>
      <c r="B97" s="79"/>
      <c r="C97" s="278"/>
      <c r="D97" s="278"/>
      <c r="E97" s="278"/>
      <c r="F97" s="278"/>
      <c r="G97" s="278"/>
      <c r="H97" s="278"/>
      <c r="I97" s="278"/>
      <c r="J97" s="86"/>
      <c r="K97" s="94"/>
      <c r="L97" s="282"/>
      <c r="M97" s="289"/>
      <c r="N97" s="293"/>
      <c r="O97" s="299"/>
      <c r="P97" s="230"/>
      <c r="Q97" s="247"/>
      <c r="R97" s="235"/>
      <c r="S97" s="235"/>
      <c r="T97" s="235"/>
      <c r="U97" s="235"/>
      <c r="V97" s="337"/>
      <c r="W97" s="303"/>
    </row>
    <row r="98" spans="1:23" ht="20.25" customHeight="1">
      <c r="A98" s="269"/>
      <c r="B98" s="79"/>
      <c r="C98" s="278"/>
      <c r="D98" s="278"/>
      <c r="E98" s="278"/>
      <c r="F98" s="278"/>
      <c r="G98" s="278"/>
      <c r="H98" s="278"/>
      <c r="I98" s="278"/>
      <c r="J98" s="86"/>
      <c r="K98" s="94"/>
      <c r="L98" s="282"/>
      <c r="M98" s="289"/>
      <c r="N98" s="293"/>
      <c r="O98" s="299"/>
      <c r="P98" s="230"/>
      <c r="Q98" s="247"/>
      <c r="R98" s="235"/>
      <c r="S98" s="235"/>
      <c r="T98" s="235"/>
      <c r="U98" s="235"/>
      <c r="V98" s="337"/>
      <c r="W98" s="303"/>
    </row>
    <row r="99" spans="1:23" ht="20.25" customHeight="1">
      <c r="A99" s="269"/>
      <c r="B99" s="79"/>
      <c r="C99" s="278"/>
      <c r="D99" s="278"/>
      <c r="E99" s="278"/>
      <c r="F99" s="278"/>
      <c r="G99" s="278"/>
      <c r="H99" s="278"/>
      <c r="I99" s="278"/>
      <c r="J99" s="86"/>
      <c r="K99" s="94"/>
      <c r="L99" s="282"/>
      <c r="M99" s="289"/>
      <c r="N99" s="293"/>
      <c r="O99" s="299"/>
      <c r="P99" s="230"/>
      <c r="Q99" s="247"/>
      <c r="R99" s="235"/>
      <c r="S99" s="235"/>
      <c r="T99" s="235"/>
      <c r="U99" s="235"/>
      <c r="V99" s="337"/>
      <c r="W99" s="303"/>
    </row>
    <row r="100" spans="1:23" ht="20.25" customHeight="1">
      <c r="A100" s="269"/>
      <c r="B100" s="79"/>
      <c r="C100" s="278"/>
      <c r="D100" s="278"/>
      <c r="E100" s="278"/>
      <c r="F100" s="278"/>
      <c r="G100" s="278"/>
      <c r="H100" s="278"/>
      <c r="I100" s="278"/>
      <c r="J100" s="86"/>
      <c r="K100" s="94"/>
      <c r="L100" s="282"/>
      <c r="M100" s="289"/>
      <c r="N100" s="293"/>
      <c r="O100" s="299"/>
      <c r="P100" s="230"/>
      <c r="Q100" s="235"/>
      <c r="R100" s="235"/>
      <c r="S100" s="235"/>
      <c r="T100" s="235"/>
      <c r="U100" s="235"/>
      <c r="V100" s="337"/>
      <c r="W100" s="303"/>
    </row>
    <row r="101" spans="1:23" ht="20.25" customHeight="1">
      <c r="A101" s="269"/>
      <c r="B101" s="79"/>
      <c r="C101" s="278"/>
      <c r="D101" s="278"/>
      <c r="E101" s="278"/>
      <c r="F101" s="278"/>
      <c r="G101" s="278"/>
      <c r="H101" s="278"/>
      <c r="I101" s="278"/>
      <c r="J101" s="86"/>
      <c r="K101" s="94"/>
      <c r="L101" s="282"/>
      <c r="M101" s="289"/>
      <c r="N101" s="293"/>
      <c r="O101" s="299"/>
      <c r="P101" s="230"/>
      <c r="Q101" s="235"/>
      <c r="R101" s="235"/>
      <c r="S101" s="235"/>
      <c r="T101" s="235"/>
      <c r="U101" s="235"/>
      <c r="V101" s="337"/>
      <c r="W101" s="303"/>
    </row>
    <row r="102" spans="1:23" ht="20.25" customHeight="1">
      <c r="A102" s="269"/>
      <c r="B102" s="79"/>
      <c r="C102" s="278"/>
      <c r="D102" s="278"/>
      <c r="E102" s="278"/>
      <c r="F102" s="278"/>
      <c r="G102" s="278"/>
      <c r="H102" s="278"/>
      <c r="I102" s="278"/>
      <c r="J102" s="86"/>
      <c r="K102" s="94"/>
      <c r="L102" s="282"/>
      <c r="M102" s="289"/>
      <c r="N102" s="293"/>
      <c r="O102" s="299"/>
      <c r="P102" s="230"/>
      <c r="Q102" s="235"/>
      <c r="R102" s="235"/>
      <c r="S102" s="235"/>
      <c r="T102" s="235"/>
      <c r="U102" s="235"/>
      <c r="V102" s="337"/>
      <c r="W102" s="303"/>
    </row>
    <row r="103" spans="1:23" ht="20.25" customHeight="1">
      <c r="A103" s="269"/>
      <c r="B103" s="79"/>
      <c r="C103" s="278"/>
      <c r="D103" s="278"/>
      <c r="E103" s="278"/>
      <c r="F103" s="278"/>
      <c r="G103" s="278"/>
      <c r="H103" s="278"/>
      <c r="I103" s="278"/>
      <c r="J103" s="86"/>
      <c r="K103" s="94"/>
      <c r="L103" s="282"/>
      <c r="M103" s="289"/>
      <c r="N103" s="293"/>
      <c r="O103" s="299"/>
      <c r="P103" s="230"/>
      <c r="Q103" s="235"/>
      <c r="R103" s="235"/>
      <c r="S103" s="235"/>
      <c r="T103" s="235"/>
      <c r="U103" s="235"/>
      <c r="V103" s="337"/>
      <c r="W103" s="303"/>
    </row>
    <row r="104" spans="1:23" ht="20.25" customHeight="1">
      <c r="A104" s="270"/>
      <c r="B104" s="79"/>
      <c r="C104" s="278"/>
      <c r="D104" s="278"/>
      <c r="E104" s="278"/>
      <c r="F104" s="278"/>
      <c r="G104" s="278"/>
      <c r="H104" s="278"/>
      <c r="I104" s="278"/>
      <c r="J104" s="86"/>
      <c r="K104" s="94"/>
      <c r="L104" s="282"/>
      <c r="M104" s="289"/>
      <c r="N104" s="293"/>
      <c r="O104" s="298"/>
      <c r="P104" s="230"/>
      <c r="Q104" s="235"/>
      <c r="R104" s="235"/>
      <c r="S104" s="235"/>
      <c r="T104" s="235"/>
      <c r="U104" s="235"/>
      <c r="V104" s="337"/>
      <c r="W104" s="303"/>
    </row>
    <row r="105" spans="1:23" ht="20.25" customHeight="1">
      <c r="A105" s="270"/>
      <c r="B105" s="79"/>
      <c r="C105" s="278"/>
      <c r="D105" s="278"/>
      <c r="E105" s="278"/>
      <c r="F105" s="278"/>
      <c r="G105" s="278"/>
      <c r="H105" s="278"/>
      <c r="I105" s="278"/>
      <c r="J105" s="86"/>
      <c r="K105" s="94"/>
      <c r="L105" s="282"/>
      <c r="M105" s="289"/>
      <c r="N105" s="293"/>
      <c r="O105" s="298"/>
      <c r="P105" s="230"/>
      <c r="Q105" s="235"/>
      <c r="R105" s="235"/>
      <c r="S105" s="235"/>
      <c r="T105" s="235"/>
      <c r="U105" s="235"/>
      <c r="V105" s="337"/>
      <c r="W105" s="303"/>
    </row>
    <row r="106" spans="1:23" ht="20.25" customHeight="1">
      <c r="A106" s="270"/>
      <c r="B106" s="79"/>
      <c r="C106" s="278"/>
      <c r="D106" s="278"/>
      <c r="E106" s="278"/>
      <c r="F106" s="278"/>
      <c r="G106" s="278"/>
      <c r="H106" s="278"/>
      <c r="I106" s="278"/>
      <c r="J106" s="86"/>
      <c r="K106" s="94"/>
      <c r="L106" s="282"/>
      <c r="M106" s="289"/>
      <c r="N106" s="293"/>
      <c r="O106" s="298"/>
      <c r="P106" s="230"/>
      <c r="Q106" s="235"/>
      <c r="R106" s="235"/>
      <c r="S106" s="235"/>
      <c r="T106" s="235"/>
      <c r="U106" s="235"/>
      <c r="V106" s="337"/>
      <c r="W106" s="303"/>
    </row>
    <row r="107" spans="1:23" ht="20.25" customHeight="1">
      <c r="A107" s="270"/>
      <c r="B107" s="79"/>
      <c r="C107" s="278"/>
      <c r="D107" s="278"/>
      <c r="E107" s="278"/>
      <c r="F107" s="278"/>
      <c r="G107" s="278"/>
      <c r="H107" s="278"/>
      <c r="I107" s="278"/>
      <c r="J107" s="86"/>
      <c r="K107" s="94"/>
      <c r="L107" s="282"/>
      <c r="M107" s="289"/>
      <c r="N107" s="293"/>
      <c r="O107" s="298"/>
      <c r="P107" s="230"/>
      <c r="Q107" s="235"/>
      <c r="R107" s="235"/>
      <c r="S107" s="235"/>
      <c r="T107" s="235"/>
      <c r="U107" s="235"/>
      <c r="V107" s="337"/>
      <c r="W107" s="303"/>
    </row>
    <row r="108" spans="1:23" ht="20.25" customHeight="1">
      <c r="A108" s="270"/>
      <c r="B108" s="79"/>
      <c r="C108" s="278"/>
      <c r="D108" s="278"/>
      <c r="E108" s="278"/>
      <c r="F108" s="278"/>
      <c r="G108" s="278"/>
      <c r="H108" s="278"/>
      <c r="I108" s="278"/>
      <c r="J108" s="86"/>
      <c r="K108" s="94"/>
      <c r="L108" s="282"/>
      <c r="M108" s="289"/>
      <c r="N108" s="293"/>
      <c r="O108" s="298"/>
      <c r="P108" s="230"/>
      <c r="Q108" s="235"/>
      <c r="R108" s="235"/>
      <c r="S108" s="235"/>
      <c r="T108" s="235"/>
      <c r="U108" s="235"/>
      <c r="V108" s="337"/>
      <c r="W108" s="303"/>
    </row>
    <row r="109" spans="1:23" ht="20.25" customHeight="1">
      <c r="A109" s="270"/>
      <c r="B109" s="79"/>
      <c r="C109" s="278"/>
      <c r="D109" s="278"/>
      <c r="E109" s="278"/>
      <c r="F109" s="278"/>
      <c r="G109" s="278"/>
      <c r="H109" s="278"/>
      <c r="I109" s="278"/>
      <c r="J109" s="86"/>
      <c r="K109" s="94"/>
      <c r="L109" s="282"/>
      <c r="M109" s="289"/>
      <c r="N109" s="293"/>
      <c r="O109" s="298"/>
      <c r="P109" s="230"/>
      <c r="Q109" s="235"/>
      <c r="R109" s="235"/>
      <c r="S109" s="235"/>
      <c r="T109" s="235"/>
      <c r="U109" s="235"/>
      <c r="V109" s="337"/>
      <c r="W109" s="303"/>
    </row>
    <row r="110" spans="1:23" ht="20.25" customHeight="1">
      <c r="A110" s="270"/>
      <c r="B110" s="79"/>
      <c r="C110" s="278"/>
      <c r="D110" s="278"/>
      <c r="E110" s="278"/>
      <c r="F110" s="278"/>
      <c r="G110" s="278"/>
      <c r="H110" s="278"/>
      <c r="I110" s="278"/>
      <c r="J110" s="86"/>
      <c r="K110" s="94"/>
      <c r="L110" s="282"/>
      <c r="M110" s="289"/>
      <c r="N110" s="293"/>
      <c r="O110" s="298"/>
      <c r="P110" s="230"/>
      <c r="Q110" s="235"/>
      <c r="R110" s="235"/>
      <c r="S110" s="235"/>
      <c r="T110" s="235"/>
      <c r="U110" s="235"/>
      <c r="V110" s="337"/>
      <c r="W110" s="303"/>
    </row>
    <row r="111" spans="1:23" ht="20.25" customHeight="1">
      <c r="A111" s="270"/>
      <c r="B111" s="79"/>
      <c r="C111" s="278"/>
      <c r="D111" s="278"/>
      <c r="E111" s="278"/>
      <c r="F111" s="278"/>
      <c r="G111" s="278"/>
      <c r="H111" s="278"/>
      <c r="I111" s="278"/>
      <c r="J111" s="86"/>
      <c r="K111" s="94"/>
      <c r="L111" s="282"/>
      <c r="M111" s="289"/>
      <c r="N111" s="293"/>
      <c r="O111" s="298"/>
      <c r="P111" s="230"/>
      <c r="Q111" s="235"/>
      <c r="R111" s="235"/>
      <c r="S111" s="235"/>
      <c r="T111" s="235"/>
      <c r="U111" s="235"/>
      <c r="V111" s="337"/>
      <c r="W111" s="303"/>
    </row>
    <row r="112" spans="1:23" ht="20.25" customHeight="1">
      <c r="A112" s="270"/>
      <c r="B112" s="79"/>
      <c r="C112" s="278"/>
      <c r="D112" s="278"/>
      <c r="E112" s="278"/>
      <c r="F112" s="278"/>
      <c r="G112" s="278"/>
      <c r="H112" s="278"/>
      <c r="I112" s="278"/>
      <c r="J112" s="86"/>
      <c r="K112" s="94"/>
      <c r="L112" s="282"/>
      <c r="M112" s="289"/>
      <c r="N112" s="293"/>
      <c r="O112" s="298"/>
      <c r="P112" s="230"/>
      <c r="Q112" s="235"/>
      <c r="R112" s="235"/>
      <c r="S112" s="235"/>
      <c r="T112" s="235"/>
      <c r="U112" s="235"/>
      <c r="V112" s="337"/>
      <c r="W112" s="303"/>
    </row>
    <row r="113" spans="1:23" ht="20.25" customHeight="1">
      <c r="A113" s="270"/>
      <c r="B113" s="79"/>
      <c r="C113" s="278"/>
      <c r="D113" s="278"/>
      <c r="E113" s="278"/>
      <c r="F113" s="278"/>
      <c r="G113" s="278"/>
      <c r="H113" s="278"/>
      <c r="I113" s="278"/>
      <c r="J113" s="86"/>
      <c r="K113" s="94"/>
      <c r="L113" s="282"/>
      <c r="M113" s="289"/>
      <c r="N113" s="293"/>
      <c r="O113" s="298"/>
      <c r="P113" s="230"/>
      <c r="Q113" s="235"/>
      <c r="R113" s="235"/>
      <c r="S113" s="235"/>
      <c r="T113" s="235"/>
      <c r="U113" s="235"/>
      <c r="V113" s="337"/>
      <c r="W113" s="303"/>
    </row>
    <row r="114" spans="1:23" ht="20.25" customHeight="1">
      <c r="A114" s="270"/>
      <c r="B114" s="79"/>
      <c r="C114" s="278"/>
      <c r="D114" s="278"/>
      <c r="E114" s="278"/>
      <c r="F114" s="278"/>
      <c r="G114" s="278"/>
      <c r="H114" s="278"/>
      <c r="I114" s="278"/>
      <c r="J114" s="86"/>
      <c r="K114" s="94"/>
      <c r="L114" s="282"/>
      <c r="M114" s="289"/>
      <c r="N114" s="293"/>
      <c r="O114" s="298"/>
      <c r="P114" s="230"/>
      <c r="Q114" s="235"/>
      <c r="R114" s="235"/>
      <c r="S114" s="235"/>
      <c r="T114" s="235"/>
      <c r="U114" s="235"/>
      <c r="V114" s="337"/>
      <c r="W114" s="303"/>
    </row>
    <row r="115" spans="1:23" ht="20.25" customHeight="1">
      <c r="A115" s="270"/>
      <c r="B115" s="79"/>
      <c r="C115" s="278"/>
      <c r="D115" s="278"/>
      <c r="E115" s="278"/>
      <c r="F115" s="278"/>
      <c r="G115" s="278"/>
      <c r="H115" s="278"/>
      <c r="I115" s="278"/>
      <c r="J115" s="86"/>
      <c r="K115" s="94"/>
      <c r="L115" s="282"/>
      <c r="M115" s="289"/>
      <c r="N115" s="293"/>
      <c r="O115" s="298"/>
      <c r="P115" s="230"/>
      <c r="Q115" s="235"/>
      <c r="R115" s="235"/>
      <c r="S115" s="235"/>
      <c r="T115" s="235"/>
      <c r="U115" s="235"/>
      <c r="V115" s="337"/>
      <c r="W115" s="303"/>
    </row>
    <row r="116" spans="1:23" ht="20.25" customHeight="1">
      <c r="A116" s="270"/>
      <c r="B116" s="79"/>
      <c r="C116" s="278"/>
      <c r="D116" s="278"/>
      <c r="E116" s="278"/>
      <c r="F116" s="278"/>
      <c r="G116" s="278"/>
      <c r="H116" s="278"/>
      <c r="I116" s="278"/>
      <c r="J116" s="86"/>
      <c r="K116" s="94"/>
      <c r="L116" s="282"/>
      <c r="M116" s="289"/>
      <c r="N116" s="293"/>
      <c r="O116" s="298"/>
      <c r="P116" s="230"/>
      <c r="Q116" s="235"/>
      <c r="R116" s="235"/>
      <c r="S116" s="235"/>
      <c r="T116" s="235"/>
      <c r="U116" s="235"/>
      <c r="V116" s="337"/>
      <c r="W116" s="303"/>
    </row>
    <row r="117" spans="1:23" ht="20.25" customHeight="1">
      <c r="A117" s="270"/>
      <c r="B117" s="79"/>
      <c r="C117" s="278"/>
      <c r="D117" s="278"/>
      <c r="E117" s="278"/>
      <c r="F117" s="278"/>
      <c r="G117" s="278"/>
      <c r="H117" s="278"/>
      <c r="I117" s="278"/>
      <c r="J117" s="86"/>
      <c r="K117" s="94"/>
      <c r="L117" s="282"/>
      <c r="M117" s="289"/>
      <c r="N117" s="293"/>
      <c r="O117" s="298"/>
      <c r="P117" s="230"/>
      <c r="Q117" s="235"/>
      <c r="R117" s="235"/>
      <c r="S117" s="235"/>
      <c r="T117" s="235"/>
      <c r="U117" s="235"/>
      <c r="V117" s="337"/>
      <c r="W117" s="303"/>
    </row>
    <row r="118" spans="1:23" ht="20.25" customHeight="1">
      <c r="A118" s="270"/>
      <c r="B118" s="79"/>
      <c r="C118" s="278"/>
      <c r="D118" s="278"/>
      <c r="E118" s="278"/>
      <c r="F118" s="278"/>
      <c r="G118" s="278"/>
      <c r="H118" s="278"/>
      <c r="I118" s="278"/>
      <c r="J118" s="86"/>
      <c r="K118" s="94"/>
      <c r="L118" s="282"/>
      <c r="M118" s="289"/>
      <c r="N118" s="293"/>
      <c r="O118" s="298"/>
      <c r="P118" s="230"/>
      <c r="Q118" s="235"/>
      <c r="R118" s="235"/>
      <c r="S118" s="235"/>
      <c r="T118" s="235"/>
      <c r="U118" s="235"/>
      <c r="V118" s="337"/>
      <c r="W118" s="303"/>
    </row>
    <row r="119" spans="1:23" ht="20.25" customHeight="1">
      <c r="A119" s="270"/>
      <c r="B119" s="79"/>
      <c r="C119" s="278"/>
      <c r="D119" s="278"/>
      <c r="E119" s="278"/>
      <c r="F119" s="278"/>
      <c r="G119" s="278"/>
      <c r="H119" s="278"/>
      <c r="I119" s="278"/>
      <c r="J119" s="86"/>
      <c r="K119" s="94"/>
      <c r="L119" s="282"/>
      <c r="M119" s="289"/>
      <c r="N119" s="293"/>
      <c r="O119" s="298"/>
      <c r="P119" s="230"/>
      <c r="Q119" s="235"/>
      <c r="R119" s="235"/>
      <c r="S119" s="235"/>
      <c r="T119" s="235"/>
      <c r="U119" s="235"/>
      <c r="V119" s="337"/>
      <c r="W119" s="303"/>
    </row>
    <row r="120" spans="1:23" ht="20.25" customHeight="1">
      <c r="A120" s="270"/>
      <c r="B120" s="79"/>
      <c r="C120" s="278"/>
      <c r="D120" s="278"/>
      <c r="E120" s="278"/>
      <c r="F120" s="278"/>
      <c r="G120" s="278"/>
      <c r="H120" s="278"/>
      <c r="I120" s="278"/>
      <c r="J120" s="86"/>
      <c r="K120" s="94"/>
      <c r="L120" s="282"/>
      <c r="M120" s="289"/>
      <c r="N120" s="293"/>
      <c r="O120" s="298"/>
      <c r="P120" s="230"/>
      <c r="Q120" s="235"/>
      <c r="R120" s="235"/>
      <c r="S120" s="235"/>
      <c r="T120" s="235"/>
      <c r="U120" s="235"/>
      <c r="V120" s="337"/>
      <c r="W120" s="303"/>
    </row>
    <row r="121" spans="1:23" ht="20.25" customHeight="1">
      <c r="A121" s="270"/>
      <c r="B121" s="79"/>
      <c r="C121" s="278"/>
      <c r="D121" s="278"/>
      <c r="E121" s="278"/>
      <c r="F121" s="278"/>
      <c r="G121" s="278"/>
      <c r="H121" s="278"/>
      <c r="I121" s="278"/>
      <c r="J121" s="86"/>
      <c r="K121" s="94"/>
      <c r="L121" s="282"/>
      <c r="M121" s="289"/>
      <c r="N121" s="293"/>
      <c r="O121" s="298"/>
      <c r="P121" s="230"/>
      <c r="Q121" s="235"/>
      <c r="R121" s="235"/>
      <c r="S121" s="235"/>
      <c r="T121" s="235"/>
      <c r="U121" s="235"/>
      <c r="V121" s="337"/>
      <c r="W121" s="303"/>
    </row>
    <row r="122" spans="1:23" ht="20.25" customHeight="1">
      <c r="A122" s="270"/>
      <c r="B122" s="79"/>
      <c r="C122" s="278"/>
      <c r="D122" s="278"/>
      <c r="E122" s="278"/>
      <c r="F122" s="278"/>
      <c r="G122" s="278"/>
      <c r="H122" s="278"/>
      <c r="I122" s="278"/>
      <c r="J122" s="86"/>
      <c r="K122" s="94"/>
      <c r="L122" s="282"/>
      <c r="M122" s="289"/>
      <c r="N122" s="293"/>
      <c r="O122" s="298"/>
      <c r="P122" s="230"/>
      <c r="Q122" s="235"/>
      <c r="R122" s="235"/>
      <c r="S122" s="235"/>
      <c r="T122" s="235"/>
      <c r="U122" s="235"/>
      <c r="V122" s="337"/>
      <c r="W122" s="303"/>
    </row>
    <row r="123" spans="1:23" ht="20.25" customHeight="1">
      <c r="A123" s="270"/>
      <c r="B123" s="79"/>
      <c r="C123" s="278"/>
      <c r="D123" s="278"/>
      <c r="E123" s="278"/>
      <c r="F123" s="278"/>
      <c r="G123" s="278"/>
      <c r="H123" s="278"/>
      <c r="I123" s="278"/>
      <c r="J123" s="86"/>
      <c r="K123" s="94"/>
      <c r="L123" s="282"/>
      <c r="M123" s="289"/>
      <c r="N123" s="293"/>
      <c r="O123" s="298"/>
      <c r="P123" s="230"/>
      <c r="Q123" s="235"/>
      <c r="R123" s="235"/>
      <c r="S123" s="235"/>
      <c r="T123" s="235"/>
      <c r="U123" s="235"/>
      <c r="V123" s="337"/>
      <c r="W123" s="303"/>
    </row>
    <row r="124" spans="1:23" ht="20.25" customHeight="1">
      <c r="A124" s="270"/>
      <c r="B124" s="79"/>
      <c r="C124" s="278"/>
      <c r="D124" s="278"/>
      <c r="E124" s="278"/>
      <c r="F124" s="278"/>
      <c r="G124" s="278"/>
      <c r="H124" s="278"/>
      <c r="I124" s="278"/>
      <c r="J124" s="86"/>
      <c r="K124" s="94"/>
      <c r="L124" s="282"/>
      <c r="M124" s="289"/>
      <c r="N124" s="293"/>
      <c r="O124" s="298"/>
      <c r="P124" s="230"/>
      <c r="Q124" s="235"/>
      <c r="R124" s="235"/>
      <c r="S124" s="235"/>
      <c r="T124" s="235"/>
      <c r="U124" s="235"/>
      <c r="V124" s="337"/>
      <c r="W124" s="303"/>
    </row>
    <row r="125" spans="1:23" ht="20.25" customHeight="1">
      <c r="A125" s="270"/>
      <c r="B125" s="79"/>
      <c r="C125" s="278"/>
      <c r="D125" s="278"/>
      <c r="E125" s="278"/>
      <c r="F125" s="278"/>
      <c r="G125" s="278"/>
      <c r="H125" s="278"/>
      <c r="I125" s="278"/>
      <c r="J125" s="86"/>
      <c r="K125" s="94"/>
      <c r="L125" s="282"/>
      <c r="M125" s="289"/>
      <c r="N125" s="293"/>
      <c r="O125" s="298"/>
      <c r="P125" s="230"/>
      <c r="Q125" s="235"/>
      <c r="R125" s="235"/>
      <c r="S125" s="235"/>
      <c r="T125" s="235"/>
      <c r="U125" s="235"/>
      <c r="V125" s="337"/>
      <c r="W125" s="303"/>
    </row>
    <row r="126" spans="1:23" ht="20.25" customHeight="1">
      <c r="A126" s="270"/>
      <c r="B126" s="79"/>
      <c r="C126" s="278"/>
      <c r="D126" s="278"/>
      <c r="E126" s="278"/>
      <c r="F126" s="278"/>
      <c r="G126" s="278"/>
      <c r="H126" s="278"/>
      <c r="I126" s="278"/>
      <c r="J126" s="86"/>
      <c r="K126" s="94"/>
      <c r="L126" s="282"/>
      <c r="M126" s="289"/>
      <c r="N126" s="293"/>
      <c r="O126" s="298"/>
      <c r="P126" s="230"/>
      <c r="Q126" s="235"/>
      <c r="R126" s="235"/>
      <c r="S126" s="235"/>
      <c r="T126" s="235"/>
      <c r="U126" s="235"/>
      <c r="V126" s="337"/>
      <c r="W126" s="303"/>
    </row>
    <row r="127" spans="1:23" ht="20.25" customHeight="1">
      <c r="A127" s="270"/>
      <c r="B127" s="79"/>
      <c r="C127" s="278"/>
      <c r="D127" s="278"/>
      <c r="E127" s="278"/>
      <c r="F127" s="278"/>
      <c r="G127" s="278"/>
      <c r="H127" s="278"/>
      <c r="I127" s="278"/>
      <c r="J127" s="86"/>
      <c r="K127" s="94"/>
      <c r="L127" s="282"/>
      <c r="M127" s="289"/>
      <c r="N127" s="293"/>
      <c r="O127" s="298"/>
      <c r="P127" s="230"/>
      <c r="Q127" s="235"/>
      <c r="R127" s="235"/>
      <c r="S127" s="235"/>
      <c r="T127" s="235"/>
      <c r="U127" s="235"/>
      <c r="V127" s="337"/>
      <c r="W127" s="303"/>
    </row>
    <row r="128" spans="1:23" ht="20.25" customHeight="1">
      <c r="A128" s="270"/>
      <c r="B128" s="79"/>
      <c r="C128" s="278"/>
      <c r="D128" s="278"/>
      <c r="E128" s="278"/>
      <c r="F128" s="278"/>
      <c r="G128" s="278"/>
      <c r="H128" s="278"/>
      <c r="I128" s="278"/>
      <c r="J128" s="86"/>
      <c r="K128" s="94"/>
      <c r="L128" s="282"/>
      <c r="M128" s="289"/>
      <c r="N128" s="293"/>
      <c r="O128" s="298"/>
      <c r="P128" s="230"/>
      <c r="Q128" s="235"/>
      <c r="R128" s="235"/>
      <c r="S128" s="235"/>
      <c r="T128" s="235"/>
      <c r="U128" s="235"/>
      <c r="V128" s="337"/>
      <c r="W128" s="303"/>
    </row>
    <row r="129" spans="1:23" ht="20.25" customHeight="1">
      <c r="A129" s="270"/>
      <c r="B129" s="79"/>
      <c r="C129" s="278"/>
      <c r="D129" s="278"/>
      <c r="E129" s="278"/>
      <c r="F129" s="278"/>
      <c r="G129" s="278"/>
      <c r="H129" s="278"/>
      <c r="I129" s="278"/>
      <c r="J129" s="86"/>
      <c r="K129" s="94"/>
      <c r="L129" s="282"/>
      <c r="M129" s="289"/>
      <c r="N129" s="293"/>
      <c r="O129" s="298"/>
      <c r="P129" s="230"/>
      <c r="Q129" s="235"/>
      <c r="R129" s="235"/>
      <c r="S129" s="235"/>
      <c r="T129" s="235"/>
      <c r="U129" s="235"/>
      <c r="V129" s="337"/>
      <c r="W129" s="303"/>
    </row>
    <row r="130" spans="1:23" ht="20.25" customHeight="1">
      <c r="A130" s="270"/>
      <c r="B130" s="79"/>
      <c r="C130" s="278"/>
      <c r="D130" s="278"/>
      <c r="E130" s="278"/>
      <c r="F130" s="278"/>
      <c r="G130" s="278"/>
      <c r="H130" s="278"/>
      <c r="I130" s="278"/>
      <c r="J130" s="86"/>
      <c r="K130" s="94"/>
      <c r="L130" s="282"/>
      <c r="M130" s="289"/>
      <c r="N130" s="293"/>
      <c r="O130" s="298"/>
      <c r="P130" s="230"/>
      <c r="Q130" s="235"/>
      <c r="R130" s="235"/>
      <c r="S130" s="235"/>
      <c r="T130" s="235"/>
      <c r="U130" s="235"/>
      <c r="V130" s="337"/>
      <c r="W130" s="303"/>
    </row>
    <row r="131" spans="1:23" ht="20.25" customHeight="1">
      <c r="A131" s="270"/>
      <c r="B131" s="79"/>
      <c r="C131" s="278"/>
      <c r="D131" s="278"/>
      <c r="E131" s="278"/>
      <c r="F131" s="278"/>
      <c r="G131" s="278"/>
      <c r="H131" s="278"/>
      <c r="I131" s="278"/>
      <c r="J131" s="86"/>
      <c r="K131" s="94"/>
      <c r="L131" s="282"/>
      <c r="M131" s="289"/>
      <c r="N131" s="293"/>
      <c r="O131" s="298"/>
      <c r="P131" s="230"/>
      <c r="Q131" s="235"/>
      <c r="R131" s="235"/>
      <c r="S131" s="235"/>
      <c r="T131" s="235"/>
      <c r="U131" s="235"/>
      <c r="V131" s="337"/>
      <c r="W131" s="303"/>
    </row>
    <row r="132" spans="1:23" ht="20.25" customHeight="1">
      <c r="A132" s="270"/>
      <c r="B132" s="79"/>
      <c r="C132" s="278"/>
      <c r="D132" s="278"/>
      <c r="E132" s="278"/>
      <c r="F132" s="278"/>
      <c r="G132" s="278"/>
      <c r="H132" s="278"/>
      <c r="I132" s="278"/>
      <c r="J132" s="86"/>
      <c r="K132" s="94"/>
      <c r="L132" s="282"/>
      <c r="M132" s="289"/>
      <c r="N132" s="293"/>
      <c r="O132" s="298"/>
      <c r="P132" s="230"/>
      <c r="Q132" s="235"/>
      <c r="R132" s="235"/>
      <c r="S132" s="235"/>
      <c r="T132" s="235"/>
      <c r="U132" s="235"/>
      <c r="V132" s="337"/>
      <c r="W132" s="303"/>
    </row>
    <row r="133" spans="1:23" ht="20.25" customHeight="1">
      <c r="A133" s="270"/>
      <c r="B133" s="79"/>
      <c r="C133" s="278"/>
      <c r="D133" s="278"/>
      <c r="E133" s="278"/>
      <c r="F133" s="278"/>
      <c r="G133" s="278"/>
      <c r="H133" s="278"/>
      <c r="I133" s="278"/>
      <c r="J133" s="86"/>
      <c r="K133" s="94"/>
      <c r="L133" s="282"/>
      <c r="M133" s="289"/>
      <c r="N133" s="293"/>
      <c r="O133" s="298"/>
      <c r="P133" s="230"/>
      <c r="Q133" s="235"/>
      <c r="R133" s="235"/>
      <c r="S133" s="235"/>
      <c r="T133" s="235"/>
      <c r="U133" s="235"/>
      <c r="V133" s="337"/>
      <c r="W133" s="303"/>
    </row>
    <row r="134" spans="1:23" ht="20.25" customHeight="1">
      <c r="A134" s="270"/>
      <c r="B134" s="79"/>
      <c r="C134" s="278"/>
      <c r="D134" s="278"/>
      <c r="E134" s="278"/>
      <c r="F134" s="278"/>
      <c r="G134" s="278"/>
      <c r="H134" s="278"/>
      <c r="I134" s="278"/>
      <c r="J134" s="86"/>
      <c r="K134" s="94"/>
      <c r="L134" s="282"/>
      <c r="M134" s="289"/>
      <c r="N134" s="293"/>
      <c r="O134" s="298"/>
      <c r="P134" s="230"/>
      <c r="Q134" s="235"/>
      <c r="R134" s="235"/>
      <c r="S134" s="235"/>
      <c r="T134" s="235"/>
      <c r="U134" s="235"/>
      <c r="V134" s="337"/>
      <c r="W134" s="303"/>
    </row>
    <row r="135" spans="1:23" ht="20.25" customHeight="1">
      <c r="A135" s="270"/>
      <c r="B135" s="79"/>
      <c r="C135" s="278"/>
      <c r="D135" s="278"/>
      <c r="E135" s="278"/>
      <c r="F135" s="278"/>
      <c r="G135" s="278"/>
      <c r="H135" s="278"/>
      <c r="I135" s="278"/>
      <c r="J135" s="86"/>
      <c r="K135" s="94"/>
      <c r="L135" s="282"/>
      <c r="M135" s="289"/>
      <c r="N135" s="293"/>
      <c r="O135" s="298"/>
      <c r="P135" s="230"/>
      <c r="Q135" s="235"/>
      <c r="R135" s="235"/>
      <c r="S135" s="235"/>
      <c r="T135" s="235"/>
      <c r="U135" s="235"/>
      <c r="V135" s="337"/>
      <c r="W135" s="303"/>
    </row>
    <row r="136" spans="1:23" ht="20.25" customHeight="1">
      <c r="A136" s="270"/>
      <c r="B136" s="79"/>
      <c r="C136" s="278"/>
      <c r="D136" s="278"/>
      <c r="E136" s="278"/>
      <c r="F136" s="278"/>
      <c r="G136" s="278"/>
      <c r="H136" s="278"/>
      <c r="I136" s="278"/>
      <c r="J136" s="86"/>
      <c r="K136" s="94"/>
      <c r="L136" s="282"/>
      <c r="M136" s="289"/>
      <c r="N136" s="293"/>
      <c r="O136" s="298"/>
      <c r="P136" s="230"/>
      <c r="Q136" s="235"/>
      <c r="R136" s="235"/>
      <c r="S136" s="235"/>
      <c r="T136" s="235"/>
      <c r="U136" s="235"/>
      <c r="V136" s="337"/>
      <c r="W136" s="303"/>
    </row>
    <row r="137" spans="1:23" ht="20.25" customHeight="1">
      <c r="A137" s="269"/>
      <c r="B137" s="79"/>
      <c r="C137" s="278"/>
      <c r="D137" s="278"/>
      <c r="E137" s="278"/>
      <c r="F137" s="278"/>
      <c r="G137" s="278"/>
      <c r="H137" s="278"/>
      <c r="I137" s="278"/>
      <c r="J137" s="86"/>
      <c r="K137" s="94"/>
      <c r="L137" s="282"/>
      <c r="M137" s="289"/>
      <c r="N137" s="293"/>
      <c r="O137" s="299"/>
      <c r="P137" s="230"/>
      <c r="Q137" s="247"/>
      <c r="R137" s="235"/>
      <c r="S137" s="235"/>
      <c r="T137" s="235"/>
      <c r="U137" s="235"/>
      <c r="V137" s="337"/>
      <c r="W137" s="303"/>
    </row>
    <row r="138" spans="1:23" ht="20.25" customHeight="1">
      <c r="A138" s="269"/>
      <c r="B138" s="79"/>
      <c r="C138" s="278"/>
      <c r="D138" s="278"/>
      <c r="E138" s="278"/>
      <c r="F138" s="278"/>
      <c r="G138" s="278"/>
      <c r="H138" s="278"/>
      <c r="I138" s="278"/>
      <c r="J138" s="86"/>
      <c r="K138" s="94"/>
      <c r="L138" s="282"/>
      <c r="M138" s="289"/>
      <c r="N138" s="293"/>
      <c r="O138" s="299"/>
      <c r="P138" s="230"/>
      <c r="Q138" s="247"/>
      <c r="R138" s="235"/>
      <c r="S138" s="235"/>
      <c r="T138" s="235"/>
      <c r="U138" s="235"/>
      <c r="V138" s="337"/>
      <c r="W138" s="303"/>
    </row>
    <row r="139" spans="1:23" ht="20.25" customHeight="1">
      <c r="A139" s="269"/>
      <c r="B139" s="79"/>
      <c r="C139" s="278"/>
      <c r="D139" s="278"/>
      <c r="E139" s="278"/>
      <c r="F139" s="278"/>
      <c r="G139" s="278"/>
      <c r="H139" s="278"/>
      <c r="I139" s="278"/>
      <c r="J139" s="86"/>
      <c r="K139" s="94"/>
      <c r="L139" s="282"/>
      <c r="M139" s="289"/>
      <c r="N139" s="293"/>
      <c r="O139" s="299"/>
      <c r="P139" s="230"/>
      <c r="Q139" s="247"/>
      <c r="R139" s="235"/>
      <c r="S139" s="235"/>
      <c r="T139" s="235"/>
      <c r="U139" s="235"/>
      <c r="V139" s="337"/>
      <c r="W139" s="303"/>
    </row>
    <row r="140" spans="1:23" ht="20.25" customHeight="1">
      <c r="A140" s="269"/>
      <c r="B140" s="79"/>
      <c r="C140" s="278"/>
      <c r="D140" s="278"/>
      <c r="E140" s="278"/>
      <c r="F140" s="278"/>
      <c r="G140" s="278"/>
      <c r="H140" s="278"/>
      <c r="I140" s="278"/>
      <c r="J140" s="86"/>
      <c r="K140" s="94"/>
      <c r="L140" s="282"/>
      <c r="M140" s="289"/>
      <c r="N140" s="293"/>
      <c r="O140" s="299"/>
      <c r="P140" s="230"/>
      <c r="Q140" s="247"/>
      <c r="R140" s="235"/>
      <c r="S140" s="235"/>
      <c r="T140" s="235"/>
      <c r="U140" s="235"/>
      <c r="V140" s="337"/>
      <c r="W140" s="303"/>
    </row>
    <row r="141" spans="1:23" ht="20.25" customHeight="1">
      <c r="A141" s="269"/>
      <c r="B141" s="79"/>
      <c r="C141" s="278"/>
      <c r="D141" s="278"/>
      <c r="E141" s="278"/>
      <c r="F141" s="278"/>
      <c r="G141" s="278"/>
      <c r="H141" s="278"/>
      <c r="I141" s="278"/>
      <c r="J141" s="86"/>
      <c r="K141" s="94"/>
      <c r="L141" s="282"/>
      <c r="M141" s="289"/>
      <c r="N141" s="293"/>
      <c r="O141" s="299"/>
      <c r="P141" s="230"/>
      <c r="Q141" s="247"/>
      <c r="R141" s="235"/>
      <c r="S141" s="235"/>
      <c r="T141" s="235"/>
      <c r="U141" s="235"/>
      <c r="V141" s="337"/>
      <c r="W141" s="303"/>
    </row>
    <row r="142" spans="1:23" ht="20.25" customHeight="1">
      <c r="A142" s="269"/>
      <c r="B142" s="79"/>
      <c r="C142" s="278"/>
      <c r="D142" s="278"/>
      <c r="E142" s="278"/>
      <c r="F142" s="278"/>
      <c r="G142" s="278"/>
      <c r="H142" s="278"/>
      <c r="I142" s="278"/>
      <c r="J142" s="86"/>
      <c r="K142" s="94"/>
      <c r="L142" s="282"/>
      <c r="M142" s="289"/>
      <c r="N142" s="293"/>
      <c r="O142" s="299"/>
      <c r="P142" s="230"/>
      <c r="Q142" s="247"/>
      <c r="R142" s="235"/>
      <c r="S142" s="235"/>
      <c r="T142" s="235"/>
      <c r="U142" s="235"/>
      <c r="V142" s="337"/>
      <c r="W142" s="303"/>
    </row>
    <row r="143" spans="1:23" ht="20.25" customHeight="1">
      <c r="A143" s="269"/>
      <c r="B143" s="79"/>
      <c r="C143" s="278"/>
      <c r="D143" s="278"/>
      <c r="E143" s="278"/>
      <c r="F143" s="278"/>
      <c r="G143" s="278"/>
      <c r="H143" s="278"/>
      <c r="I143" s="278"/>
      <c r="J143" s="86"/>
      <c r="K143" s="94"/>
      <c r="L143" s="282"/>
      <c r="M143" s="289"/>
      <c r="N143" s="293"/>
      <c r="O143" s="299"/>
      <c r="P143" s="230"/>
      <c r="Q143" s="247"/>
      <c r="R143" s="235"/>
      <c r="S143" s="235"/>
      <c r="T143" s="235"/>
      <c r="U143" s="235"/>
      <c r="V143" s="337"/>
      <c r="W143" s="303"/>
    </row>
    <row r="144" spans="1:23" ht="20.25" customHeight="1">
      <c r="A144" s="269"/>
      <c r="B144" s="79"/>
      <c r="C144" s="278"/>
      <c r="D144" s="278"/>
      <c r="E144" s="278"/>
      <c r="F144" s="278"/>
      <c r="G144" s="278"/>
      <c r="H144" s="278"/>
      <c r="I144" s="278"/>
      <c r="J144" s="86"/>
      <c r="K144" s="94"/>
      <c r="L144" s="282"/>
      <c r="M144" s="289"/>
      <c r="N144" s="293"/>
      <c r="O144" s="299"/>
      <c r="P144" s="230"/>
      <c r="Q144" s="247"/>
      <c r="R144" s="235"/>
      <c r="S144" s="235"/>
      <c r="T144" s="235"/>
      <c r="U144" s="235"/>
      <c r="V144" s="337"/>
      <c r="W144" s="303"/>
    </row>
    <row r="145" spans="1:23" ht="20.25" customHeight="1">
      <c r="A145" s="269"/>
      <c r="B145" s="79"/>
      <c r="C145" s="278"/>
      <c r="D145" s="278"/>
      <c r="E145" s="278"/>
      <c r="F145" s="278"/>
      <c r="G145" s="278"/>
      <c r="H145" s="278"/>
      <c r="I145" s="278"/>
      <c r="J145" s="86"/>
      <c r="K145" s="94"/>
      <c r="L145" s="282"/>
      <c r="M145" s="289"/>
      <c r="N145" s="293"/>
      <c r="O145" s="299"/>
      <c r="P145" s="230"/>
      <c r="Q145" s="247"/>
      <c r="R145" s="235"/>
      <c r="S145" s="235"/>
      <c r="T145" s="235"/>
      <c r="U145" s="235"/>
      <c r="V145" s="337"/>
      <c r="W145" s="303"/>
    </row>
    <row r="146" spans="1:23" ht="20.25" customHeight="1">
      <c r="A146" s="269"/>
      <c r="B146" s="79"/>
      <c r="C146" s="278"/>
      <c r="D146" s="278"/>
      <c r="E146" s="278"/>
      <c r="F146" s="278"/>
      <c r="G146" s="278"/>
      <c r="H146" s="278"/>
      <c r="I146" s="278"/>
      <c r="J146" s="86"/>
      <c r="K146" s="94"/>
      <c r="L146" s="282"/>
      <c r="M146" s="289"/>
      <c r="N146" s="293"/>
      <c r="O146" s="299"/>
      <c r="P146" s="230"/>
      <c r="Q146" s="247"/>
      <c r="R146" s="235"/>
      <c r="S146" s="235"/>
      <c r="T146" s="235"/>
      <c r="U146" s="235"/>
      <c r="V146" s="337"/>
      <c r="W146" s="303"/>
    </row>
    <row r="147" spans="1:23" ht="20.25" customHeight="1">
      <c r="A147" s="269"/>
      <c r="B147" s="79"/>
      <c r="C147" s="278"/>
      <c r="D147" s="278"/>
      <c r="E147" s="278"/>
      <c r="F147" s="278"/>
      <c r="G147" s="278"/>
      <c r="H147" s="278"/>
      <c r="I147" s="278"/>
      <c r="J147" s="86"/>
      <c r="K147" s="94"/>
      <c r="L147" s="282"/>
      <c r="M147" s="289"/>
      <c r="N147" s="293"/>
      <c r="O147" s="299"/>
      <c r="P147" s="230"/>
      <c r="Q147" s="247"/>
      <c r="R147" s="235"/>
      <c r="S147" s="235"/>
      <c r="T147" s="235"/>
      <c r="U147" s="235"/>
      <c r="V147" s="337"/>
      <c r="W147" s="303"/>
    </row>
    <row r="148" spans="1:23" ht="20.25" customHeight="1">
      <c r="A148" s="269"/>
      <c r="B148" s="79"/>
      <c r="C148" s="278"/>
      <c r="D148" s="278"/>
      <c r="E148" s="278"/>
      <c r="F148" s="278"/>
      <c r="G148" s="278"/>
      <c r="H148" s="278"/>
      <c r="I148" s="278"/>
      <c r="J148" s="86"/>
      <c r="K148" s="94"/>
      <c r="L148" s="282"/>
      <c r="M148" s="289"/>
      <c r="N148" s="293"/>
      <c r="O148" s="299"/>
      <c r="P148" s="230"/>
      <c r="Q148" s="247"/>
      <c r="R148" s="235"/>
      <c r="S148" s="235"/>
      <c r="T148" s="235"/>
      <c r="U148" s="235"/>
      <c r="V148" s="337"/>
      <c r="W148" s="303"/>
    </row>
    <row r="149" spans="1:23" ht="20.25" customHeight="1">
      <c r="A149" s="269"/>
      <c r="B149" s="79"/>
      <c r="C149" s="278"/>
      <c r="D149" s="278"/>
      <c r="E149" s="278"/>
      <c r="F149" s="278"/>
      <c r="G149" s="278"/>
      <c r="H149" s="278"/>
      <c r="I149" s="278"/>
      <c r="J149" s="86"/>
      <c r="K149" s="94"/>
      <c r="L149" s="282"/>
      <c r="M149" s="289"/>
      <c r="N149" s="293"/>
      <c r="O149" s="299"/>
      <c r="P149" s="230"/>
      <c r="Q149" s="247"/>
      <c r="R149" s="235"/>
      <c r="S149" s="235"/>
      <c r="T149" s="235"/>
      <c r="U149" s="235"/>
      <c r="V149" s="337"/>
      <c r="W149" s="303"/>
    </row>
    <row r="150" spans="1:23" ht="20.25" customHeight="1">
      <c r="A150" s="269"/>
      <c r="B150" s="79"/>
      <c r="C150" s="278"/>
      <c r="D150" s="278"/>
      <c r="E150" s="278"/>
      <c r="F150" s="278"/>
      <c r="G150" s="278"/>
      <c r="H150" s="278"/>
      <c r="I150" s="278"/>
      <c r="J150" s="86"/>
      <c r="K150" s="94"/>
      <c r="L150" s="282"/>
      <c r="M150" s="289"/>
      <c r="N150" s="293"/>
      <c r="O150" s="299"/>
      <c r="P150" s="230"/>
      <c r="Q150" s="247"/>
      <c r="R150" s="235"/>
      <c r="S150" s="235"/>
      <c r="T150" s="235"/>
      <c r="U150" s="235"/>
      <c r="V150" s="337"/>
      <c r="W150" s="303"/>
    </row>
    <row r="151" spans="1:23" ht="20.25" customHeight="1">
      <c r="A151" s="269"/>
      <c r="B151" s="79"/>
      <c r="C151" s="278"/>
      <c r="D151" s="278"/>
      <c r="E151" s="278"/>
      <c r="F151" s="278"/>
      <c r="G151" s="278"/>
      <c r="H151" s="278"/>
      <c r="I151" s="278"/>
      <c r="J151" s="86"/>
      <c r="K151" s="94"/>
      <c r="L151" s="282"/>
      <c r="M151" s="289"/>
      <c r="N151" s="293"/>
      <c r="O151" s="299"/>
      <c r="P151" s="230"/>
      <c r="Q151" s="247"/>
      <c r="R151" s="235"/>
      <c r="S151" s="235"/>
      <c r="T151" s="235"/>
      <c r="U151" s="235"/>
      <c r="V151" s="337"/>
      <c r="W151" s="303"/>
    </row>
    <row r="152" spans="1:23" ht="20.25" customHeight="1">
      <c r="A152" s="269"/>
      <c r="B152" s="79"/>
      <c r="C152" s="278"/>
      <c r="D152" s="278"/>
      <c r="E152" s="278"/>
      <c r="F152" s="278"/>
      <c r="G152" s="278"/>
      <c r="H152" s="278"/>
      <c r="I152" s="278"/>
      <c r="J152" s="86"/>
      <c r="K152" s="94"/>
      <c r="L152" s="282"/>
      <c r="M152" s="289"/>
      <c r="N152" s="293"/>
      <c r="O152" s="299"/>
      <c r="P152" s="230"/>
      <c r="Q152" s="247"/>
      <c r="R152" s="235"/>
      <c r="S152" s="235"/>
      <c r="T152" s="235"/>
      <c r="U152" s="235"/>
      <c r="V152" s="337"/>
      <c r="W152" s="303"/>
    </row>
    <row r="153" spans="1:23" ht="20.25" customHeight="1">
      <c r="A153" s="269"/>
      <c r="B153" s="79"/>
      <c r="C153" s="278"/>
      <c r="D153" s="278"/>
      <c r="E153" s="278"/>
      <c r="F153" s="278"/>
      <c r="G153" s="278"/>
      <c r="H153" s="278"/>
      <c r="I153" s="278"/>
      <c r="J153" s="86"/>
      <c r="K153" s="94"/>
      <c r="L153" s="282"/>
      <c r="M153" s="289"/>
      <c r="N153" s="293"/>
      <c r="O153" s="299"/>
      <c r="P153" s="230"/>
      <c r="Q153" s="247"/>
      <c r="R153" s="235"/>
      <c r="S153" s="235"/>
      <c r="T153" s="235"/>
      <c r="U153" s="235"/>
      <c r="V153" s="337"/>
      <c r="W153" s="303"/>
    </row>
    <row r="154" spans="1:23" ht="20.25" customHeight="1">
      <c r="A154" s="269"/>
      <c r="B154" s="79"/>
      <c r="C154" s="278"/>
      <c r="D154" s="278"/>
      <c r="E154" s="278"/>
      <c r="F154" s="278"/>
      <c r="G154" s="278"/>
      <c r="H154" s="278"/>
      <c r="I154" s="278"/>
      <c r="J154" s="86"/>
      <c r="K154" s="94"/>
      <c r="L154" s="282"/>
      <c r="M154" s="289"/>
      <c r="N154" s="293"/>
      <c r="O154" s="299"/>
      <c r="P154" s="230"/>
      <c r="Q154" s="247"/>
      <c r="R154" s="235"/>
      <c r="S154" s="235"/>
      <c r="T154" s="235"/>
      <c r="U154" s="235"/>
      <c r="V154" s="337"/>
      <c r="W154" s="303"/>
    </row>
    <row r="155" spans="1:23" ht="20.25" customHeight="1">
      <c r="A155" s="269"/>
      <c r="B155" s="79"/>
      <c r="C155" s="278"/>
      <c r="D155" s="278"/>
      <c r="E155" s="278"/>
      <c r="F155" s="278"/>
      <c r="G155" s="278"/>
      <c r="H155" s="278"/>
      <c r="I155" s="278"/>
      <c r="J155" s="86"/>
      <c r="K155" s="94"/>
      <c r="L155" s="282"/>
      <c r="M155" s="289"/>
      <c r="N155" s="293"/>
      <c r="O155" s="299"/>
      <c r="P155" s="230"/>
      <c r="Q155" s="247"/>
      <c r="R155" s="235"/>
      <c r="S155" s="235"/>
      <c r="T155" s="235"/>
      <c r="U155" s="235"/>
      <c r="V155" s="337"/>
      <c r="W155" s="303"/>
    </row>
    <row r="156" spans="1:23" ht="20.25" customHeight="1">
      <c r="A156" s="269"/>
      <c r="B156" s="79"/>
      <c r="C156" s="278"/>
      <c r="D156" s="278"/>
      <c r="E156" s="278"/>
      <c r="F156" s="278"/>
      <c r="G156" s="278"/>
      <c r="H156" s="278"/>
      <c r="I156" s="278"/>
      <c r="J156" s="86"/>
      <c r="K156" s="94"/>
      <c r="L156" s="282"/>
      <c r="M156" s="289"/>
      <c r="N156" s="293"/>
      <c r="O156" s="299"/>
      <c r="P156" s="230"/>
      <c r="Q156" s="247"/>
      <c r="R156" s="235"/>
      <c r="S156" s="235"/>
      <c r="T156" s="235"/>
      <c r="U156" s="235"/>
      <c r="V156" s="337"/>
      <c r="W156" s="303"/>
    </row>
    <row r="157" spans="1:23" ht="20.25" customHeight="1">
      <c r="A157" s="269"/>
      <c r="B157" s="79"/>
      <c r="C157" s="278"/>
      <c r="D157" s="278"/>
      <c r="E157" s="278"/>
      <c r="F157" s="278"/>
      <c r="G157" s="278"/>
      <c r="H157" s="278"/>
      <c r="I157" s="278"/>
      <c r="J157" s="86"/>
      <c r="K157" s="94"/>
      <c r="L157" s="282"/>
      <c r="M157" s="289"/>
      <c r="N157" s="293"/>
      <c r="O157" s="299"/>
      <c r="P157" s="230"/>
      <c r="Q157" s="247"/>
      <c r="R157" s="235"/>
      <c r="S157" s="235"/>
      <c r="T157" s="235"/>
      <c r="U157" s="235"/>
      <c r="V157" s="337"/>
      <c r="W157" s="303"/>
    </row>
    <row r="158" spans="1:23" ht="20.25" customHeight="1">
      <c r="A158" s="269"/>
      <c r="B158" s="79"/>
      <c r="C158" s="278"/>
      <c r="D158" s="278"/>
      <c r="E158" s="278"/>
      <c r="F158" s="278"/>
      <c r="G158" s="278"/>
      <c r="H158" s="278"/>
      <c r="I158" s="278"/>
      <c r="J158" s="86"/>
      <c r="K158" s="94"/>
      <c r="L158" s="282"/>
      <c r="M158" s="289"/>
      <c r="N158" s="293"/>
      <c r="O158" s="299"/>
      <c r="P158" s="230"/>
      <c r="Q158" s="247"/>
      <c r="R158" s="235"/>
      <c r="S158" s="235"/>
      <c r="T158" s="235"/>
      <c r="U158" s="235"/>
      <c r="V158" s="337"/>
      <c r="W158" s="303"/>
    </row>
    <row r="159" spans="1:23" ht="20.25" customHeight="1">
      <c r="A159" s="269"/>
      <c r="B159" s="79"/>
      <c r="C159" s="278"/>
      <c r="D159" s="278"/>
      <c r="E159" s="278"/>
      <c r="F159" s="278"/>
      <c r="G159" s="278"/>
      <c r="H159" s="278"/>
      <c r="I159" s="278"/>
      <c r="J159" s="86"/>
      <c r="K159" s="94"/>
      <c r="L159" s="282"/>
      <c r="M159" s="289"/>
      <c r="N159" s="293"/>
      <c r="O159" s="299"/>
      <c r="P159" s="230"/>
      <c r="Q159" s="247"/>
      <c r="R159" s="235"/>
      <c r="S159" s="235"/>
      <c r="T159" s="235"/>
      <c r="U159" s="235"/>
      <c r="V159" s="337"/>
      <c r="W159" s="303"/>
    </row>
    <row r="160" spans="1:23" ht="20.25" customHeight="1">
      <c r="A160" s="269"/>
      <c r="B160" s="79"/>
      <c r="C160" s="278"/>
      <c r="D160" s="278"/>
      <c r="E160" s="278"/>
      <c r="F160" s="278"/>
      <c r="G160" s="278"/>
      <c r="H160" s="278"/>
      <c r="I160" s="278"/>
      <c r="J160" s="86"/>
      <c r="K160" s="94"/>
      <c r="L160" s="282"/>
      <c r="M160" s="289"/>
      <c r="N160" s="293"/>
      <c r="O160" s="299"/>
      <c r="P160" s="230"/>
      <c r="Q160" s="247"/>
      <c r="R160" s="235"/>
      <c r="S160" s="235"/>
      <c r="T160" s="235"/>
      <c r="U160" s="235"/>
      <c r="V160" s="337"/>
      <c r="W160" s="303"/>
    </row>
    <row r="161" spans="1:23" ht="20.25" customHeight="1">
      <c r="A161" s="269"/>
      <c r="B161" s="79"/>
      <c r="C161" s="278"/>
      <c r="D161" s="278"/>
      <c r="E161" s="278"/>
      <c r="F161" s="278"/>
      <c r="G161" s="278"/>
      <c r="H161" s="278"/>
      <c r="I161" s="278"/>
      <c r="J161" s="86"/>
      <c r="K161" s="94"/>
      <c r="L161" s="282"/>
      <c r="M161" s="289"/>
      <c r="N161" s="293"/>
      <c r="O161" s="299"/>
      <c r="P161" s="230"/>
      <c r="Q161" s="247"/>
      <c r="R161" s="235"/>
      <c r="S161" s="235"/>
      <c r="T161" s="235"/>
      <c r="U161" s="235"/>
      <c r="V161" s="337"/>
      <c r="W161" s="303"/>
    </row>
    <row r="162" spans="1:23" ht="20.25" customHeight="1">
      <c r="A162" s="269"/>
      <c r="B162" s="79"/>
      <c r="C162" s="278"/>
      <c r="D162" s="278"/>
      <c r="E162" s="278"/>
      <c r="F162" s="278"/>
      <c r="G162" s="278"/>
      <c r="H162" s="278"/>
      <c r="I162" s="278"/>
      <c r="J162" s="86"/>
      <c r="K162" s="94"/>
      <c r="L162" s="282"/>
      <c r="M162" s="289"/>
      <c r="N162" s="293"/>
      <c r="O162" s="299"/>
      <c r="P162" s="230"/>
      <c r="Q162" s="247"/>
      <c r="R162" s="235"/>
      <c r="S162" s="235"/>
      <c r="T162" s="235"/>
      <c r="U162" s="235"/>
      <c r="V162" s="337"/>
      <c r="W162" s="303"/>
    </row>
    <row r="163" spans="1:23" ht="20.25" customHeight="1">
      <c r="A163" s="269"/>
      <c r="B163" s="79"/>
      <c r="C163" s="278"/>
      <c r="D163" s="278"/>
      <c r="E163" s="278"/>
      <c r="F163" s="278"/>
      <c r="G163" s="278"/>
      <c r="H163" s="278"/>
      <c r="I163" s="278"/>
      <c r="J163" s="86"/>
      <c r="K163" s="94"/>
      <c r="L163" s="282"/>
      <c r="M163" s="289"/>
      <c r="N163" s="293"/>
      <c r="O163" s="299"/>
      <c r="P163" s="230"/>
      <c r="Q163" s="247"/>
      <c r="R163" s="235"/>
      <c r="S163" s="235"/>
      <c r="T163" s="235"/>
      <c r="U163" s="235"/>
      <c r="V163" s="337"/>
      <c r="W163" s="303"/>
    </row>
    <row r="164" spans="1:23" ht="20.25" customHeight="1">
      <c r="A164" s="269"/>
      <c r="B164" s="79"/>
      <c r="C164" s="278"/>
      <c r="D164" s="278"/>
      <c r="E164" s="278"/>
      <c r="F164" s="278"/>
      <c r="G164" s="278"/>
      <c r="H164" s="278"/>
      <c r="I164" s="278"/>
      <c r="J164" s="86"/>
      <c r="K164" s="94"/>
      <c r="L164" s="282"/>
      <c r="M164" s="289"/>
      <c r="N164" s="293"/>
      <c r="O164" s="299"/>
      <c r="P164" s="230"/>
      <c r="Q164" s="247"/>
      <c r="R164" s="235"/>
      <c r="S164" s="235"/>
      <c r="T164" s="235"/>
      <c r="U164" s="235"/>
      <c r="V164" s="337"/>
      <c r="W164" s="303"/>
    </row>
    <row r="165" spans="1:23" ht="20.25" customHeight="1">
      <c r="A165" s="269"/>
      <c r="B165" s="79"/>
      <c r="C165" s="278"/>
      <c r="D165" s="278"/>
      <c r="E165" s="278"/>
      <c r="F165" s="278"/>
      <c r="G165" s="278"/>
      <c r="H165" s="278"/>
      <c r="I165" s="278"/>
      <c r="J165" s="86"/>
      <c r="K165" s="94"/>
      <c r="L165" s="282"/>
      <c r="M165" s="289"/>
      <c r="N165" s="293"/>
      <c r="O165" s="299"/>
      <c r="P165" s="230"/>
      <c r="Q165" s="247"/>
      <c r="R165" s="235"/>
      <c r="S165" s="235"/>
      <c r="T165" s="235"/>
      <c r="U165" s="235"/>
      <c r="V165" s="337"/>
      <c r="W165" s="303"/>
    </row>
    <row r="166" spans="1:23" ht="20.25" customHeight="1">
      <c r="A166" s="269"/>
      <c r="B166" s="79"/>
      <c r="C166" s="278"/>
      <c r="D166" s="278"/>
      <c r="E166" s="278"/>
      <c r="F166" s="278"/>
      <c r="G166" s="278"/>
      <c r="H166" s="278"/>
      <c r="I166" s="278"/>
      <c r="J166" s="86"/>
      <c r="K166" s="94"/>
      <c r="L166" s="282"/>
      <c r="M166" s="289"/>
      <c r="N166" s="293"/>
      <c r="O166" s="299"/>
      <c r="P166" s="230"/>
      <c r="Q166" s="247"/>
      <c r="R166" s="235"/>
      <c r="S166" s="235"/>
      <c r="T166" s="235"/>
      <c r="U166" s="235"/>
      <c r="V166" s="337"/>
      <c r="W166" s="303"/>
    </row>
    <row r="167" spans="1:23" ht="20.25" customHeight="1">
      <c r="A167" s="269"/>
      <c r="B167" s="79"/>
      <c r="C167" s="278"/>
      <c r="D167" s="278"/>
      <c r="E167" s="278"/>
      <c r="F167" s="278"/>
      <c r="G167" s="278"/>
      <c r="H167" s="278"/>
      <c r="I167" s="278"/>
      <c r="J167" s="86"/>
      <c r="K167" s="94"/>
      <c r="L167" s="282"/>
      <c r="M167" s="289"/>
      <c r="N167" s="293"/>
      <c r="O167" s="299"/>
      <c r="P167" s="230"/>
      <c r="Q167" s="247"/>
      <c r="R167" s="235"/>
      <c r="S167" s="235"/>
      <c r="T167" s="235"/>
      <c r="U167" s="235"/>
      <c r="V167" s="337"/>
      <c r="W167" s="303"/>
    </row>
    <row r="168" spans="1:23" ht="20.25" customHeight="1">
      <c r="A168" s="269"/>
      <c r="B168" s="79"/>
      <c r="C168" s="278"/>
      <c r="D168" s="278"/>
      <c r="E168" s="278"/>
      <c r="F168" s="278"/>
      <c r="G168" s="278"/>
      <c r="H168" s="278"/>
      <c r="I168" s="278"/>
      <c r="J168" s="86"/>
      <c r="K168" s="94"/>
      <c r="L168" s="282"/>
      <c r="M168" s="289"/>
      <c r="N168" s="293"/>
      <c r="O168" s="299"/>
      <c r="P168" s="230"/>
      <c r="Q168" s="247"/>
      <c r="R168" s="235"/>
      <c r="S168" s="235"/>
      <c r="T168" s="235"/>
      <c r="U168" s="235"/>
      <c r="V168" s="337"/>
      <c r="W168" s="303"/>
    </row>
    <row r="169" spans="1:23" ht="20.25" customHeight="1">
      <c r="A169" s="269"/>
      <c r="B169" s="79"/>
      <c r="C169" s="278"/>
      <c r="D169" s="278"/>
      <c r="E169" s="278"/>
      <c r="F169" s="278"/>
      <c r="G169" s="278"/>
      <c r="H169" s="278"/>
      <c r="I169" s="278"/>
      <c r="J169" s="86"/>
      <c r="K169" s="94"/>
      <c r="L169" s="282"/>
      <c r="M169" s="289"/>
      <c r="N169" s="293"/>
      <c r="O169" s="299"/>
      <c r="P169" s="230"/>
      <c r="Q169" s="247"/>
      <c r="R169" s="235"/>
      <c r="S169" s="235"/>
      <c r="T169" s="235"/>
      <c r="U169" s="235"/>
      <c r="V169" s="337"/>
      <c r="W169" s="303"/>
    </row>
    <row r="170" spans="1:23" ht="20.25" customHeight="1">
      <c r="A170" s="269"/>
      <c r="B170" s="79"/>
      <c r="C170" s="278"/>
      <c r="D170" s="278"/>
      <c r="E170" s="278"/>
      <c r="F170" s="278"/>
      <c r="G170" s="278"/>
      <c r="H170" s="278"/>
      <c r="I170" s="278"/>
      <c r="J170" s="86"/>
      <c r="K170" s="94"/>
      <c r="L170" s="282"/>
      <c r="M170" s="289"/>
      <c r="N170" s="293"/>
      <c r="O170" s="299"/>
      <c r="P170" s="230"/>
      <c r="Q170" s="247"/>
      <c r="R170" s="235"/>
      <c r="S170" s="235"/>
      <c r="T170" s="235"/>
      <c r="U170" s="235"/>
      <c r="V170" s="337"/>
      <c r="W170" s="303"/>
    </row>
    <row r="171" spans="1:23" ht="20.25" customHeight="1">
      <c r="A171" s="269"/>
      <c r="B171" s="79"/>
      <c r="C171" s="278"/>
      <c r="D171" s="278"/>
      <c r="E171" s="278"/>
      <c r="F171" s="278"/>
      <c r="G171" s="278"/>
      <c r="H171" s="278"/>
      <c r="I171" s="278"/>
      <c r="J171" s="86"/>
      <c r="K171" s="94"/>
      <c r="L171" s="282"/>
      <c r="M171" s="289"/>
      <c r="N171" s="293"/>
      <c r="O171" s="299"/>
      <c r="P171" s="230"/>
      <c r="Q171" s="247"/>
      <c r="R171" s="235"/>
      <c r="S171" s="235"/>
      <c r="T171" s="235"/>
      <c r="U171" s="235"/>
      <c r="V171" s="337"/>
      <c r="W171" s="303"/>
    </row>
    <row r="172" spans="1:23" ht="20.25" customHeight="1">
      <c r="A172" s="269"/>
      <c r="B172" s="79"/>
      <c r="C172" s="278"/>
      <c r="D172" s="278"/>
      <c r="E172" s="278"/>
      <c r="F172" s="278"/>
      <c r="G172" s="278"/>
      <c r="H172" s="278"/>
      <c r="I172" s="278"/>
      <c r="J172" s="86"/>
      <c r="K172" s="94"/>
      <c r="L172" s="282"/>
      <c r="M172" s="289"/>
      <c r="N172" s="293"/>
      <c r="O172" s="299"/>
      <c r="P172" s="230"/>
      <c r="Q172" s="247"/>
      <c r="R172" s="235"/>
      <c r="S172" s="235"/>
      <c r="T172" s="235"/>
      <c r="U172" s="235"/>
      <c r="V172" s="337"/>
      <c r="W172" s="303"/>
    </row>
    <row r="173" spans="1:23" ht="20.25" customHeight="1">
      <c r="A173" s="269"/>
      <c r="B173" s="79"/>
      <c r="C173" s="278"/>
      <c r="D173" s="278"/>
      <c r="E173" s="278"/>
      <c r="F173" s="278"/>
      <c r="G173" s="278"/>
      <c r="H173" s="278"/>
      <c r="I173" s="278"/>
      <c r="J173" s="86"/>
      <c r="K173" s="94"/>
      <c r="L173" s="282"/>
      <c r="M173" s="289"/>
      <c r="N173" s="293"/>
      <c r="O173" s="299"/>
      <c r="P173" s="230"/>
      <c r="Q173" s="247"/>
      <c r="R173" s="235"/>
      <c r="S173" s="235"/>
      <c r="T173" s="235"/>
      <c r="U173" s="235"/>
      <c r="V173" s="337"/>
      <c r="W173" s="303"/>
    </row>
    <row r="174" spans="1:23" ht="20.25" customHeight="1">
      <c r="A174" s="269"/>
      <c r="B174" s="79"/>
      <c r="C174" s="278"/>
      <c r="D174" s="278"/>
      <c r="E174" s="278"/>
      <c r="F174" s="278"/>
      <c r="G174" s="278"/>
      <c r="H174" s="278"/>
      <c r="I174" s="278"/>
      <c r="J174" s="86"/>
      <c r="K174" s="94"/>
      <c r="L174" s="282"/>
      <c r="M174" s="289"/>
      <c r="N174" s="293"/>
      <c r="O174" s="299"/>
      <c r="P174" s="230"/>
      <c r="Q174" s="247"/>
      <c r="R174" s="235"/>
      <c r="S174" s="235"/>
      <c r="T174" s="235"/>
      <c r="U174" s="235"/>
      <c r="V174" s="337"/>
      <c r="W174" s="303"/>
    </row>
    <row r="175" spans="1:23" ht="20.25" customHeight="1">
      <c r="A175" s="269"/>
      <c r="B175" s="79"/>
      <c r="C175" s="278"/>
      <c r="D175" s="278"/>
      <c r="E175" s="278"/>
      <c r="F175" s="278"/>
      <c r="G175" s="278"/>
      <c r="H175" s="278"/>
      <c r="I175" s="278"/>
      <c r="J175" s="86"/>
      <c r="K175" s="94"/>
      <c r="L175" s="282"/>
      <c r="M175" s="289"/>
      <c r="N175" s="293"/>
      <c r="O175" s="299"/>
      <c r="P175" s="230"/>
      <c r="Q175" s="247"/>
      <c r="R175" s="235"/>
      <c r="S175" s="235"/>
      <c r="T175" s="235"/>
      <c r="U175" s="235"/>
      <c r="V175" s="337"/>
      <c r="W175" s="303"/>
    </row>
    <row r="176" spans="1:23" ht="20.25" customHeight="1">
      <c r="A176" s="269"/>
      <c r="B176" s="79"/>
      <c r="C176" s="278"/>
      <c r="D176" s="278"/>
      <c r="E176" s="278"/>
      <c r="F176" s="278"/>
      <c r="G176" s="278"/>
      <c r="H176" s="278"/>
      <c r="I176" s="278"/>
      <c r="J176" s="86"/>
      <c r="K176" s="94"/>
      <c r="L176" s="282"/>
      <c r="M176" s="289"/>
      <c r="N176" s="293"/>
      <c r="O176" s="299"/>
      <c r="P176" s="230"/>
      <c r="Q176" s="247"/>
      <c r="R176" s="235"/>
      <c r="S176" s="235"/>
      <c r="T176" s="235"/>
      <c r="U176" s="235"/>
      <c r="V176" s="337"/>
      <c r="W176" s="303"/>
    </row>
    <row r="177" spans="1:23" ht="20.25" customHeight="1">
      <c r="A177" s="269"/>
      <c r="B177" s="79"/>
      <c r="C177" s="278"/>
      <c r="D177" s="278"/>
      <c r="E177" s="278"/>
      <c r="F177" s="278"/>
      <c r="G177" s="278"/>
      <c r="H177" s="278"/>
      <c r="I177" s="278"/>
      <c r="J177" s="86"/>
      <c r="K177" s="94"/>
      <c r="L177" s="282"/>
      <c r="M177" s="289"/>
      <c r="N177" s="293"/>
      <c r="O177" s="299"/>
      <c r="P177" s="230"/>
      <c r="Q177" s="247"/>
      <c r="R177" s="235"/>
      <c r="S177" s="235"/>
      <c r="T177" s="235"/>
      <c r="U177" s="235"/>
      <c r="V177" s="337"/>
      <c r="W177" s="303"/>
    </row>
    <row r="178" spans="1:23" ht="20.25" customHeight="1">
      <c r="A178" s="269"/>
      <c r="B178" s="79"/>
      <c r="C178" s="278"/>
      <c r="D178" s="278"/>
      <c r="E178" s="278"/>
      <c r="F178" s="278"/>
      <c r="G178" s="278"/>
      <c r="H178" s="278"/>
      <c r="I178" s="278"/>
      <c r="J178" s="86"/>
      <c r="K178" s="94"/>
      <c r="L178" s="282"/>
      <c r="M178" s="289"/>
      <c r="N178" s="293"/>
      <c r="O178" s="299"/>
      <c r="P178" s="230"/>
      <c r="Q178" s="247"/>
      <c r="R178" s="235"/>
      <c r="S178" s="235"/>
      <c r="T178" s="235"/>
      <c r="U178" s="235"/>
      <c r="V178" s="337"/>
      <c r="W178" s="303"/>
    </row>
    <row r="179" spans="1:23" ht="20.25" customHeight="1">
      <c r="A179" s="269"/>
      <c r="B179" s="79"/>
      <c r="C179" s="278"/>
      <c r="D179" s="278"/>
      <c r="E179" s="278"/>
      <c r="F179" s="278"/>
      <c r="G179" s="278"/>
      <c r="H179" s="278"/>
      <c r="I179" s="278"/>
      <c r="J179" s="86"/>
      <c r="K179" s="94"/>
      <c r="L179" s="282"/>
      <c r="M179" s="289"/>
      <c r="N179" s="293"/>
      <c r="O179" s="299"/>
      <c r="P179" s="230"/>
      <c r="Q179" s="247"/>
      <c r="R179" s="235"/>
      <c r="S179" s="235"/>
      <c r="T179" s="235"/>
      <c r="U179" s="235"/>
      <c r="V179" s="337"/>
      <c r="W179" s="303"/>
    </row>
    <row r="180" spans="1:23" ht="20.25" customHeight="1">
      <c r="A180" s="269"/>
      <c r="B180" s="79"/>
      <c r="C180" s="278"/>
      <c r="D180" s="278"/>
      <c r="E180" s="278"/>
      <c r="F180" s="278"/>
      <c r="G180" s="278"/>
      <c r="H180" s="278"/>
      <c r="I180" s="278"/>
      <c r="J180" s="86"/>
      <c r="K180" s="94"/>
      <c r="L180" s="282"/>
      <c r="M180" s="289"/>
      <c r="N180" s="293"/>
      <c r="O180" s="299"/>
      <c r="P180" s="230"/>
      <c r="Q180" s="247"/>
      <c r="R180" s="235"/>
      <c r="S180" s="235"/>
      <c r="T180" s="235"/>
      <c r="U180" s="235"/>
      <c r="V180" s="337"/>
      <c r="W180" s="303"/>
    </row>
    <row r="181" spans="1:23" ht="20.25" customHeight="1">
      <c r="A181" s="269"/>
      <c r="B181" s="79"/>
      <c r="C181" s="278"/>
      <c r="D181" s="278"/>
      <c r="E181" s="278"/>
      <c r="F181" s="278"/>
      <c r="G181" s="278"/>
      <c r="H181" s="278"/>
      <c r="I181" s="278"/>
      <c r="J181" s="86"/>
      <c r="K181" s="94"/>
      <c r="L181" s="282"/>
      <c r="M181" s="289"/>
      <c r="N181" s="293"/>
      <c r="O181" s="299"/>
      <c r="P181" s="230"/>
      <c r="Q181" s="247"/>
      <c r="R181" s="235"/>
      <c r="S181" s="235"/>
      <c r="T181" s="235"/>
      <c r="U181" s="235"/>
      <c r="V181" s="337"/>
      <c r="W181" s="303"/>
    </row>
    <row r="182" spans="1:23" ht="20.25" customHeight="1">
      <c r="A182" s="269"/>
      <c r="B182" s="79"/>
      <c r="C182" s="278"/>
      <c r="D182" s="278"/>
      <c r="E182" s="278"/>
      <c r="F182" s="278"/>
      <c r="G182" s="278"/>
      <c r="H182" s="278"/>
      <c r="I182" s="278"/>
      <c r="J182" s="86"/>
      <c r="K182" s="94"/>
      <c r="L182" s="282"/>
      <c r="M182" s="289"/>
      <c r="N182" s="293"/>
      <c r="O182" s="299"/>
      <c r="P182" s="230"/>
      <c r="Q182" s="247"/>
      <c r="R182" s="235"/>
      <c r="S182" s="235"/>
      <c r="T182" s="235"/>
      <c r="U182" s="235"/>
      <c r="V182" s="337"/>
      <c r="W182" s="303"/>
    </row>
    <row r="183" spans="1:23" ht="20.25" customHeight="1">
      <c r="A183" s="269"/>
      <c r="B183" s="79"/>
      <c r="C183" s="278"/>
      <c r="D183" s="278"/>
      <c r="E183" s="278"/>
      <c r="F183" s="278"/>
      <c r="G183" s="278"/>
      <c r="H183" s="278"/>
      <c r="I183" s="278"/>
      <c r="J183" s="86"/>
      <c r="K183" s="94"/>
      <c r="L183" s="282"/>
      <c r="M183" s="289"/>
      <c r="N183" s="293"/>
      <c r="O183" s="299"/>
      <c r="P183" s="230"/>
      <c r="Q183" s="247"/>
      <c r="R183" s="235"/>
      <c r="S183" s="235"/>
      <c r="T183" s="235"/>
      <c r="U183" s="235"/>
      <c r="V183" s="337"/>
      <c r="W183" s="303"/>
    </row>
    <row r="184" spans="1:23" ht="20.25" customHeight="1">
      <c r="A184" s="269"/>
      <c r="B184" s="79"/>
      <c r="C184" s="278"/>
      <c r="D184" s="278"/>
      <c r="E184" s="278"/>
      <c r="F184" s="278"/>
      <c r="G184" s="278"/>
      <c r="H184" s="278"/>
      <c r="I184" s="278"/>
      <c r="J184" s="86"/>
      <c r="K184" s="94"/>
      <c r="L184" s="282"/>
      <c r="M184" s="289"/>
      <c r="N184" s="293"/>
      <c r="O184" s="299"/>
      <c r="P184" s="230"/>
      <c r="Q184" s="247"/>
      <c r="R184" s="235"/>
      <c r="S184" s="235"/>
      <c r="T184" s="235"/>
      <c r="U184" s="235"/>
      <c r="V184" s="337"/>
      <c r="W184" s="303"/>
    </row>
    <row r="185" spans="1:23" ht="20.25" customHeight="1">
      <c r="A185" s="269"/>
      <c r="B185" s="79"/>
      <c r="C185" s="278"/>
      <c r="D185" s="278"/>
      <c r="E185" s="278"/>
      <c r="F185" s="278"/>
      <c r="G185" s="278"/>
      <c r="H185" s="278"/>
      <c r="I185" s="278"/>
      <c r="J185" s="86"/>
      <c r="K185" s="94"/>
      <c r="L185" s="282"/>
      <c r="M185" s="289"/>
      <c r="N185" s="293"/>
      <c r="O185" s="299"/>
      <c r="P185" s="230"/>
      <c r="Q185" s="247"/>
      <c r="R185" s="235"/>
      <c r="S185" s="235"/>
      <c r="T185" s="235"/>
      <c r="U185" s="235"/>
      <c r="V185" s="337"/>
      <c r="W185" s="303"/>
    </row>
    <row r="186" spans="1:23" ht="20.25" customHeight="1">
      <c r="A186" s="269"/>
      <c r="B186" s="79"/>
      <c r="C186" s="278"/>
      <c r="D186" s="278"/>
      <c r="E186" s="278"/>
      <c r="F186" s="278"/>
      <c r="G186" s="278"/>
      <c r="H186" s="278"/>
      <c r="I186" s="278"/>
      <c r="J186" s="86"/>
      <c r="K186" s="94"/>
      <c r="L186" s="282"/>
      <c r="M186" s="289"/>
      <c r="N186" s="293"/>
      <c r="O186" s="299"/>
      <c r="P186" s="230"/>
      <c r="Q186" s="247"/>
      <c r="R186" s="235"/>
      <c r="S186" s="235"/>
      <c r="T186" s="235"/>
      <c r="U186" s="235"/>
      <c r="V186" s="337"/>
      <c r="W186" s="303"/>
    </row>
    <row r="187" spans="1:23" ht="20.25" customHeight="1">
      <c r="A187" s="269"/>
      <c r="B187" s="79"/>
      <c r="C187" s="278"/>
      <c r="D187" s="278"/>
      <c r="E187" s="278"/>
      <c r="F187" s="278"/>
      <c r="G187" s="278"/>
      <c r="H187" s="278"/>
      <c r="I187" s="278"/>
      <c r="J187" s="86"/>
      <c r="K187" s="94"/>
      <c r="L187" s="282"/>
      <c r="M187" s="289"/>
      <c r="N187" s="293"/>
      <c r="O187" s="299"/>
      <c r="P187" s="230"/>
      <c r="Q187" s="247"/>
      <c r="R187" s="235"/>
      <c r="S187" s="235"/>
      <c r="T187" s="235"/>
      <c r="U187" s="235"/>
      <c r="V187" s="337"/>
      <c r="W187" s="303"/>
    </row>
    <row r="188" spans="1:23" ht="20.25" customHeight="1">
      <c r="A188" s="269"/>
      <c r="B188" s="79"/>
      <c r="C188" s="278"/>
      <c r="D188" s="278"/>
      <c r="E188" s="278"/>
      <c r="F188" s="278"/>
      <c r="G188" s="278"/>
      <c r="H188" s="278"/>
      <c r="I188" s="278"/>
      <c r="J188" s="86"/>
      <c r="K188" s="94"/>
      <c r="L188" s="282"/>
      <c r="M188" s="289"/>
      <c r="N188" s="293"/>
      <c r="O188" s="299"/>
      <c r="P188" s="230"/>
      <c r="Q188" s="247"/>
      <c r="R188" s="235"/>
      <c r="S188" s="235"/>
      <c r="T188" s="235"/>
      <c r="U188" s="235"/>
      <c r="V188" s="337"/>
      <c r="W188" s="303"/>
    </row>
    <row r="189" spans="1:23" ht="20.25" customHeight="1">
      <c r="A189" s="269"/>
      <c r="B189" s="79"/>
      <c r="C189" s="278"/>
      <c r="D189" s="278"/>
      <c r="E189" s="278"/>
      <c r="F189" s="278"/>
      <c r="G189" s="278"/>
      <c r="H189" s="278"/>
      <c r="I189" s="278"/>
      <c r="J189" s="86"/>
      <c r="K189" s="94"/>
      <c r="L189" s="282"/>
      <c r="M189" s="289"/>
      <c r="N189" s="293"/>
      <c r="O189" s="299"/>
      <c r="P189" s="230"/>
      <c r="Q189" s="247"/>
      <c r="R189" s="235"/>
      <c r="S189" s="235"/>
      <c r="T189" s="235"/>
      <c r="U189" s="235"/>
      <c r="V189" s="337"/>
      <c r="W189" s="303"/>
    </row>
    <row r="190" spans="1:23" ht="20.25" customHeight="1">
      <c r="A190" s="269"/>
      <c r="B190" s="79"/>
      <c r="C190" s="278"/>
      <c r="D190" s="278"/>
      <c r="E190" s="278"/>
      <c r="F190" s="278"/>
      <c r="G190" s="278"/>
      <c r="H190" s="278"/>
      <c r="I190" s="278"/>
      <c r="J190" s="86"/>
      <c r="K190" s="94"/>
      <c r="L190" s="282"/>
      <c r="M190" s="289"/>
      <c r="N190" s="293"/>
      <c r="O190" s="299"/>
      <c r="P190" s="230"/>
      <c r="Q190" s="247"/>
      <c r="R190" s="235"/>
      <c r="S190" s="235"/>
      <c r="T190" s="235"/>
      <c r="U190" s="235"/>
      <c r="V190" s="337"/>
      <c r="W190" s="303"/>
    </row>
    <row r="191" spans="1:23" ht="20.25" customHeight="1">
      <c r="A191" s="269"/>
      <c r="B191" s="79"/>
      <c r="C191" s="278"/>
      <c r="D191" s="278"/>
      <c r="E191" s="278"/>
      <c r="F191" s="278"/>
      <c r="G191" s="278"/>
      <c r="H191" s="278"/>
      <c r="I191" s="278"/>
      <c r="J191" s="86"/>
      <c r="K191" s="94"/>
      <c r="L191" s="282"/>
      <c r="M191" s="289"/>
      <c r="N191" s="293"/>
      <c r="O191" s="299"/>
      <c r="P191" s="230"/>
      <c r="Q191" s="247"/>
      <c r="R191" s="235"/>
      <c r="S191" s="235"/>
      <c r="T191" s="235"/>
      <c r="U191" s="235"/>
      <c r="V191" s="337"/>
      <c r="W191" s="303"/>
    </row>
    <row r="192" spans="1:23" ht="20.25" customHeight="1">
      <c r="A192" s="269"/>
      <c r="B192" s="79"/>
      <c r="C192" s="278"/>
      <c r="D192" s="278"/>
      <c r="E192" s="278"/>
      <c r="F192" s="278"/>
      <c r="G192" s="278"/>
      <c r="H192" s="278"/>
      <c r="I192" s="278"/>
      <c r="J192" s="86"/>
      <c r="K192" s="94"/>
      <c r="L192" s="282"/>
      <c r="M192" s="289"/>
      <c r="N192" s="293"/>
      <c r="O192" s="299"/>
      <c r="P192" s="230"/>
      <c r="Q192" s="247"/>
      <c r="R192" s="235"/>
      <c r="S192" s="235"/>
      <c r="T192" s="235"/>
      <c r="U192" s="235"/>
      <c r="V192" s="337"/>
      <c r="W192" s="303"/>
    </row>
    <row r="193" spans="1:23" ht="20.25" customHeight="1">
      <c r="A193" s="269"/>
      <c r="B193" s="79"/>
      <c r="C193" s="278"/>
      <c r="D193" s="278"/>
      <c r="E193" s="278"/>
      <c r="F193" s="278"/>
      <c r="G193" s="278"/>
      <c r="H193" s="278"/>
      <c r="I193" s="278"/>
      <c r="J193" s="86"/>
      <c r="K193" s="94"/>
      <c r="L193" s="282"/>
      <c r="M193" s="289"/>
      <c r="N193" s="293"/>
      <c r="O193" s="299"/>
      <c r="P193" s="230"/>
      <c r="Q193" s="247"/>
      <c r="R193" s="235"/>
      <c r="S193" s="235"/>
      <c r="T193" s="235"/>
      <c r="U193" s="235"/>
      <c r="V193" s="337"/>
      <c r="W193" s="303"/>
    </row>
    <row r="194" spans="1:23" ht="20.25" customHeight="1">
      <c r="A194" s="269"/>
      <c r="B194" s="79"/>
      <c r="C194" s="278"/>
      <c r="D194" s="278"/>
      <c r="E194" s="278"/>
      <c r="F194" s="278"/>
      <c r="G194" s="278"/>
      <c r="H194" s="278"/>
      <c r="I194" s="278"/>
      <c r="J194" s="86"/>
      <c r="K194" s="94"/>
      <c r="L194" s="282"/>
      <c r="M194" s="289"/>
      <c r="N194" s="293"/>
      <c r="O194" s="299"/>
      <c r="P194" s="230"/>
      <c r="Q194" s="247"/>
      <c r="R194" s="235"/>
      <c r="S194" s="235"/>
      <c r="T194" s="235"/>
      <c r="U194" s="235"/>
      <c r="V194" s="337"/>
      <c r="W194" s="303"/>
    </row>
    <row r="195" spans="1:23" ht="20.25" customHeight="1">
      <c r="A195" s="269"/>
      <c r="B195" s="79"/>
      <c r="C195" s="278"/>
      <c r="D195" s="278"/>
      <c r="E195" s="278"/>
      <c r="F195" s="278"/>
      <c r="G195" s="278"/>
      <c r="H195" s="278"/>
      <c r="I195" s="278"/>
      <c r="J195" s="86"/>
      <c r="K195" s="94"/>
      <c r="L195" s="282"/>
      <c r="M195" s="289"/>
      <c r="N195" s="293"/>
      <c r="O195" s="299"/>
      <c r="P195" s="230"/>
      <c r="Q195" s="247"/>
      <c r="R195" s="235"/>
      <c r="S195" s="235"/>
      <c r="T195" s="235"/>
      <c r="U195" s="235"/>
      <c r="V195" s="337"/>
      <c r="W195" s="303"/>
    </row>
    <row r="196" spans="1:23" ht="20.25" customHeight="1">
      <c r="A196" s="269"/>
      <c r="B196" s="79"/>
      <c r="C196" s="278"/>
      <c r="D196" s="278"/>
      <c r="E196" s="278"/>
      <c r="F196" s="278"/>
      <c r="G196" s="278"/>
      <c r="H196" s="278"/>
      <c r="I196" s="278"/>
      <c r="J196" s="86"/>
      <c r="K196" s="94"/>
      <c r="L196" s="282"/>
      <c r="M196" s="289"/>
      <c r="N196" s="293"/>
      <c r="O196" s="299"/>
      <c r="P196" s="230"/>
      <c r="Q196" s="247"/>
      <c r="R196" s="235"/>
      <c r="S196" s="235"/>
      <c r="T196" s="235"/>
      <c r="U196" s="235"/>
      <c r="V196" s="337"/>
      <c r="W196" s="303"/>
    </row>
    <row r="197" spans="1:23" ht="20.25" customHeight="1">
      <c r="A197" s="269"/>
      <c r="B197" s="79"/>
      <c r="C197" s="278"/>
      <c r="D197" s="278"/>
      <c r="E197" s="278"/>
      <c r="F197" s="278"/>
      <c r="G197" s="278"/>
      <c r="H197" s="278"/>
      <c r="I197" s="278"/>
      <c r="J197" s="86"/>
      <c r="K197" s="94"/>
      <c r="L197" s="282"/>
      <c r="M197" s="289"/>
      <c r="N197" s="293"/>
      <c r="O197" s="299"/>
      <c r="P197" s="230"/>
      <c r="Q197" s="247"/>
      <c r="R197" s="235"/>
      <c r="S197" s="235"/>
      <c r="T197" s="235"/>
      <c r="U197" s="235"/>
      <c r="V197" s="337"/>
      <c r="W197" s="303"/>
    </row>
    <row r="198" spans="1:23" ht="20.25" customHeight="1">
      <c r="A198" s="269"/>
      <c r="B198" s="79"/>
      <c r="C198" s="278"/>
      <c r="D198" s="278"/>
      <c r="E198" s="278"/>
      <c r="F198" s="278"/>
      <c r="G198" s="278"/>
      <c r="H198" s="278"/>
      <c r="I198" s="278"/>
      <c r="J198" s="86"/>
      <c r="K198" s="94"/>
      <c r="L198" s="282"/>
      <c r="M198" s="289"/>
      <c r="N198" s="293"/>
      <c r="O198" s="299"/>
      <c r="P198" s="230"/>
      <c r="Q198" s="247"/>
      <c r="R198" s="235"/>
      <c r="S198" s="235"/>
      <c r="T198" s="235"/>
      <c r="U198" s="235"/>
      <c r="V198" s="337"/>
      <c r="W198" s="303"/>
    </row>
    <row r="199" spans="1:23" ht="20.25" customHeight="1">
      <c r="A199" s="269"/>
      <c r="B199" s="79"/>
      <c r="C199" s="278"/>
      <c r="D199" s="278"/>
      <c r="E199" s="278"/>
      <c r="F199" s="278"/>
      <c r="G199" s="278"/>
      <c r="H199" s="278"/>
      <c r="I199" s="278"/>
      <c r="J199" s="86"/>
      <c r="K199" s="94"/>
      <c r="L199" s="282"/>
      <c r="M199" s="289"/>
      <c r="N199" s="293"/>
      <c r="O199" s="299"/>
      <c r="P199" s="230"/>
      <c r="Q199" s="247"/>
      <c r="R199" s="235"/>
      <c r="S199" s="235"/>
      <c r="T199" s="235"/>
      <c r="U199" s="235"/>
      <c r="V199" s="337"/>
      <c r="W199" s="303"/>
    </row>
    <row r="200" spans="1:23" ht="20.25" customHeight="1">
      <c r="A200" s="269"/>
      <c r="B200" s="79"/>
      <c r="C200" s="278"/>
      <c r="D200" s="278"/>
      <c r="E200" s="278"/>
      <c r="F200" s="278"/>
      <c r="G200" s="278"/>
      <c r="H200" s="278"/>
      <c r="I200" s="278"/>
      <c r="J200" s="86"/>
      <c r="K200" s="94"/>
      <c r="L200" s="282"/>
      <c r="M200" s="289"/>
      <c r="N200" s="293"/>
      <c r="O200" s="299"/>
      <c r="P200" s="230"/>
      <c r="Q200" s="247"/>
      <c r="R200" s="235"/>
      <c r="S200" s="235"/>
      <c r="T200" s="235"/>
      <c r="U200" s="235"/>
      <c r="V200" s="337"/>
      <c r="W200" s="303"/>
    </row>
    <row r="201" spans="1:23" ht="20.25" customHeight="1">
      <c r="A201" s="269"/>
      <c r="B201" s="79"/>
      <c r="C201" s="278"/>
      <c r="D201" s="278"/>
      <c r="E201" s="278"/>
      <c r="F201" s="278"/>
      <c r="G201" s="278"/>
      <c r="H201" s="278"/>
      <c r="I201" s="278"/>
      <c r="J201" s="86"/>
      <c r="K201" s="94"/>
      <c r="L201" s="282"/>
      <c r="M201" s="289"/>
      <c r="N201" s="293"/>
      <c r="O201" s="299"/>
      <c r="P201" s="230"/>
      <c r="Q201" s="247"/>
      <c r="R201" s="235"/>
      <c r="S201" s="235"/>
      <c r="T201" s="235"/>
      <c r="U201" s="235"/>
      <c r="V201" s="337"/>
      <c r="W201" s="303"/>
    </row>
    <row r="202" spans="1:23" ht="20.25" customHeight="1">
      <c r="A202" s="269"/>
      <c r="B202" s="79"/>
      <c r="C202" s="278"/>
      <c r="D202" s="278"/>
      <c r="E202" s="278"/>
      <c r="F202" s="278"/>
      <c r="G202" s="278"/>
      <c r="H202" s="278"/>
      <c r="I202" s="278"/>
      <c r="J202" s="86"/>
      <c r="K202" s="94"/>
      <c r="L202" s="282"/>
      <c r="M202" s="289"/>
      <c r="N202" s="293"/>
      <c r="O202" s="299"/>
      <c r="P202" s="230"/>
      <c r="Q202" s="247"/>
      <c r="R202" s="235"/>
      <c r="S202" s="235"/>
      <c r="T202" s="235"/>
      <c r="U202" s="235"/>
      <c r="V202" s="337"/>
      <c r="W202" s="303"/>
    </row>
    <row r="203" spans="1:23" ht="20.25" customHeight="1">
      <c r="A203" s="269"/>
      <c r="B203" s="79"/>
      <c r="C203" s="278"/>
      <c r="D203" s="278"/>
      <c r="E203" s="278"/>
      <c r="F203" s="278"/>
      <c r="G203" s="278"/>
      <c r="H203" s="278"/>
      <c r="I203" s="278"/>
      <c r="J203" s="86"/>
      <c r="K203" s="94"/>
      <c r="L203" s="282"/>
      <c r="M203" s="289"/>
      <c r="N203" s="293"/>
      <c r="O203" s="299"/>
      <c r="P203" s="230"/>
      <c r="Q203" s="247"/>
      <c r="R203" s="235"/>
      <c r="S203" s="235"/>
      <c r="T203" s="235"/>
      <c r="U203" s="235"/>
      <c r="V203" s="337"/>
      <c r="W203" s="303"/>
    </row>
    <row r="204" spans="1:23" ht="20.25" customHeight="1">
      <c r="A204" s="269"/>
      <c r="B204" s="79"/>
      <c r="C204" s="278"/>
      <c r="D204" s="278"/>
      <c r="E204" s="278"/>
      <c r="F204" s="278"/>
      <c r="G204" s="278"/>
      <c r="H204" s="278"/>
      <c r="I204" s="278"/>
      <c r="J204" s="86"/>
      <c r="K204" s="94"/>
      <c r="L204" s="282"/>
      <c r="M204" s="289"/>
      <c r="N204" s="293"/>
      <c r="O204" s="299"/>
      <c r="P204" s="230"/>
      <c r="Q204" s="247"/>
      <c r="R204" s="235"/>
      <c r="S204" s="235"/>
      <c r="T204" s="235"/>
      <c r="U204" s="235"/>
      <c r="V204" s="337"/>
      <c r="W204" s="303"/>
    </row>
    <row r="205" spans="1:23" ht="20.25" customHeight="1">
      <c r="A205" s="269"/>
      <c r="B205" s="79"/>
      <c r="C205" s="278"/>
      <c r="D205" s="278"/>
      <c r="E205" s="278"/>
      <c r="F205" s="278"/>
      <c r="G205" s="278"/>
      <c r="H205" s="278"/>
      <c r="I205" s="278"/>
      <c r="J205" s="86"/>
      <c r="K205" s="94"/>
      <c r="L205" s="282"/>
      <c r="M205" s="289"/>
      <c r="N205" s="293"/>
      <c r="O205" s="299"/>
      <c r="P205" s="230"/>
      <c r="Q205" s="247"/>
      <c r="R205" s="235"/>
      <c r="S205" s="235"/>
      <c r="T205" s="235"/>
      <c r="U205" s="235"/>
      <c r="V205" s="337"/>
      <c r="W205" s="303"/>
    </row>
    <row r="206" spans="1:23" ht="20.25" customHeight="1">
      <c r="A206" s="269"/>
      <c r="B206" s="79"/>
      <c r="C206" s="278"/>
      <c r="D206" s="278"/>
      <c r="E206" s="278"/>
      <c r="F206" s="278"/>
      <c r="G206" s="278"/>
      <c r="H206" s="278"/>
      <c r="I206" s="278"/>
      <c r="J206" s="86"/>
      <c r="K206" s="94"/>
      <c r="L206" s="282"/>
      <c r="M206" s="289"/>
      <c r="N206" s="293"/>
      <c r="O206" s="299"/>
      <c r="P206" s="230"/>
      <c r="Q206" s="247"/>
      <c r="R206" s="235"/>
      <c r="S206" s="235"/>
      <c r="T206" s="235"/>
      <c r="U206" s="235"/>
      <c r="V206" s="337"/>
      <c r="W206" s="303"/>
    </row>
    <row r="207" spans="1:23" ht="20.25" customHeight="1">
      <c r="A207" s="269"/>
      <c r="B207" s="79"/>
      <c r="C207" s="278"/>
      <c r="D207" s="278"/>
      <c r="E207" s="278"/>
      <c r="F207" s="278"/>
      <c r="G207" s="278"/>
      <c r="H207" s="278"/>
      <c r="I207" s="278"/>
      <c r="J207" s="86"/>
      <c r="K207" s="94"/>
      <c r="L207" s="282"/>
      <c r="M207" s="289"/>
      <c r="N207" s="293"/>
      <c r="O207" s="299"/>
      <c r="P207" s="230"/>
      <c r="Q207" s="247"/>
      <c r="R207" s="235"/>
      <c r="S207" s="235"/>
      <c r="T207" s="235"/>
      <c r="U207" s="235"/>
      <c r="V207" s="337"/>
      <c r="W207" s="303"/>
    </row>
    <row r="208" spans="1:23" ht="20.25" customHeight="1">
      <c r="A208" s="269"/>
      <c r="B208" s="79"/>
      <c r="C208" s="278"/>
      <c r="D208" s="278"/>
      <c r="E208" s="278"/>
      <c r="F208" s="278"/>
      <c r="G208" s="278"/>
      <c r="H208" s="278"/>
      <c r="I208" s="278"/>
      <c r="J208" s="86"/>
      <c r="K208" s="94"/>
      <c r="L208" s="282"/>
      <c r="M208" s="289"/>
      <c r="N208" s="293"/>
      <c r="O208" s="299"/>
      <c r="P208" s="230"/>
      <c r="Q208" s="247"/>
      <c r="R208" s="235"/>
      <c r="S208" s="235"/>
      <c r="T208" s="235"/>
      <c r="U208" s="235"/>
      <c r="V208" s="337"/>
      <c r="W208" s="303"/>
    </row>
    <row r="209" spans="1:23" ht="20.25" customHeight="1">
      <c r="A209" s="269"/>
      <c r="B209" s="79"/>
      <c r="C209" s="278"/>
      <c r="D209" s="278"/>
      <c r="E209" s="278"/>
      <c r="F209" s="278"/>
      <c r="G209" s="278"/>
      <c r="H209" s="278"/>
      <c r="I209" s="278"/>
      <c r="J209" s="86"/>
      <c r="K209" s="94"/>
      <c r="L209" s="282"/>
      <c r="M209" s="289"/>
      <c r="N209" s="293"/>
      <c r="O209" s="299"/>
      <c r="P209" s="230"/>
      <c r="Q209" s="247"/>
      <c r="R209" s="235"/>
      <c r="S209" s="235"/>
      <c r="T209" s="235"/>
      <c r="U209" s="235"/>
      <c r="V209" s="337"/>
      <c r="W209" s="303"/>
    </row>
    <row r="210" spans="1:23" ht="20.25" customHeight="1">
      <c r="A210" s="269"/>
      <c r="B210" s="79"/>
      <c r="C210" s="278"/>
      <c r="D210" s="278"/>
      <c r="E210" s="278"/>
      <c r="F210" s="278"/>
      <c r="G210" s="278"/>
      <c r="H210" s="278"/>
      <c r="I210" s="278"/>
      <c r="J210" s="86"/>
      <c r="K210" s="94"/>
      <c r="L210" s="282"/>
      <c r="M210" s="289"/>
      <c r="N210" s="293"/>
      <c r="O210" s="299"/>
      <c r="P210" s="230"/>
      <c r="Q210" s="247"/>
      <c r="R210" s="235"/>
      <c r="S210" s="235"/>
      <c r="T210" s="235"/>
      <c r="U210" s="235"/>
      <c r="V210" s="337"/>
      <c r="W210" s="303"/>
    </row>
    <row r="211" spans="1:23" ht="20.25" customHeight="1">
      <c r="A211" s="269"/>
      <c r="B211" s="79"/>
      <c r="C211" s="278"/>
      <c r="D211" s="278"/>
      <c r="E211" s="278"/>
      <c r="F211" s="278"/>
      <c r="G211" s="278"/>
      <c r="H211" s="278"/>
      <c r="I211" s="278"/>
      <c r="J211" s="86"/>
      <c r="K211" s="94"/>
      <c r="L211" s="282"/>
      <c r="M211" s="289"/>
      <c r="N211" s="293"/>
      <c r="O211" s="299"/>
      <c r="P211" s="230"/>
      <c r="Q211" s="247"/>
      <c r="R211" s="235"/>
      <c r="S211" s="235"/>
      <c r="T211" s="235"/>
      <c r="U211" s="235"/>
      <c r="V211" s="337"/>
      <c r="W211" s="303"/>
    </row>
    <row r="212" spans="1:23" ht="20.25" customHeight="1">
      <c r="A212" s="269"/>
      <c r="B212" s="79"/>
      <c r="C212" s="278"/>
      <c r="D212" s="278"/>
      <c r="E212" s="278"/>
      <c r="F212" s="278"/>
      <c r="G212" s="278"/>
      <c r="H212" s="278"/>
      <c r="I212" s="278"/>
      <c r="J212" s="86"/>
      <c r="K212" s="94"/>
      <c r="L212" s="282"/>
      <c r="M212" s="289"/>
      <c r="N212" s="293"/>
      <c r="O212" s="299"/>
      <c r="P212" s="230"/>
      <c r="Q212" s="247"/>
      <c r="R212" s="235"/>
      <c r="S212" s="235"/>
      <c r="T212" s="235"/>
      <c r="U212" s="235"/>
      <c r="V212" s="337"/>
      <c r="W212" s="303"/>
    </row>
    <row r="213" spans="1:23" ht="20.25" customHeight="1">
      <c r="A213" s="269"/>
      <c r="B213" s="79"/>
      <c r="C213" s="278"/>
      <c r="D213" s="278"/>
      <c r="E213" s="278"/>
      <c r="F213" s="278"/>
      <c r="G213" s="278"/>
      <c r="H213" s="278"/>
      <c r="I213" s="278"/>
      <c r="J213" s="86"/>
      <c r="K213" s="94"/>
      <c r="L213" s="282"/>
      <c r="M213" s="289"/>
      <c r="N213" s="293"/>
      <c r="O213" s="299"/>
      <c r="P213" s="230"/>
      <c r="Q213" s="247"/>
      <c r="R213" s="235"/>
      <c r="S213" s="235"/>
      <c r="T213" s="235"/>
      <c r="U213" s="235"/>
      <c r="V213" s="337"/>
      <c r="W213" s="303"/>
    </row>
    <row r="214" spans="1:23" ht="20.25" customHeight="1">
      <c r="A214" s="269"/>
      <c r="B214" s="79"/>
      <c r="C214" s="278"/>
      <c r="D214" s="278"/>
      <c r="E214" s="278"/>
      <c r="F214" s="278"/>
      <c r="G214" s="278"/>
      <c r="H214" s="278"/>
      <c r="I214" s="278"/>
      <c r="J214" s="86"/>
      <c r="K214" s="94"/>
      <c r="L214" s="282"/>
      <c r="M214" s="289"/>
      <c r="N214" s="293"/>
      <c r="O214" s="299"/>
      <c r="P214" s="230"/>
      <c r="Q214" s="247"/>
      <c r="R214" s="235"/>
      <c r="S214" s="235"/>
      <c r="T214" s="235"/>
      <c r="U214" s="235"/>
      <c r="V214" s="337"/>
      <c r="W214" s="303"/>
    </row>
    <row r="215" spans="1:23" ht="20.25" customHeight="1">
      <c r="A215" s="269"/>
      <c r="B215" s="79"/>
      <c r="C215" s="278"/>
      <c r="D215" s="278"/>
      <c r="E215" s="278"/>
      <c r="F215" s="278"/>
      <c r="G215" s="278"/>
      <c r="H215" s="278"/>
      <c r="I215" s="278"/>
      <c r="J215" s="86"/>
      <c r="K215" s="94"/>
      <c r="L215" s="282"/>
      <c r="M215" s="289"/>
      <c r="N215" s="293"/>
      <c r="O215" s="299"/>
      <c r="P215" s="230"/>
      <c r="Q215" s="247"/>
      <c r="R215" s="235"/>
      <c r="S215" s="235"/>
      <c r="T215" s="235"/>
      <c r="U215" s="235"/>
      <c r="V215" s="337"/>
      <c r="W215" s="303"/>
    </row>
    <row r="216" spans="1:23" ht="20.25" customHeight="1">
      <c r="A216" s="269"/>
      <c r="B216" s="79"/>
      <c r="C216" s="278"/>
      <c r="D216" s="278"/>
      <c r="E216" s="278"/>
      <c r="F216" s="278"/>
      <c r="G216" s="278"/>
      <c r="H216" s="278"/>
      <c r="I216" s="278"/>
      <c r="J216" s="86"/>
      <c r="K216" s="94"/>
      <c r="L216" s="282"/>
      <c r="M216" s="289"/>
      <c r="N216" s="293"/>
      <c r="O216" s="299"/>
      <c r="P216" s="230"/>
      <c r="Q216" s="247"/>
      <c r="R216" s="235"/>
      <c r="S216" s="235"/>
      <c r="T216" s="235"/>
      <c r="U216" s="235"/>
      <c r="V216" s="337"/>
      <c r="W216" s="303"/>
    </row>
    <row r="217" spans="1:23" ht="20.25" customHeight="1">
      <c r="A217" s="269"/>
      <c r="B217" s="79"/>
      <c r="C217" s="278"/>
      <c r="D217" s="278"/>
      <c r="E217" s="278"/>
      <c r="F217" s="278"/>
      <c r="G217" s="278"/>
      <c r="H217" s="278"/>
      <c r="I217" s="278"/>
      <c r="J217" s="86"/>
      <c r="K217" s="94"/>
      <c r="L217" s="282"/>
      <c r="M217" s="289"/>
      <c r="N217" s="293"/>
      <c r="O217" s="299"/>
      <c r="P217" s="230"/>
      <c r="Q217" s="247"/>
      <c r="R217" s="235"/>
      <c r="S217" s="235"/>
      <c r="T217" s="235"/>
      <c r="U217" s="235"/>
      <c r="V217" s="337"/>
      <c r="W217" s="303"/>
    </row>
    <row r="218" spans="1:23" ht="20.25" customHeight="1">
      <c r="A218" s="269"/>
      <c r="B218" s="79"/>
      <c r="C218" s="278"/>
      <c r="D218" s="278"/>
      <c r="E218" s="278"/>
      <c r="F218" s="278"/>
      <c r="G218" s="278"/>
      <c r="H218" s="278"/>
      <c r="I218" s="278"/>
      <c r="J218" s="86"/>
      <c r="K218" s="94"/>
      <c r="L218" s="282"/>
      <c r="M218" s="289"/>
      <c r="N218" s="293"/>
      <c r="O218" s="299"/>
      <c r="P218" s="230"/>
      <c r="Q218" s="247"/>
      <c r="R218" s="235"/>
      <c r="S218" s="235"/>
      <c r="T218" s="235"/>
      <c r="U218" s="235"/>
      <c r="V218" s="337"/>
      <c r="W218" s="303"/>
    </row>
    <row r="219" spans="1:23" ht="20.25" customHeight="1">
      <c r="A219" s="269"/>
      <c r="B219" s="79"/>
      <c r="C219" s="278"/>
      <c r="D219" s="278"/>
      <c r="E219" s="278"/>
      <c r="F219" s="278"/>
      <c r="G219" s="278"/>
      <c r="H219" s="278"/>
      <c r="I219" s="278"/>
      <c r="J219" s="86"/>
      <c r="K219" s="94"/>
      <c r="L219" s="282"/>
      <c r="M219" s="289"/>
      <c r="N219" s="293"/>
      <c r="O219" s="299"/>
      <c r="P219" s="230"/>
      <c r="Q219" s="247"/>
      <c r="R219" s="235"/>
      <c r="S219" s="235"/>
      <c r="T219" s="235"/>
      <c r="U219" s="235"/>
      <c r="V219" s="337"/>
      <c r="W219" s="303"/>
    </row>
    <row r="220" spans="1:23" ht="20.25" customHeight="1">
      <c r="A220" s="269"/>
      <c r="B220" s="79"/>
      <c r="C220" s="278"/>
      <c r="D220" s="278"/>
      <c r="E220" s="278"/>
      <c r="F220" s="278"/>
      <c r="G220" s="278"/>
      <c r="H220" s="278"/>
      <c r="I220" s="278"/>
      <c r="J220" s="86"/>
      <c r="K220" s="94"/>
      <c r="L220" s="282"/>
      <c r="M220" s="289"/>
      <c r="N220" s="293"/>
      <c r="O220" s="299"/>
      <c r="P220" s="230"/>
      <c r="Q220" s="247"/>
      <c r="R220" s="235"/>
      <c r="S220" s="235"/>
      <c r="T220" s="235"/>
      <c r="U220" s="235"/>
      <c r="V220" s="337"/>
      <c r="W220" s="303"/>
    </row>
    <row r="221" spans="1:23" ht="20.25" customHeight="1">
      <c r="A221" s="269"/>
      <c r="B221" s="79"/>
      <c r="C221" s="278"/>
      <c r="D221" s="278"/>
      <c r="E221" s="278"/>
      <c r="F221" s="278"/>
      <c r="G221" s="278"/>
      <c r="H221" s="278"/>
      <c r="I221" s="278"/>
      <c r="J221" s="86"/>
      <c r="K221" s="94"/>
      <c r="L221" s="282"/>
      <c r="M221" s="289"/>
      <c r="N221" s="293"/>
      <c r="O221" s="299"/>
      <c r="P221" s="230"/>
      <c r="Q221" s="247"/>
      <c r="R221" s="235"/>
      <c r="S221" s="235"/>
      <c r="T221" s="235"/>
      <c r="U221" s="235"/>
      <c r="V221" s="337"/>
      <c r="W221" s="303"/>
    </row>
    <row r="222" spans="1:23" ht="20.25" customHeight="1">
      <c r="A222" s="269"/>
      <c r="B222" s="79"/>
      <c r="C222" s="278"/>
      <c r="D222" s="278"/>
      <c r="E222" s="278"/>
      <c r="F222" s="278"/>
      <c r="G222" s="278"/>
      <c r="H222" s="278"/>
      <c r="I222" s="278"/>
      <c r="J222" s="86"/>
      <c r="K222" s="94"/>
      <c r="L222" s="282"/>
      <c r="M222" s="289"/>
      <c r="N222" s="293"/>
      <c r="O222" s="299"/>
      <c r="P222" s="230"/>
      <c r="Q222" s="247"/>
      <c r="R222" s="235"/>
      <c r="S222" s="235"/>
      <c r="T222" s="235"/>
      <c r="U222" s="235"/>
      <c r="V222" s="337"/>
      <c r="W222" s="303"/>
    </row>
    <row r="223" spans="1:23" ht="20.25" customHeight="1">
      <c r="A223" s="269"/>
      <c r="B223" s="79"/>
      <c r="C223" s="278"/>
      <c r="D223" s="278"/>
      <c r="E223" s="278"/>
      <c r="F223" s="278"/>
      <c r="G223" s="278"/>
      <c r="H223" s="278"/>
      <c r="I223" s="278"/>
      <c r="J223" s="86"/>
      <c r="K223" s="94"/>
      <c r="L223" s="282"/>
      <c r="M223" s="289"/>
      <c r="N223" s="293"/>
      <c r="O223" s="299"/>
      <c r="P223" s="230"/>
      <c r="Q223" s="247"/>
      <c r="R223" s="235"/>
      <c r="S223" s="235"/>
      <c r="T223" s="235"/>
      <c r="U223" s="235"/>
      <c r="V223" s="337"/>
      <c r="W223" s="303"/>
    </row>
    <row r="224" spans="1:23" ht="20.25" customHeight="1">
      <c r="A224" s="269"/>
      <c r="B224" s="79"/>
      <c r="C224" s="278"/>
      <c r="D224" s="278"/>
      <c r="E224" s="278"/>
      <c r="F224" s="278"/>
      <c r="G224" s="278"/>
      <c r="H224" s="278"/>
      <c r="I224" s="278"/>
      <c r="J224" s="86"/>
      <c r="K224" s="94"/>
      <c r="L224" s="282"/>
      <c r="M224" s="289"/>
      <c r="N224" s="293"/>
      <c r="O224" s="299"/>
      <c r="P224" s="230"/>
      <c r="Q224" s="247"/>
      <c r="R224" s="235"/>
      <c r="S224" s="235"/>
      <c r="T224" s="235"/>
      <c r="U224" s="235"/>
      <c r="V224" s="337"/>
      <c r="W224" s="303"/>
    </row>
    <row r="225" spans="1:23" ht="20.25" customHeight="1">
      <c r="A225" s="269"/>
      <c r="B225" s="79"/>
      <c r="C225" s="278"/>
      <c r="D225" s="278"/>
      <c r="E225" s="278"/>
      <c r="F225" s="278"/>
      <c r="G225" s="278"/>
      <c r="H225" s="278"/>
      <c r="I225" s="278"/>
      <c r="J225" s="86"/>
      <c r="K225" s="94"/>
      <c r="L225" s="282"/>
      <c r="M225" s="289"/>
      <c r="N225" s="293"/>
      <c r="O225" s="299"/>
      <c r="P225" s="230"/>
      <c r="Q225" s="235"/>
      <c r="R225" s="235"/>
      <c r="S225" s="235"/>
      <c r="T225" s="235"/>
      <c r="U225" s="235"/>
      <c r="V225" s="337"/>
      <c r="W225" s="303"/>
    </row>
    <row r="226" spans="1:23" ht="20.25" customHeight="1">
      <c r="A226" s="269"/>
      <c r="B226" s="79"/>
      <c r="C226" s="278"/>
      <c r="D226" s="278"/>
      <c r="E226" s="278"/>
      <c r="F226" s="278"/>
      <c r="G226" s="278"/>
      <c r="H226" s="278"/>
      <c r="I226" s="278"/>
      <c r="J226" s="86"/>
      <c r="K226" s="94"/>
      <c r="L226" s="282"/>
      <c r="M226" s="289"/>
      <c r="N226" s="293"/>
      <c r="O226" s="299"/>
      <c r="P226" s="230"/>
      <c r="Q226" s="235"/>
      <c r="R226" s="235"/>
      <c r="S226" s="235"/>
      <c r="T226" s="235"/>
      <c r="U226" s="235"/>
      <c r="V226" s="337"/>
      <c r="W226" s="303"/>
    </row>
    <row r="227" spans="1:23" ht="20.25" customHeight="1">
      <c r="A227" s="269"/>
      <c r="B227" s="79"/>
      <c r="C227" s="278"/>
      <c r="D227" s="278"/>
      <c r="E227" s="278"/>
      <c r="F227" s="278"/>
      <c r="G227" s="278"/>
      <c r="H227" s="278"/>
      <c r="I227" s="278"/>
      <c r="J227" s="86"/>
      <c r="K227" s="94"/>
      <c r="L227" s="282"/>
      <c r="M227" s="289"/>
      <c r="N227" s="293"/>
      <c r="O227" s="299"/>
      <c r="P227" s="230"/>
      <c r="Q227" s="235"/>
      <c r="R227" s="235"/>
      <c r="S227" s="235"/>
      <c r="T227" s="235"/>
      <c r="U227" s="235"/>
      <c r="V227" s="337"/>
      <c r="W227" s="303"/>
    </row>
    <row r="228" spans="1:23" ht="20.25" customHeight="1">
      <c r="A228" s="269"/>
      <c r="B228" s="79"/>
      <c r="C228" s="278"/>
      <c r="D228" s="278"/>
      <c r="E228" s="278"/>
      <c r="F228" s="278"/>
      <c r="G228" s="278"/>
      <c r="H228" s="278"/>
      <c r="I228" s="278"/>
      <c r="J228" s="86"/>
      <c r="K228" s="94"/>
      <c r="L228" s="282"/>
      <c r="M228" s="289"/>
      <c r="N228" s="293"/>
      <c r="O228" s="299"/>
      <c r="P228" s="230"/>
      <c r="Q228" s="235"/>
      <c r="R228" s="235"/>
      <c r="S228" s="235"/>
      <c r="T228" s="235"/>
      <c r="U228" s="235"/>
      <c r="V228" s="337"/>
      <c r="W228" s="303"/>
    </row>
    <row r="229" spans="1:23" ht="20.25" customHeight="1">
      <c r="A229" s="270"/>
      <c r="B229" s="79"/>
      <c r="C229" s="278"/>
      <c r="D229" s="278"/>
      <c r="E229" s="278"/>
      <c r="F229" s="278"/>
      <c r="G229" s="278"/>
      <c r="H229" s="278"/>
      <c r="I229" s="278"/>
      <c r="J229" s="86"/>
      <c r="K229" s="94"/>
      <c r="L229" s="282"/>
      <c r="M229" s="289"/>
      <c r="N229" s="293"/>
      <c r="O229" s="298"/>
      <c r="P229" s="230"/>
      <c r="Q229" s="235"/>
      <c r="R229" s="235"/>
      <c r="S229" s="235"/>
      <c r="T229" s="235"/>
      <c r="U229" s="235"/>
      <c r="V229" s="337"/>
      <c r="W229" s="303"/>
    </row>
    <row r="230" spans="1:23" ht="20.25" customHeight="1">
      <c r="A230" s="270"/>
      <c r="B230" s="79"/>
      <c r="C230" s="278"/>
      <c r="D230" s="278"/>
      <c r="E230" s="278"/>
      <c r="F230" s="278"/>
      <c r="G230" s="278"/>
      <c r="H230" s="278"/>
      <c r="I230" s="278"/>
      <c r="J230" s="86"/>
      <c r="K230" s="94"/>
      <c r="L230" s="282"/>
      <c r="M230" s="289"/>
      <c r="N230" s="293"/>
      <c r="O230" s="298"/>
      <c r="P230" s="230"/>
      <c r="Q230" s="235"/>
      <c r="R230" s="235"/>
      <c r="S230" s="235"/>
      <c r="T230" s="235"/>
      <c r="U230" s="235"/>
      <c r="V230" s="337"/>
      <c r="W230" s="303"/>
    </row>
    <row r="231" spans="1:23" ht="20.25" customHeight="1">
      <c r="A231" s="270"/>
      <c r="B231" s="79"/>
      <c r="C231" s="278"/>
      <c r="D231" s="278"/>
      <c r="E231" s="278"/>
      <c r="F231" s="278"/>
      <c r="G231" s="278"/>
      <c r="H231" s="278"/>
      <c r="I231" s="278"/>
      <c r="J231" s="86"/>
      <c r="K231" s="94"/>
      <c r="L231" s="282"/>
      <c r="M231" s="289"/>
      <c r="N231" s="293"/>
      <c r="O231" s="298"/>
      <c r="P231" s="230"/>
      <c r="Q231" s="235"/>
      <c r="R231" s="235"/>
      <c r="S231" s="235"/>
      <c r="T231" s="235"/>
      <c r="U231" s="235"/>
      <c r="V231" s="337"/>
      <c r="W231" s="303"/>
    </row>
    <row r="232" spans="1:23" ht="20.25" customHeight="1">
      <c r="A232" s="270"/>
      <c r="B232" s="79"/>
      <c r="C232" s="278"/>
      <c r="D232" s="278"/>
      <c r="E232" s="278"/>
      <c r="F232" s="278"/>
      <c r="G232" s="278"/>
      <c r="H232" s="278"/>
      <c r="I232" s="278"/>
      <c r="J232" s="86"/>
      <c r="K232" s="94"/>
      <c r="L232" s="282"/>
      <c r="M232" s="289"/>
      <c r="N232" s="293"/>
      <c r="O232" s="298"/>
      <c r="P232" s="230"/>
      <c r="Q232" s="235"/>
      <c r="R232" s="235"/>
      <c r="S232" s="235"/>
      <c r="T232" s="235"/>
      <c r="U232" s="235"/>
      <c r="V232" s="337"/>
      <c r="W232" s="303"/>
    </row>
    <row r="233" spans="1:23" ht="20.25" customHeight="1">
      <c r="A233" s="270"/>
      <c r="B233" s="79"/>
      <c r="C233" s="278"/>
      <c r="D233" s="278"/>
      <c r="E233" s="278"/>
      <c r="F233" s="278"/>
      <c r="G233" s="278"/>
      <c r="H233" s="278"/>
      <c r="I233" s="278"/>
      <c r="J233" s="86"/>
      <c r="K233" s="94"/>
      <c r="L233" s="282"/>
      <c r="M233" s="289"/>
      <c r="N233" s="293"/>
      <c r="O233" s="298"/>
      <c r="P233" s="230"/>
      <c r="Q233" s="235"/>
      <c r="R233" s="235"/>
      <c r="S233" s="235"/>
      <c r="T233" s="235"/>
      <c r="U233" s="235"/>
      <c r="V233" s="337"/>
      <c r="W233" s="303"/>
    </row>
    <row r="234" spans="1:23" ht="20.25" customHeight="1">
      <c r="A234" s="270"/>
      <c r="B234" s="79"/>
      <c r="C234" s="278"/>
      <c r="D234" s="278"/>
      <c r="E234" s="278"/>
      <c r="F234" s="278"/>
      <c r="G234" s="278"/>
      <c r="H234" s="278"/>
      <c r="I234" s="278"/>
      <c r="J234" s="86"/>
      <c r="K234" s="94"/>
      <c r="L234" s="282"/>
      <c r="M234" s="289"/>
      <c r="N234" s="293"/>
      <c r="O234" s="298"/>
      <c r="P234" s="230"/>
      <c r="Q234" s="235"/>
      <c r="R234" s="235"/>
      <c r="S234" s="235"/>
      <c r="T234" s="235"/>
      <c r="U234" s="235"/>
      <c r="V234" s="337"/>
      <c r="W234" s="303"/>
    </row>
    <row r="235" spans="1:23" ht="20.25" customHeight="1">
      <c r="A235" s="270"/>
      <c r="B235" s="79"/>
      <c r="C235" s="278"/>
      <c r="D235" s="278"/>
      <c r="E235" s="278"/>
      <c r="F235" s="278"/>
      <c r="G235" s="278"/>
      <c r="H235" s="278"/>
      <c r="I235" s="278"/>
      <c r="J235" s="86"/>
      <c r="K235" s="94"/>
      <c r="L235" s="282"/>
      <c r="M235" s="289"/>
      <c r="N235" s="293"/>
      <c r="O235" s="298"/>
      <c r="P235" s="230"/>
      <c r="Q235" s="235"/>
      <c r="R235" s="235"/>
      <c r="S235" s="235"/>
      <c r="T235" s="235"/>
      <c r="U235" s="235"/>
      <c r="V235" s="337"/>
      <c r="W235" s="303"/>
    </row>
    <row r="236" spans="1:23" ht="20.25" customHeight="1">
      <c r="A236" s="270"/>
      <c r="B236" s="79"/>
      <c r="C236" s="278"/>
      <c r="D236" s="278"/>
      <c r="E236" s="278"/>
      <c r="F236" s="278"/>
      <c r="G236" s="278"/>
      <c r="H236" s="278"/>
      <c r="I236" s="278"/>
      <c r="J236" s="86"/>
      <c r="K236" s="94"/>
      <c r="L236" s="282"/>
      <c r="M236" s="289"/>
      <c r="N236" s="293"/>
      <c r="O236" s="298"/>
      <c r="P236" s="230"/>
      <c r="Q236" s="235"/>
      <c r="R236" s="235"/>
      <c r="S236" s="235"/>
      <c r="T236" s="235"/>
      <c r="U236" s="235"/>
      <c r="V236" s="337"/>
      <c r="W236" s="303"/>
    </row>
    <row r="237" spans="1:23" ht="20.25" customHeight="1">
      <c r="A237" s="270"/>
      <c r="B237" s="79"/>
      <c r="C237" s="278"/>
      <c r="D237" s="278"/>
      <c r="E237" s="278"/>
      <c r="F237" s="278"/>
      <c r="G237" s="278"/>
      <c r="H237" s="278"/>
      <c r="I237" s="278"/>
      <c r="J237" s="86"/>
      <c r="K237" s="94"/>
      <c r="L237" s="282"/>
      <c r="M237" s="289"/>
      <c r="N237" s="293"/>
      <c r="O237" s="298"/>
      <c r="P237" s="230"/>
      <c r="Q237" s="235"/>
      <c r="R237" s="235"/>
      <c r="S237" s="235"/>
      <c r="T237" s="235"/>
      <c r="U237" s="235"/>
      <c r="V237" s="337"/>
      <c r="W237" s="303"/>
    </row>
    <row r="238" spans="1:23" ht="20.25" customHeight="1">
      <c r="A238" s="270"/>
      <c r="B238" s="79"/>
      <c r="C238" s="278"/>
      <c r="D238" s="278"/>
      <c r="E238" s="278"/>
      <c r="F238" s="278"/>
      <c r="G238" s="278"/>
      <c r="H238" s="278"/>
      <c r="I238" s="278"/>
      <c r="J238" s="86"/>
      <c r="K238" s="94"/>
      <c r="L238" s="282"/>
      <c r="M238" s="289"/>
      <c r="N238" s="293"/>
      <c r="O238" s="298"/>
      <c r="P238" s="230"/>
      <c r="Q238" s="235"/>
      <c r="R238" s="235"/>
      <c r="S238" s="235"/>
      <c r="T238" s="235"/>
      <c r="U238" s="235"/>
      <c r="V238" s="337"/>
      <c r="W238" s="303"/>
    </row>
    <row r="239" spans="1:23" ht="20.25" customHeight="1">
      <c r="A239" s="270"/>
      <c r="B239" s="79"/>
      <c r="C239" s="278"/>
      <c r="D239" s="278"/>
      <c r="E239" s="278"/>
      <c r="F239" s="278"/>
      <c r="G239" s="278"/>
      <c r="H239" s="278"/>
      <c r="I239" s="278"/>
      <c r="J239" s="86"/>
      <c r="K239" s="94"/>
      <c r="L239" s="282"/>
      <c r="M239" s="289"/>
      <c r="N239" s="293"/>
      <c r="O239" s="298"/>
      <c r="P239" s="230"/>
      <c r="Q239" s="235"/>
      <c r="R239" s="235"/>
      <c r="S239" s="235"/>
      <c r="T239" s="235"/>
      <c r="U239" s="235"/>
      <c r="V239" s="337"/>
      <c r="W239" s="303"/>
    </row>
    <row r="240" spans="1:23" ht="20.25" customHeight="1">
      <c r="A240" s="270"/>
      <c r="B240" s="79"/>
      <c r="C240" s="278"/>
      <c r="D240" s="278"/>
      <c r="E240" s="278"/>
      <c r="F240" s="278"/>
      <c r="G240" s="278"/>
      <c r="H240" s="278"/>
      <c r="I240" s="278"/>
      <c r="J240" s="86"/>
      <c r="K240" s="94"/>
      <c r="L240" s="282"/>
      <c r="M240" s="289"/>
      <c r="N240" s="293"/>
      <c r="O240" s="298"/>
      <c r="P240" s="230"/>
      <c r="Q240" s="235"/>
      <c r="R240" s="235"/>
      <c r="S240" s="235"/>
      <c r="T240" s="235"/>
      <c r="U240" s="235"/>
      <c r="V240" s="337"/>
      <c r="W240" s="303"/>
    </row>
    <row r="241" spans="1:23" ht="20.25" customHeight="1">
      <c r="A241" s="270"/>
      <c r="B241" s="79"/>
      <c r="C241" s="278"/>
      <c r="D241" s="278"/>
      <c r="E241" s="278"/>
      <c r="F241" s="278"/>
      <c r="G241" s="278"/>
      <c r="H241" s="278"/>
      <c r="I241" s="278"/>
      <c r="J241" s="86"/>
      <c r="K241" s="94"/>
      <c r="L241" s="282"/>
      <c r="M241" s="289"/>
      <c r="N241" s="293"/>
      <c r="O241" s="298"/>
      <c r="P241" s="230"/>
      <c r="Q241" s="235"/>
      <c r="R241" s="235"/>
      <c r="S241" s="235"/>
      <c r="T241" s="235"/>
      <c r="U241" s="235"/>
      <c r="V241" s="337"/>
      <c r="W241" s="303"/>
    </row>
    <row r="242" spans="1:23" ht="20.25" customHeight="1">
      <c r="A242" s="270"/>
      <c r="B242" s="79"/>
      <c r="C242" s="278"/>
      <c r="D242" s="278"/>
      <c r="E242" s="278"/>
      <c r="F242" s="278"/>
      <c r="G242" s="278"/>
      <c r="H242" s="278"/>
      <c r="I242" s="278"/>
      <c r="J242" s="86"/>
      <c r="K242" s="94"/>
      <c r="L242" s="282"/>
      <c r="M242" s="289"/>
      <c r="N242" s="293"/>
      <c r="O242" s="298"/>
      <c r="P242" s="230"/>
      <c r="Q242" s="235"/>
      <c r="R242" s="235"/>
      <c r="S242" s="235"/>
      <c r="T242" s="235"/>
      <c r="U242" s="235"/>
      <c r="V242" s="337"/>
      <c r="W242" s="303"/>
    </row>
    <row r="243" spans="1:23" ht="20.25" customHeight="1">
      <c r="A243" s="270"/>
      <c r="B243" s="79"/>
      <c r="C243" s="278"/>
      <c r="D243" s="278"/>
      <c r="E243" s="278"/>
      <c r="F243" s="278"/>
      <c r="G243" s="278"/>
      <c r="H243" s="278"/>
      <c r="I243" s="278"/>
      <c r="J243" s="86"/>
      <c r="K243" s="94"/>
      <c r="L243" s="282"/>
      <c r="M243" s="289"/>
      <c r="N243" s="293"/>
      <c r="O243" s="298"/>
      <c r="P243" s="230"/>
      <c r="Q243" s="235"/>
      <c r="R243" s="235"/>
      <c r="S243" s="235"/>
      <c r="T243" s="235"/>
      <c r="U243" s="235"/>
      <c r="V243" s="337"/>
      <c r="W243" s="303"/>
    </row>
    <row r="244" spans="1:23" ht="20.25" customHeight="1">
      <c r="A244" s="270"/>
      <c r="B244" s="79"/>
      <c r="C244" s="278"/>
      <c r="D244" s="278"/>
      <c r="E244" s="278"/>
      <c r="F244" s="278"/>
      <c r="G244" s="278"/>
      <c r="H244" s="278"/>
      <c r="I244" s="278"/>
      <c r="J244" s="86"/>
      <c r="K244" s="94"/>
      <c r="L244" s="282"/>
      <c r="M244" s="289"/>
      <c r="N244" s="293"/>
      <c r="O244" s="298"/>
      <c r="P244" s="230"/>
      <c r="Q244" s="235"/>
      <c r="R244" s="235"/>
      <c r="S244" s="235"/>
      <c r="T244" s="235"/>
      <c r="U244" s="235"/>
      <c r="V244" s="337"/>
      <c r="W244" s="303"/>
    </row>
    <row r="245" spans="1:23" ht="20.25" customHeight="1">
      <c r="A245" s="270"/>
      <c r="B245" s="79"/>
      <c r="C245" s="278"/>
      <c r="D245" s="278"/>
      <c r="E245" s="278"/>
      <c r="F245" s="278"/>
      <c r="G245" s="278"/>
      <c r="H245" s="278"/>
      <c r="I245" s="278"/>
      <c r="J245" s="86"/>
      <c r="K245" s="94"/>
      <c r="L245" s="282"/>
      <c r="M245" s="289"/>
      <c r="N245" s="293"/>
      <c r="O245" s="298"/>
      <c r="P245" s="230"/>
      <c r="Q245" s="235"/>
      <c r="R245" s="235"/>
      <c r="S245" s="235"/>
      <c r="T245" s="235"/>
      <c r="U245" s="235"/>
      <c r="V245" s="337"/>
      <c r="W245" s="303"/>
    </row>
    <row r="246" spans="1:23" ht="20.25" customHeight="1">
      <c r="A246" s="270"/>
      <c r="B246" s="79"/>
      <c r="C246" s="278"/>
      <c r="D246" s="278"/>
      <c r="E246" s="278"/>
      <c r="F246" s="278"/>
      <c r="G246" s="278"/>
      <c r="H246" s="278"/>
      <c r="I246" s="278"/>
      <c r="J246" s="86"/>
      <c r="K246" s="94"/>
      <c r="L246" s="282"/>
      <c r="M246" s="289"/>
      <c r="N246" s="293"/>
      <c r="O246" s="298"/>
      <c r="P246" s="230"/>
      <c r="Q246" s="235"/>
      <c r="R246" s="235"/>
      <c r="S246" s="235"/>
      <c r="T246" s="235"/>
      <c r="U246" s="235"/>
      <c r="V246" s="337"/>
      <c r="W246" s="303"/>
    </row>
    <row r="247" spans="1:23" ht="20.25" customHeight="1">
      <c r="A247" s="270"/>
      <c r="B247" s="79"/>
      <c r="C247" s="278"/>
      <c r="D247" s="278"/>
      <c r="E247" s="278"/>
      <c r="F247" s="278"/>
      <c r="G247" s="278"/>
      <c r="H247" s="278"/>
      <c r="I247" s="278"/>
      <c r="J247" s="86"/>
      <c r="K247" s="94"/>
      <c r="L247" s="282"/>
      <c r="M247" s="289"/>
      <c r="N247" s="293"/>
      <c r="O247" s="298"/>
      <c r="P247" s="230"/>
      <c r="Q247" s="235"/>
      <c r="R247" s="235"/>
      <c r="S247" s="235"/>
      <c r="T247" s="235"/>
      <c r="U247" s="235"/>
      <c r="V247" s="337"/>
      <c r="W247" s="303"/>
    </row>
    <row r="248" spans="1:23" ht="20.25" customHeight="1">
      <c r="A248" s="270"/>
      <c r="B248" s="79"/>
      <c r="C248" s="278"/>
      <c r="D248" s="278"/>
      <c r="E248" s="278"/>
      <c r="F248" s="278"/>
      <c r="G248" s="278"/>
      <c r="H248" s="278"/>
      <c r="I248" s="278"/>
      <c r="J248" s="86"/>
      <c r="K248" s="94"/>
      <c r="L248" s="282"/>
      <c r="M248" s="289"/>
      <c r="N248" s="293"/>
      <c r="O248" s="298"/>
      <c r="P248" s="230"/>
      <c r="Q248" s="235"/>
      <c r="R248" s="235"/>
      <c r="S248" s="235"/>
      <c r="T248" s="235"/>
      <c r="U248" s="235"/>
      <c r="V248" s="337"/>
      <c r="W248" s="303"/>
    </row>
    <row r="249" spans="1:23" ht="20.25" customHeight="1">
      <c r="A249" s="270"/>
      <c r="B249" s="79"/>
      <c r="C249" s="278"/>
      <c r="D249" s="278"/>
      <c r="E249" s="278"/>
      <c r="F249" s="278"/>
      <c r="G249" s="278"/>
      <c r="H249" s="278"/>
      <c r="I249" s="278"/>
      <c r="J249" s="86"/>
      <c r="K249" s="94"/>
      <c r="L249" s="282"/>
      <c r="M249" s="289"/>
      <c r="N249" s="293"/>
      <c r="O249" s="298"/>
      <c r="P249" s="230"/>
      <c r="Q249" s="235"/>
      <c r="R249" s="235"/>
      <c r="S249" s="235"/>
      <c r="T249" s="235"/>
      <c r="U249" s="235"/>
      <c r="V249" s="337"/>
      <c r="W249" s="303"/>
    </row>
    <row r="250" spans="1:23" ht="20.25" customHeight="1">
      <c r="A250" s="270"/>
      <c r="B250" s="79"/>
      <c r="C250" s="278"/>
      <c r="D250" s="278"/>
      <c r="E250" s="278"/>
      <c r="F250" s="278"/>
      <c r="G250" s="278"/>
      <c r="H250" s="278"/>
      <c r="I250" s="278"/>
      <c r="J250" s="86"/>
      <c r="K250" s="94"/>
      <c r="L250" s="282"/>
      <c r="M250" s="289"/>
      <c r="N250" s="293"/>
      <c r="O250" s="298"/>
      <c r="P250" s="230"/>
      <c r="Q250" s="235"/>
      <c r="R250" s="235"/>
      <c r="S250" s="235"/>
      <c r="T250" s="235"/>
      <c r="U250" s="235"/>
      <c r="V250" s="337"/>
      <c r="W250" s="303"/>
    </row>
    <row r="251" spans="1:23" ht="20.25" customHeight="1">
      <c r="A251" s="270"/>
      <c r="B251" s="79"/>
      <c r="C251" s="278"/>
      <c r="D251" s="278"/>
      <c r="E251" s="278"/>
      <c r="F251" s="278"/>
      <c r="G251" s="278"/>
      <c r="H251" s="278"/>
      <c r="I251" s="278"/>
      <c r="J251" s="86"/>
      <c r="K251" s="94"/>
      <c r="L251" s="282"/>
      <c r="M251" s="289"/>
      <c r="N251" s="293"/>
      <c r="O251" s="298"/>
      <c r="P251" s="230"/>
      <c r="Q251" s="235"/>
      <c r="R251" s="235"/>
      <c r="S251" s="235"/>
      <c r="T251" s="235"/>
      <c r="U251" s="235"/>
      <c r="V251" s="337"/>
      <c r="W251" s="303"/>
    </row>
    <row r="252" spans="1:23" ht="20.25" customHeight="1">
      <c r="A252" s="270"/>
      <c r="B252" s="79"/>
      <c r="C252" s="278"/>
      <c r="D252" s="278"/>
      <c r="E252" s="278"/>
      <c r="F252" s="278"/>
      <c r="G252" s="278"/>
      <c r="H252" s="278"/>
      <c r="I252" s="278"/>
      <c r="J252" s="86"/>
      <c r="K252" s="94"/>
      <c r="L252" s="282"/>
      <c r="M252" s="289"/>
      <c r="N252" s="293"/>
      <c r="O252" s="298"/>
      <c r="P252" s="230"/>
      <c r="Q252" s="235"/>
      <c r="R252" s="235"/>
      <c r="S252" s="235"/>
      <c r="T252" s="235"/>
      <c r="U252" s="235"/>
      <c r="V252" s="337"/>
      <c r="W252" s="303"/>
    </row>
    <row r="253" spans="1:23" ht="20.25" customHeight="1">
      <c r="A253" s="270"/>
      <c r="B253" s="79"/>
      <c r="C253" s="278"/>
      <c r="D253" s="278"/>
      <c r="E253" s="278"/>
      <c r="F253" s="278"/>
      <c r="G253" s="278"/>
      <c r="H253" s="278"/>
      <c r="I253" s="278"/>
      <c r="J253" s="86"/>
      <c r="K253" s="94"/>
      <c r="L253" s="282"/>
      <c r="M253" s="289"/>
      <c r="N253" s="293"/>
      <c r="O253" s="298"/>
      <c r="P253" s="230"/>
      <c r="Q253" s="235"/>
      <c r="R253" s="235"/>
      <c r="S253" s="235"/>
      <c r="T253" s="235"/>
      <c r="U253" s="235"/>
      <c r="V253" s="337"/>
      <c r="W253" s="303"/>
    </row>
    <row r="254" spans="1:23" ht="20.25" customHeight="1">
      <c r="A254" s="270"/>
      <c r="B254" s="79"/>
      <c r="C254" s="278"/>
      <c r="D254" s="278"/>
      <c r="E254" s="278"/>
      <c r="F254" s="278"/>
      <c r="G254" s="278"/>
      <c r="H254" s="278"/>
      <c r="I254" s="278"/>
      <c r="J254" s="86"/>
      <c r="K254" s="94"/>
      <c r="L254" s="282"/>
      <c r="M254" s="289"/>
      <c r="N254" s="293"/>
      <c r="O254" s="298"/>
      <c r="P254" s="230"/>
      <c r="Q254" s="235"/>
      <c r="R254" s="235"/>
      <c r="S254" s="235"/>
      <c r="T254" s="235"/>
      <c r="U254" s="235"/>
      <c r="V254" s="337"/>
      <c r="W254" s="303"/>
    </row>
    <row r="255" spans="1:23" ht="20.25" customHeight="1">
      <c r="A255" s="270"/>
      <c r="B255" s="79"/>
      <c r="C255" s="278"/>
      <c r="D255" s="278"/>
      <c r="E255" s="278"/>
      <c r="F255" s="278"/>
      <c r="G255" s="278"/>
      <c r="H255" s="278"/>
      <c r="I255" s="278"/>
      <c r="J255" s="86"/>
      <c r="K255" s="94"/>
      <c r="L255" s="282"/>
      <c r="M255" s="289"/>
      <c r="N255" s="293"/>
      <c r="O255" s="298"/>
      <c r="P255" s="230"/>
      <c r="Q255" s="235"/>
      <c r="R255" s="235"/>
      <c r="S255" s="235"/>
      <c r="T255" s="235"/>
      <c r="U255" s="235"/>
      <c r="V255" s="337"/>
      <c r="W255" s="303"/>
    </row>
    <row r="256" spans="1:23" ht="20.25" customHeight="1">
      <c r="A256" s="270"/>
      <c r="B256" s="79"/>
      <c r="C256" s="278"/>
      <c r="D256" s="278"/>
      <c r="E256" s="278"/>
      <c r="F256" s="278"/>
      <c r="G256" s="278"/>
      <c r="H256" s="278"/>
      <c r="I256" s="278"/>
      <c r="J256" s="86"/>
      <c r="K256" s="94"/>
      <c r="L256" s="282"/>
      <c r="M256" s="289"/>
      <c r="N256" s="293"/>
      <c r="O256" s="298"/>
      <c r="P256" s="230"/>
      <c r="Q256" s="235"/>
      <c r="R256" s="235"/>
      <c r="S256" s="235"/>
      <c r="T256" s="235"/>
      <c r="U256" s="235"/>
      <c r="V256" s="337"/>
      <c r="W256" s="303"/>
    </row>
    <row r="257" spans="1:23" ht="20.25" customHeight="1">
      <c r="A257" s="270"/>
      <c r="B257" s="79"/>
      <c r="C257" s="278"/>
      <c r="D257" s="278"/>
      <c r="E257" s="278"/>
      <c r="F257" s="278"/>
      <c r="G257" s="278"/>
      <c r="H257" s="278"/>
      <c r="I257" s="278"/>
      <c r="J257" s="86"/>
      <c r="K257" s="94"/>
      <c r="L257" s="282"/>
      <c r="M257" s="289"/>
      <c r="N257" s="293"/>
      <c r="O257" s="298"/>
      <c r="P257" s="230"/>
      <c r="Q257" s="235"/>
      <c r="R257" s="235"/>
      <c r="S257" s="235"/>
      <c r="T257" s="235"/>
      <c r="U257" s="235"/>
      <c r="V257" s="337"/>
      <c r="W257" s="303"/>
    </row>
    <row r="258" spans="1:23" ht="20.25" customHeight="1">
      <c r="A258" s="270"/>
      <c r="B258" s="79"/>
      <c r="C258" s="278"/>
      <c r="D258" s="278"/>
      <c r="E258" s="278"/>
      <c r="F258" s="278"/>
      <c r="G258" s="278"/>
      <c r="H258" s="278"/>
      <c r="I258" s="278"/>
      <c r="J258" s="86"/>
      <c r="K258" s="94"/>
      <c r="L258" s="282"/>
      <c r="M258" s="289"/>
      <c r="N258" s="293"/>
      <c r="O258" s="298"/>
      <c r="P258" s="230"/>
      <c r="Q258" s="235"/>
      <c r="R258" s="235"/>
      <c r="S258" s="235"/>
      <c r="T258" s="235"/>
      <c r="U258" s="235"/>
      <c r="V258" s="337"/>
      <c r="W258" s="303"/>
    </row>
    <row r="259" spans="1:23" ht="20.25" customHeight="1">
      <c r="A259" s="270"/>
      <c r="B259" s="79"/>
      <c r="C259" s="278"/>
      <c r="D259" s="278"/>
      <c r="E259" s="278"/>
      <c r="F259" s="278"/>
      <c r="G259" s="278"/>
      <c r="H259" s="278"/>
      <c r="I259" s="278"/>
      <c r="J259" s="86"/>
      <c r="K259" s="94"/>
      <c r="L259" s="282"/>
      <c r="M259" s="289"/>
      <c r="N259" s="293"/>
      <c r="O259" s="298"/>
      <c r="P259" s="230"/>
      <c r="Q259" s="235"/>
      <c r="R259" s="235"/>
      <c r="S259" s="235"/>
      <c r="T259" s="235"/>
      <c r="U259" s="235"/>
      <c r="V259" s="337"/>
      <c r="W259" s="303"/>
    </row>
    <row r="260" spans="1:23" ht="20.25" customHeight="1">
      <c r="A260" s="270"/>
      <c r="B260" s="79"/>
      <c r="C260" s="278"/>
      <c r="D260" s="278"/>
      <c r="E260" s="278"/>
      <c r="F260" s="278"/>
      <c r="G260" s="278"/>
      <c r="H260" s="278"/>
      <c r="I260" s="278"/>
      <c r="J260" s="86"/>
      <c r="K260" s="94"/>
      <c r="L260" s="282"/>
      <c r="M260" s="289"/>
      <c r="N260" s="293"/>
      <c r="O260" s="298"/>
      <c r="P260" s="230"/>
      <c r="Q260" s="235"/>
      <c r="R260" s="235"/>
      <c r="S260" s="235"/>
      <c r="T260" s="235"/>
      <c r="U260" s="235"/>
      <c r="V260" s="337"/>
      <c r="W260" s="303"/>
    </row>
    <row r="261" spans="1:23" ht="20.25" customHeight="1">
      <c r="A261" s="270"/>
      <c r="B261" s="79"/>
      <c r="C261" s="278"/>
      <c r="D261" s="278"/>
      <c r="E261" s="278"/>
      <c r="F261" s="278"/>
      <c r="G261" s="278"/>
      <c r="H261" s="278"/>
      <c r="I261" s="278"/>
      <c r="J261" s="86"/>
      <c r="K261" s="94"/>
      <c r="L261" s="282"/>
      <c r="M261" s="289"/>
      <c r="N261" s="293"/>
      <c r="O261" s="298"/>
      <c r="P261" s="230"/>
      <c r="Q261" s="235"/>
      <c r="R261" s="235"/>
      <c r="S261" s="235"/>
      <c r="T261" s="235"/>
      <c r="U261" s="235"/>
      <c r="V261" s="337"/>
      <c r="W261" s="303"/>
    </row>
    <row r="262" spans="1:23" ht="20.25" customHeight="1">
      <c r="A262" s="270"/>
      <c r="B262" s="79"/>
      <c r="C262" s="278"/>
      <c r="D262" s="278"/>
      <c r="E262" s="278"/>
      <c r="F262" s="278"/>
      <c r="G262" s="278"/>
      <c r="H262" s="278"/>
      <c r="I262" s="278"/>
      <c r="J262" s="86"/>
      <c r="K262" s="94"/>
      <c r="L262" s="282"/>
      <c r="M262" s="289"/>
      <c r="N262" s="293"/>
      <c r="O262" s="298"/>
      <c r="P262" s="230"/>
      <c r="Q262" s="235"/>
      <c r="R262" s="235"/>
      <c r="S262" s="235"/>
      <c r="T262" s="235"/>
      <c r="U262" s="235"/>
      <c r="V262" s="337"/>
      <c r="W262" s="303"/>
    </row>
    <row r="263" spans="1:23" ht="20.25" customHeight="1">
      <c r="A263" s="270"/>
      <c r="B263" s="79"/>
      <c r="C263" s="278"/>
      <c r="D263" s="278"/>
      <c r="E263" s="278"/>
      <c r="F263" s="278"/>
      <c r="G263" s="278"/>
      <c r="H263" s="278"/>
      <c r="I263" s="278"/>
      <c r="J263" s="86"/>
      <c r="K263" s="94"/>
      <c r="L263" s="282"/>
      <c r="M263" s="289"/>
      <c r="N263" s="293"/>
      <c r="O263" s="298"/>
      <c r="P263" s="230"/>
      <c r="Q263" s="235"/>
      <c r="R263" s="235"/>
      <c r="S263" s="235"/>
      <c r="T263" s="235"/>
      <c r="U263" s="235"/>
      <c r="V263" s="337"/>
      <c r="W263" s="303"/>
    </row>
    <row r="264" spans="1:23" ht="20.25" customHeight="1">
      <c r="A264" s="270"/>
      <c r="B264" s="79"/>
      <c r="C264" s="278"/>
      <c r="D264" s="278"/>
      <c r="E264" s="278"/>
      <c r="F264" s="278"/>
      <c r="G264" s="278"/>
      <c r="H264" s="278"/>
      <c r="I264" s="278"/>
      <c r="J264" s="86"/>
      <c r="K264" s="94"/>
      <c r="L264" s="282"/>
      <c r="M264" s="289"/>
      <c r="N264" s="293"/>
      <c r="O264" s="298"/>
      <c r="P264" s="230"/>
      <c r="Q264" s="235"/>
      <c r="R264" s="235"/>
      <c r="S264" s="235"/>
      <c r="T264" s="235"/>
      <c r="U264" s="235"/>
      <c r="V264" s="337"/>
      <c r="W264" s="303"/>
    </row>
    <row r="265" spans="1:23" ht="20.25" customHeight="1">
      <c r="A265" s="270"/>
      <c r="B265" s="79"/>
      <c r="C265" s="278"/>
      <c r="D265" s="278"/>
      <c r="E265" s="278"/>
      <c r="F265" s="278"/>
      <c r="G265" s="278"/>
      <c r="H265" s="278"/>
      <c r="I265" s="278"/>
      <c r="J265" s="86"/>
      <c r="K265" s="94"/>
      <c r="L265" s="282"/>
      <c r="M265" s="289"/>
      <c r="N265" s="293"/>
      <c r="O265" s="298"/>
      <c r="P265" s="230"/>
      <c r="Q265" s="235"/>
      <c r="R265" s="235"/>
      <c r="S265" s="235"/>
      <c r="T265" s="235"/>
      <c r="U265" s="235"/>
      <c r="V265" s="337"/>
      <c r="W265" s="303"/>
    </row>
    <row r="266" spans="1:23" ht="20.25" customHeight="1">
      <c r="A266" s="270"/>
      <c r="B266" s="79"/>
      <c r="C266" s="278"/>
      <c r="D266" s="278"/>
      <c r="E266" s="278"/>
      <c r="F266" s="278"/>
      <c r="G266" s="278"/>
      <c r="H266" s="278"/>
      <c r="I266" s="278"/>
      <c r="J266" s="86"/>
      <c r="K266" s="94"/>
      <c r="L266" s="282"/>
      <c r="M266" s="289"/>
      <c r="N266" s="293"/>
      <c r="O266" s="298"/>
      <c r="P266" s="230"/>
      <c r="Q266" s="235"/>
      <c r="R266" s="235"/>
      <c r="S266" s="235"/>
      <c r="T266" s="235"/>
      <c r="U266" s="235"/>
      <c r="V266" s="337"/>
      <c r="W266" s="303"/>
    </row>
    <row r="267" spans="1:23" ht="20.25" customHeight="1">
      <c r="A267" s="270"/>
      <c r="B267" s="79"/>
      <c r="C267" s="278"/>
      <c r="D267" s="278"/>
      <c r="E267" s="278"/>
      <c r="F267" s="278"/>
      <c r="G267" s="278"/>
      <c r="H267" s="278"/>
      <c r="I267" s="278"/>
      <c r="J267" s="86"/>
      <c r="K267" s="94"/>
      <c r="L267" s="282"/>
      <c r="M267" s="289"/>
      <c r="N267" s="293"/>
      <c r="O267" s="298"/>
      <c r="P267" s="230"/>
      <c r="Q267" s="235"/>
      <c r="R267" s="235"/>
      <c r="S267" s="235"/>
      <c r="T267" s="235"/>
      <c r="U267" s="235"/>
      <c r="V267" s="337"/>
      <c r="W267" s="303"/>
    </row>
    <row r="268" spans="1:23" ht="20.25" customHeight="1">
      <c r="A268" s="270"/>
      <c r="B268" s="79"/>
      <c r="C268" s="278"/>
      <c r="D268" s="278"/>
      <c r="E268" s="278"/>
      <c r="F268" s="278"/>
      <c r="G268" s="278"/>
      <c r="H268" s="278"/>
      <c r="I268" s="278"/>
      <c r="J268" s="86"/>
      <c r="K268" s="94"/>
      <c r="L268" s="282"/>
      <c r="M268" s="289"/>
      <c r="N268" s="293"/>
      <c r="O268" s="298"/>
      <c r="P268" s="230"/>
      <c r="Q268" s="235"/>
      <c r="R268" s="235"/>
      <c r="S268" s="235"/>
      <c r="T268" s="235"/>
      <c r="U268" s="235"/>
      <c r="V268" s="337"/>
      <c r="W268" s="303"/>
    </row>
    <row r="269" spans="1:23" ht="20.25" customHeight="1">
      <c r="A269" s="270"/>
      <c r="B269" s="79"/>
      <c r="C269" s="278"/>
      <c r="D269" s="278"/>
      <c r="E269" s="278"/>
      <c r="F269" s="278"/>
      <c r="G269" s="278"/>
      <c r="H269" s="278"/>
      <c r="I269" s="278"/>
      <c r="J269" s="86"/>
      <c r="K269" s="94"/>
      <c r="L269" s="282"/>
      <c r="M269" s="289"/>
      <c r="N269" s="293"/>
      <c r="O269" s="298"/>
      <c r="P269" s="230"/>
      <c r="Q269" s="235"/>
      <c r="R269" s="235"/>
      <c r="S269" s="235"/>
      <c r="T269" s="235"/>
      <c r="U269" s="235"/>
      <c r="V269" s="337"/>
      <c r="W269" s="303"/>
    </row>
    <row r="270" spans="1:23" ht="20.25" customHeight="1">
      <c r="A270" s="270"/>
      <c r="B270" s="79"/>
      <c r="C270" s="278"/>
      <c r="D270" s="278"/>
      <c r="E270" s="278"/>
      <c r="F270" s="278"/>
      <c r="G270" s="278"/>
      <c r="H270" s="278"/>
      <c r="I270" s="278"/>
      <c r="J270" s="86"/>
      <c r="K270" s="94"/>
      <c r="L270" s="282"/>
      <c r="M270" s="289"/>
      <c r="N270" s="293"/>
      <c r="O270" s="298"/>
      <c r="P270" s="230"/>
      <c r="Q270" s="235"/>
      <c r="R270" s="235"/>
      <c r="S270" s="235"/>
      <c r="T270" s="235"/>
      <c r="U270" s="235"/>
      <c r="V270" s="337"/>
      <c r="W270" s="303"/>
    </row>
    <row r="271" spans="1:23" ht="20.25" customHeight="1">
      <c r="A271" s="270"/>
      <c r="B271" s="79"/>
      <c r="C271" s="278"/>
      <c r="D271" s="278"/>
      <c r="E271" s="278"/>
      <c r="F271" s="278"/>
      <c r="G271" s="278"/>
      <c r="H271" s="278"/>
      <c r="I271" s="278"/>
      <c r="J271" s="86"/>
      <c r="K271" s="94"/>
      <c r="L271" s="282"/>
      <c r="M271" s="289"/>
      <c r="N271" s="293"/>
      <c r="O271" s="298"/>
      <c r="P271" s="230"/>
      <c r="Q271" s="235"/>
      <c r="R271" s="235"/>
      <c r="S271" s="235"/>
      <c r="T271" s="235"/>
      <c r="U271" s="235"/>
      <c r="V271" s="337"/>
      <c r="W271" s="303"/>
    </row>
    <row r="272" spans="1:23" ht="20.25" customHeight="1">
      <c r="A272" s="270"/>
      <c r="B272" s="79"/>
      <c r="C272" s="278"/>
      <c r="D272" s="278"/>
      <c r="E272" s="278"/>
      <c r="F272" s="278"/>
      <c r="G272" s="278"/>
      <c r="H272" s="278"/>
      <c r="I272" s="278"/>
      <c r="J272" s="86"/>
      <c r="K272" s="94"/>
      <c r="L272" s="282"/>
      <c r="M272" s="289"/>
      <c r="N272" s="293"/>
      <c r="O272" s="298"/>
      <c r="P272" s="230"/>
      <c r="Q272" s="235"/>
      <c r="R272" s="235"/>
      <c r="S272" s="235"/>
      <c r="T272" s="235"/>
      <c r="U272" s="235"/>
      <c r="V272" s="337"/>
      <c r="W272" s="303"/>
    </row>
    <row r="273" spans="1:23" ht="20.25" customHeight="1">
      <c r="A273" s="270"/>
      <c r="B273" s="79"/>
      <c r="C273" s="278"/>
      <c r="D273" s="278"/>
      <c r="E273" s="278"/>
      <c r="F273" s="278"/>
      <c r="G273" s="278"/>
      <c r="H273" s="278"/>
      <c r="I273" s="278"/>
      <c r="J273" s="86"/>
      <c r="K273" s="94"/>
      <c r="L273" s="282"/>
      <c r="M273" s="289"/>
      <c r="N273" s="293"/>
      <c r="O273" s="298"/>
      <c r="P273" s="230"/>
      <c r="Q273" s="235"/>
      <c r="R273" s="235"/>
      <c r="S273" s="235"/>
      <c r="T273" s="235"/>
      <c r="U273" s="235"/>
      <c r="V273" s="337"/>
      <c r="W273" s="303"/>
    </row>
    <row r="274" spans="1:23" ht="20.25" customHeight="1">
      <c r="A274" s="270"/>
      <c r="B274" s="79"/>
      <c r="C274" s="278"/>
      <c r="D274" s="278"/>
      <c r="E274" s="278"/>
      <c r="F274" s="278"/>
      <c r="G274" s="278"/>
      <c r="H274" s="278"/>
      <c r="I274" s="278"/>
      <c r="J274" s="86"/>
      <c r="K274" s="94"/>
      <c r="L274" s="282"/>
      <c r="M274" s="289"/>
      <c r="N274" s="293"/>
      <c r="O274" s="298"/>
      <c r="P274" s="230"/>
      <c r="Q274" s="235"/>
      <c r="R274" s="235"/>
      <c r="S274" s="235"/>
      <c r="T274" s="235"/>
      <c r="U274" s="235"/>
      <c r="V274" s="337"/>
      <c r="W274" s="303"/>
    </row>
    <row r="275" spans="1:23" ht="20.25" customHeight="1">
      <c r="A275" s="270"/>
      <c r="B275" s="79"/>
      <c r="C275" s="278"/>
      <c r="D275" s="278"/>
      <c r="E275" s="278"/>
      <c r="F275" s="278"/>
      <c r="G275" s="278"/>
      <c r="H275" s="278"/>
      <c r="I275" s="278"/>
      <c r="J275" s="86"/>
      <c r="K275" s="94"/>
      <c r="L275" s="282"/>
      <c r="M275" s="289"/>
      <c r="N275" s="293"/>
      <c r="O275" s="298"/>
      <c r="P275" s="230"/>
      <c r="Q275" s="235"/>
      <c r="R275" s="235"/>
      <c r="S275" s="235"/>
      <c r="T275" s="235"/>
      <c r="U275" s="235"/>
      <c r="V275" s="337"/>
      <c r="W275" s="303"/>
    </row>
    <row r="276" spans="1:23" ht="20.25" customHeight="1">
      <c r="A276" s="270"/>
      <c r="B276" s="79"/>
      <c r="C276" s="278"/>
      <c r="D276" s="278"/>
      <c r="E276" s="278"/>
      <c r="F276" s="278"/>
      <c r="G276" s="278"/>
      <c r="H276" s="278"/>
      <c r="I276" s="278"/>
      <c r="J276" s="86"/>
      <c r="K276" s="94"/>
      <c r="L276" s="282"/>
      <c r="M276" s="289"/>
      <c r="N276" s="293"/>
      <c r="O276" s="298"/>
      <c r="P276" s="230"/>
      <c r="Q276" s="235"/>
      <c r="R276" s="235"/>
      <c r="S276" s="235"/>
      <c r="T276" s="235"/>
      <c r="U276" s="235"/>
      <c r="V276" s="337"/>
      <c r="W276" s="303"/>
    </row>
    <row r="277" spans="1:23" ht="20.25" customHeight="1">
      <c r="A277" s="270"/>
      <c r="B277" s="79"/>
      <c r="C277" s="278"/>
      <c r="D277" s="278"/>
      <c r="E277" s="278"/>
      <c r="F277" s="278"/>
      <c r="G277" s="278"/>
      <c r="H277" s="278"/>
      <c r="I277" s="278"/>
      <c r="J277" s="86"/>
      <c r="K277" s="94"/>
      <c r="L277" s="282"/>
      <c r="M277" s="289"/>
      <c r="N277" s="293"/>
      <c r="O277" s="298"/>
      <c r="P277" s="230"/>
      <c r="Q277" s="235"/>
      <c r="R277" s="235"/>
      <c r="S277" s="235"/>
      <c r="T277" s="235"/>
      <c r="U277" s="235"/>
      <c r="V277" s="337"/>
      <c r="W277" s="303"/>
    </row>
    <row r="278" spans="1:23" ht="20.25" customHeight="1">
      <c r="A278" s="270"/>
      <c r="B278" s="79"/>
      <c r="C278" s="278"/>
      <c r="D278" s="278"/>
      <c r="E278" s="278"/>
      <c r="F278" s="278"/>
      <c r="G278" s="278"/>
      <c r="H278" s="278"/>
      <c r="I278" s="278"/>
      <c r="J278" s="86"/>
      <c r="K278" s="94"/>
      <c r="L278" s="282"/>
      <c r="M278" s="289"/>
      <c r="N278" s="293"/>
      <c r="O278" s="298"/>
      <c r="P278" s="230"/>
      <c r="Q278" s="235"/>
      <c r="R278" s="235"/>
      <c r="S278" s="235"/>
      <c r="T278" s="235"/>
      <c r="U278" s="235"/>
      <c r="V278" s="337"/>
      <c r="W278" s="303"/>
    </row>
    <row r="279" spans="1:23" ht="20.25" customHeight="1">
      <c r="A279" s="270"/>
      <c r="B279" s="79"/>
      <c r="C279" s="278"/>
      <c r="D279" s="278"/>
      <c r="E279" s="278"/>
      <c r="F279" s="278"/>
      <c r="G279" s="278"/>
      <c r="H279" s="278"/>
      <c r="I279" s="278"/>
      <c r="J279" s="86"/>
      <c r="K279" s="94"/>
      <c r="L279" s="282"/>
      <c r="M279" s="289"/>
      <c r="N279" s="293"/>
      <c r="O279" s="298"/>
      <c r="P279" s="230"/>
      <c r="Q279" s="235"/>
      <c r="R279" s="235"/>
      <c r="S279" s="235"/>
      <c r="T279" s="235"/>
      <c r="U279" s="235"/>
      <c r="V279" s="337"/>
      <c r="W279" s="303"/>
    </row>
    <row r="280" spans="1:23" ht="20.25" customHeight="1">
      <c r="A280" s="270"/>
      <c r="B280" s="79"/>
      <c r="C280" s="278"/>
      <c r="D280" s="278"/>
      <c r="E280" s="278"/>
      <c r="F280" s="278"/>
      <c r="G280" s="278"/>
      <c r="H280" s="278"/>
      <c r="I280" s="278"/>
      <c r="J280" s="86"/>
      <c r="K280" s="94"/>
      <c r="L280" s="282"/>
      <c r="M280" s="289"/>
      <c r="N280" s="293"/>
      <c r="O280" s="298"/>
      <c r="P280" s="230"/>
      <c r="Q280" s="235"/>
      <c r="R280" s="235"/>
      <c r="S280" s="235"/>
      <c r="T280" s="235"/>
      <c r="U280" s="235"/>
      <c r="V280" s="337"/>
      <c r="W280" s="303"/>
    </row>
    <row r="281" spans="1:23" ht="20.25" customHeight="1">
      <c r="A281" s="270"/>
      <c r="B281" s="79"/>
      <c r="C281" s="278"/>
      <c r="D281" s="278"/>
      <c r="E281" s="278"/>
      <c r="F281" s="278"/>
      <c r="G281" s="278"/>
      <c r="H281" s="278"/>
      <c r="I281" s="278"/>
      <c r="J281" s="86"/>
      <c r="K281" s="94"/>
      <c r="L281" s="282"/>
      <c r="M281" s="289"/>
      <c r="N281" s="293"/>
      <c r="O281" s="298"/>
      <c r="P281" s="230"/>
      <c r="Q281" s="235"/>
      <c r="R281" s="235"/>
      <c r="S281" s="235"/>
      <c r="T281" s="235"/>
      <c r="U281" s="235"/>
      <c r="V281" s="337"/>
      <c r="W281" s="303"/>
    </row>
    <row r="282" spans="1:23" ht="20.25" customHeight="1">
      <c r="A282" s="270"/>
      <c r="B282" s="79"/>
      <c r="C282" s="278"/>
      <c r="D282" s="278"/>
      <c r="E282" s="278"/>
      <c r="F282" s="278"/>
      <c r="G282" s="278"/>
      <c r="H282" s="278"/>
      <c r="I282" s="278"/>
      <c r="J282" s="86"/>
      <c r="K282" s="94"/>
      <c r="L282" s="282"/>
      <c r="M282" s="289"/>
      <c r="N282" s="293"/>
      <c r="O282" s="298"/>
      <c r="P282" s="230"/>
      <c r="Q282" s="235"/>
      <c r="R282" s="235"/>
      <c r="S282" s="235"/>
      <c r="T282" s="235"/>
      <c r="U282" s="235"/>
      <c r="V282" s="337"/>
      <c r="W282" s="303"/>
    </row>
    <row r="283" spans="1:23" ht="20.25" customHeight="1">
      <c r="A283" s="270"/>
      <c r="B283" s="79"/>
      <c r="C283" s="278"/>
      <c r="D283" s="278"/>
      <c r="E283" s="278"/>
      <c r="F283" s="278"/>
      <c r="G283" s="278"/>
      <c r="H283" s="278"/>
      <c r="I283" s="278"/>
      <c r="J283" s="86"/>
      <c r="K283" s="94"/>
      <c r="L283" s="282"/>
      <c r="M283" s="289"/>
      <c r="N283" s="293"/>
      <c r="O283" s="298"/>
      <c r="P283" s="230"/>
      <c r="Q283" s="235"/>
      <c r="R283" s="235"/>
      <c r="S283" s="235"/>
      <c r="T283" s="235"/>
      <c r="U283" s="235"/>
      <c r="V283" s="337"/>
      <c r="W283" s="303"/>
    </row>
    <row r="284" spans="1:23" ht="20.25" customHeight="1">
      <c r="A284" s="270"/>
      <c r="B284" s="79"/>
      <c r="C284" s="278"/>
      <c r="D284" s="278"/>
      <c r="E284" s="278"/>
      <c r="F284" s="278"/>
      <c r="G284" s="278"/>
      <c r="H284" s="278"/>
      <c r="I284" s="278"/>
      <c r="J284" s="86"/>
      <c r="K284" s="94"/>
      <c r="L284" s="282"/>
      <c r="M284" s="289"/>
      <c r="N284" s="293"/>
      <c r="O284" s="298"/>
      <c r="P284" s="230"/>
      <c r="Q284" s="235"/>
      <c r="R284" s="235"/>
      <c r="S284" s="235"/>
      <c r="T284" s="235"/>
      <c r="U284" s="235"/>
      <c r="V284" s="337"/>
      <c r="W284" s="303"/>
    </row>
    <row r="285" spans="1:23" ht="20.25" customHeight="1">
      <c r="A285" s="270"/>
      <c r="B285" s="79"/>
      <c r="C285" s="278"/>
      <c r="D285" s="278"/>
      <c r="E285" s="278"/>
      <c r="F285" s="278"/>
      <c r="G285" s="278"/>
      <c r="H285" s="278"/>
      <c r="I285" s="278"/>
      <c r="J285" s="86"/>
      <c r="K285" s="94"/>
      <c r="L285" s="282"/>
      <c r="M285" s="289"/>
      <c r="N285" s="293"/>
      <c r="O285" s="298"/>
      <c r="P285" s="230"/>
      <c r="Q285" s="235"/>
      <c r="R285" s="235"/>
      <c r="S285" s="235"/>
      <c r="T285" s="235"/>
      <c r="U285" s="235"/>
      <c r="V285" s="337"/>
      <c r="W285" s="303"/>
    </row>
    <row r="286" spans="1:23" ht="20.25" customHeight="1">
      <c r="A286" s="270"/>
      <c r="B286" s="79"/>
      <c r="C286" s="278"/>
      <c r="D286" s="278"/>
      <c r="E286" s="278"/>
      <c r="F286" s="278"/>
      <c r="G286" s="278"/>
      <c r="H286" s="278"/>
      <c r="I286" s="278"/>
      <c r="J286" s="86"/>
      <c r="K286" s="94"/>
      <c r="L286" s="282"/>
      <c r="M286" s="289"/>
      <c r="N286" s="293"/>
      <c r="O286" s="298"/>
      <c r="P286" s="230"/>
      <c r="Q286" s="235"/>
      <c r="R286" s="235"/>
      <c r="S286" s="235"/>
      <c r="T286" s="235"/>
      <c r="U286" s="235"/>
      <c r="V286" s="337"/>
      <c r="W286" s="303"/>
    </row>
    <row r="287" spans="1:23" ht="20.25" customHeight="1">
      <c r="A287" s="270"/>
      <c r="B287" s="79"/>
      <c r="C287" s="278"/>
      <c r="D287" s="278"/>
      <c r="E287" s="278"/>
      <c r="F287" s="278"/>
      <c r="G287" s="278"/>
      <c r="H287" s="278"/>
      <c r="I287" s="278"/>
      <c r="J287" s="86"/>
      <c r="K287" s="94"/>
      <c r="L287" s="282"/>
      <c r="M287" s="289"/>
      <c r="N287" s="293"/>
      <c r="O287" s="298"/>
      <c r="P287" s="230"/>
      <c r="Q287" s="235"/>
      <c r="R287" s="235"/>
      <c r="S287" s="235"/>
      <c r="T287" s="235"/>
      <c r="U287" s="235"/>
      <c r="V287" s="337"/>
      <c r="W287" s="303"/>
    </row>
    <row r="288" spans="1:23" ht="20.25" customHeight="1">
      <c r="A288" s="270"/>
      <c r="B288" s="79"/>
      <c r="C288" s="278"/>
      <c r="D288" s="278"/>
      <c r="E288" s="278"/>
      <c r="F288" s="278"/>
      <c r="G288" s="278"/>
      <c r="H288" s="278"/>
      <c r="I288" s="278"/>
      <c r="J288" s="86"/>
      <c r="K288" s="94"/>
      <c r="L288" s="282"/>
      <c r="M288" s="289"/>
      <c r="N288" s="293"/>
      <c r="O288" s="298"/>
      <c r="P288" s="230"/>
      <c r="Q288" s="235"/>
      <c r="R288" s="235"/>
      <c r="S288" s="235"/>
      <c r="T288" s="235"/>
      <c r="U288" s="235"/>
      <c r="V288" s="337"/>
      <c r="W288" s="303"/>
    </row>
    <row r="289" spans="1:23" ht="20.25" customHeight="1">
      <c r="A289" s="270"/>
      <c r="B289" s="79"/>
      <c r="C289" s="278"/>
      <c r="D289" s="278"/>
      <c r="E289" s="278"/>
      <c r="F289" s="278"/>
      <c r="G289" s="278"/>
      <c r="H289" s="278"/>
      <c r="I289" s="278"/>
      <c r="J289" s="86"/>
      <c r="K289" s="94"/>
      <c r="L289" s="282"/>
      <c r="M289" s="289"/>
      <c r="N289" s="293"/>
      <c r="O289" s="298"/>
      <c r="P289" s="230"/>
      <c r="Q289" s="235"/>
      <c r="R289" s="235"/>
      <c r="S289" s="235"/>
      <c r="T289" s="235"/>
      <c r="U289" s="235"/>
      <c r="V289" s="337"/>
      <c r="W289" s="303"/>
    </row>
    <row r="290" spans="1:23" ht="20.25" customHeight="1">
      <c r="A290" s="270"/>
      <c r="B290" s="79"/>
      <c r="C290" s="278"/>
      <c r="D290" s="278"/>
      <c r="E290" s="278"/>
      <c r="F290" s="278"/>
      <c r="G290" s="278"/>
      <c r="H290" s="278"/>
      <c r="I290" s="278"/>
      <c r="J290" s="86"/>
      <c r="K290" s="94"/>
      <c r="L290" s="282"/>
      <c r="M290" s="289"/>
      <c r="N290" s="293"/>
      <c r="O290" s="298"/>
      <c r="P290" s="230"/>
      <c r="Q290" s="235"/>
      <c r="R290" s="235"/>
      <c r="S290" s="235"/>
      <c r="T290" s="235"/>
      <c r="U290" s="235"/>
      <c r="V290" s="337"/>
      <c r="W290" s="303"/>
    </row>
    <row r="291" spans="1:23" ht="20.25" customHeight="1">
      <c r="A291" s="270"/>
      <c r="B291" s="79"/>
      <c r="C291" s="278"/>
      <c r="D291" s="278"/>
      <c r="E291" s="278"/>
      <c r="F291" s="278"/>
      <c r="G291" s="278"/>
      <c r="H291" s="278"/>
      <c r="I291" s="278"/>
      <c r="J291" s="86"/>
      <c r="K291" s="94"/>
      <c r="L291" s="282"/>
      <c r="M291" s="289"/>
      <c r="N291" s="293"/>
      <c r="O291" s="298"/>
      <c r="P291" s="230"/>
      <c r="Q291" s="235"/>
      <c r="R291" s="235"/>
      <c r="S291" s="235"/>
      <c r="T291" s="235"/>
      <c r="U291" s="235"/>
      <c r="V291" s="337"/>
      <c r="W291" s="303"/>
    </row>
    <row r="292" spans="1:23" ht="20.25" customHeight="1">
      <c r="A292" s="270"/>
      <c r="B292" s="79"/>
      <c r="C292" s="278"/>
      <c r="D292" s="278"/>
      <c r="E292" s="278"/>
      <c r="F292" s="278"/>
      <c r="G292" s="278"/>
      <c r="H292" s="278"/>
      <c r="I292" s="278"/>
      <c r="J292" s="86"/>
      <c r="K292" s="94"/>
      <c r="L292" s="282"/>
      <c r="M292" s="289"/>
      <c r="N292" s="293"/>
      <c r="O292" s="298"/>
      <c r="P292" s="230"/>
      <c r="Q292" s="235"/>
      <c r="R292" s="235"/>
      <c r="S292" s="235"/>
      <c r="T292" s="235"/>
      <c r="U292" s="235"/>
      <c r="V292" s="337"/>
      <c r="W292" s="303"/>
    </row>
    <row r="293" spans="1:23" ht="20.25" customHeight="1">
      <c r="A293" s="270"/>
      <c r="B293" s="79"/>
      <c r="C293" s="278"/>
      <c r="D293" s="278"/>
      <c r="E293" s="278"/>
      <c r="F293" s="278"/>
      <c r="G293" s="278"/>
      <c r="H293" s="278"/>
      <c r="I293" s="278"/>
      <c r="J293" s="86"/>
      <c r="K293" s="94"/>
      <c r="L293" s="282"/>
      <c r="M293" s="289"/>
      <c r="N293" s="293"/>
      <c r="O293" s="298"/>
      <c r="P293" s="230"/>
      <c r="Q293" s="235"/>
      <c r="R293" s="235"/>
      <c r="S293" s="235"/>
      <c r="T293" s="235"/>
      <c r="U293" s="235"/>
      <c r="V293" s="337"/>
      <c r="W293" s="303"/>
    </row>
    <row r="294" spans="1:23" ht="20.25" customHeight="1">
      <c r="A294" s="270"/>
      <c r="B294" s="79"/>
      <c r="C294" s="278"/>
      <c r="D294" s="278"/>
      <c r="E294" s="278"/>
      <c r="F294" s="278"/>
      <c r="G294" s="278"/>
      <c r="H294" s="278"/>
      <c r="I294" s="278"/>
      <c r="J294" s="86"/>
      <c r="K294" s="94"/>
      <c r="L294" s="282"/>
      <c r="M294" s="289"/>
      <c r="N294" s="293"/>
      <c r="O294" s="298"/>
      <c r="P294" s="230"/>
      <c r="Q294" s="235"/>
      <c r="R294" s="235"/>
      <c r="S294" s="235"/>
      <c r="T294" s="235"/>
      <c r="U294" s="235"/>
      <c r="V294" s="337"/>
      <c r="W294" s="303"/>
    </row>
    <row r="295" spans="1:23" ht="20.25" customHeight="1">
      <c r="A295" s="270"/>
      <c r="B295" s="79"/>
      <c r="C295" s="278"/>
      <c r="D295" s="278"/>
      <c r="E295" s="278"/>
      <c r="F295" s="278"/>
      <c r="G295" s="278"/>
      <c r="H295" s="278"/>
      <c r="I295" s="278"/>
      <c r="J295" s="86"/>
      <c r="K295" s="94"/>
      <c r="L295" s="282"/>
      <c r="M295" s="289"/>
      <c r="N295" s="293"/>
      <c r="O295" s="298"/>
      <c r="P295" s="230"/>
      <c r="Q295" s="235"/>
      <c r="R295" s="235"/>
      <c r="S295" s="235"/>
      <c r="T295" s="235"/>
      <c r="U295" s="235"/>
      <c r="V295" s="337"/>
      <c r="W295" s="303"/>
    </row>
    <row r="296" spans="1:23" ht="20.25" customHeight="1">
      <c r="A296" s="270"/>
      <c r="B296" s="79"/>
      <c r="C296" s="278"/>
      <c r="D296" s="278"/>
      <c r="E296" s="278"/>
      <c r="F296" s="278"/>
      <c r="G296" s="278"/>
      <c r="H296" s="278"/>
      <c r="I296" s="278"/>
      <c r="J296" s="86"/>
      <c r="K296" s="94"/>
      <c r="L296" s="282"/>
      <c r="M296" s="289"/>
      <c r="N296" s="293"/>
      <c r="O296" s="298"/>
      <c r="P296" s="230"/>
      <c r="Q296" s="235"/>
      <c r="R296" s="235"/>
      <c r="S296" s="235"/>
      <c r="T296" s="235"/>
      <c r="U296" s="235"/>
      <c r="V296" s="337"/>
      <c r="W296" s="303"/>
    </row>
    <row r="297" spans="1:23" ht="20.25" customHeight="1">
      <c r="A297" s="270"/>
      <c r="B297" s="79"/>
      <c r="C297" s="278"/>
      <c r="D297" s="278"/>
      <c r="E297" s="278"/>
      <c r="F297" s="278"/>
      <c r="G297" s="278"/>
      <c r="H297" s="278"/>
      <c r="I297" s="278"/>
      <c r="J297" s="86"/>
      <c r="K297" s="94"/>
      <c r="L297" s="282"/>
      <c r="M297" s="289"/>
      <c r="N297" s="293"/>
      <c r="O297" s="298"/>
      <c r="P297" s="230"/>
      <c r="Q297" s="235"/>
      <c r="R297" s="235"/>
      <c r="S297" s="235"/>
      <c r="T297" s="235"/>
      <c r="U297" s="235"/>
      <c r="V297" s="337"/>
      <c r="W297" s="303"/>
    </row>
    <row r="298" spans="1:23" ht="20.25" customHeight="1">
      <c r="A298" s="270"/>
      <c r="B298" s="79"/>
      <c r="C298" s="278"/>
      <c r="D298" s="278"/>
      <c r="E298" s="278"/>
      <c r="F298" s="278"/>
      <c r="G298" s="278"/>
      <c r="H298" s="278"/>
      <c r="I298" s="278"/>
      <c r="J298" s="86"/>
      <c r="K298" s="94"/>
      <c r="L298" s="282"/>
      <c r="M298" s="289"/>
      <c r="N298" s="293"/>
      <c r="O298" s="298"/>
      <c r="P298" s="230"/>
      <c r="Q298" s="235"/>
      <c r="R298" s="235"/>
      <c r="S298" s="235"/>
      <c r="T298" s="235"/>
      <c r="U298" s="235"/>
      <c r="V298" s="337"/>
      <c r="W298" s="303"/>
    </row>
    <row r="299" spans="1:23" ht="20.25" customHeight="1">
      <c r="A299" s="270"/>
      <c r="B299" s="79"/>
      <c r="C299" s="278"/>
      <c r="D299" s="278"/>
      <c r="E299" s="278"/>
      <c r="F299" s="278"/>
      <c r="G299" s="278"/>
      <c r="H299" s="278"/>
      <c r="I299" s="278"/>
      <c r="J299" s="86"/>
      <c r="K299" s="94"/>
      <c r="L299" s="282"/>
      <c r="M299" s="289"/>
      <c r="N299" s="293"/>
      <c r="O299" s="298"/>
      <c r="P299" s="230"/>
      <c r="Q299" s="235"/>
      <c r="R299" s="235"/>
      <c r="S299" s="235"/>
      <c r="T299" s="235"/>
      <c r="U299" s="235"/>
      <c r="V299" s="337"/>
      <c r="W299" s="303"/>
    </row>
    <row r="300" spans="1:23" ht="20.25" customHeight="1">
      <c r="A300" s="270"/>
      <c r="B300" s="79"/>
      <c r="C300" s="278"/>
      <c r="D300" s="278"/>
      <c r="E300" s="278"/>
      <c r="F300" s="278"/>
      <c r="G300" s="278"/>
      <c r="H300" s="278"/>
      <c r="I300" s="278"/>
      <c r="J300" s="86"/>
      <c r="K300" s="94"/>
      <c r="L300" s="282"/>
      <c r="M300" s="289"/>
      <c r="N300" s="293"/>
      <c r="O300" s="298"/>
      <c r="P300" s="230"/>
      <c r="Q300" s="235"/>
      <c r="R300" s="235"/>
      <c r="S300" s="235"/>
      <c r="T300" s="235"/>
      <c r="U300" s="235"/>
      <c r="V300" s="337"/>
      <c r="W300" s="303"/>
    </row>
    <row r="301" spans="1:23" ht="20.25" customHeight="1">
      <c r="A301" s="270"/>
      <c r="B301" s="79"/>
      <c r="C301" s="278"/>
      <c r="D301" s="278"/>
      <c r="E301" s="278"/>
      <c r="F301" s="278"/>
      <c r="G301" s="278"/>
      <c r="H301" s="278"/>
      <c r="I301" s="278"/>
      <c r="J301" s="86"/>
      <c r="K301" s="94"/>
      <c r="L301" s="282"/>
      <c r="M301" s="289"/>
      <c r="N301" s="293"/>
      <c r="O301" s="298"/>
      <c r="P301" s="230"/>
      <c r="Q301" s="235"/>
      <c r="R301" s="235"/>
      <c r="S301" s="235"/>
      <c r="T301" s="235"/>
      <c r="U301" s="235"/>
      <c r="V301" s="337"/>
      <c r="W301" s="303"/>
    </row>
    <row r="302" spans="1:23" ht="20.25" customHeight="1">
      <c r="A302" s="270"/>
      <c r="B302" s="79"/>
      <c r="C302" s="278"/>
      <c r="D302" s="278"/>
      <c r="E302" s="278"/>
      <c r="F302" s="278"/>
      <c r="G302" s="278"/>
      <c r="H302" s="278"/>
      <c r="I302" s="278"/>
      <c r="J302" s="86"/>
      <c r="K302" s="94"/>
      <c r="L302" s="282"/>
      <c r="M302" s="289"/>
      <c r="N302" s="293"/>
      <c r="O302" s="298"/>
      <c r="P302" s="230"/>
      <c r="Q302" s="235"/>
      <c r="R302" s="235"/>
      <c r="S302" s="235"/>
      <c r="T302" s="235"/>
      <c r="U302" s="235"/>
      <c r="V302" s="337"/>
      <c r="W302" s="303"/>
    </row>
    <row r="303" spans="1:23" ht="20.25" customHeight="1">
      <c r="A303" s="270"/>
      <c r="B303" s="79"/>
      <c r="C303" s="278"/>
      <c r="D303" s="278"/>
      <c r="E303" s="278"/>
      <c r="F303" s="278"/>
      <c r="G303" s="278"/>
      <c r="H303" s="278"/>
      <c r="I303" s="278"/>
      <c r="J303" s="86"/>
      <c r="K303" s="94"/>
      <c r="L303" s="282"/>
      <c r="M303" s="289"/>
      <c r="N303" s="293"/>
      <c r="O303" s="298"/>
      <c r="P303" s="230"/>
      <c r="Q303" s="235"/>
      <c r="R303" s="235"/>
      <c r="S303" s="235"/>
      <c r="T303" s="235"/>
      <c r="U303" s="235"/>
      <c r="V303" s="337"/>
      <c r="W303" s="303"/>
    </row>
    <row r="304" spans="1:23" ht="20.25" customHeight="1">
      <c r="A304" s="270"/>
      <c r="B304" s="79"/>
      <c r="C304" s="278"/>
      <c r="D304" s="278"/>
      <c r="E304" s="278"/>
      <c r="F304" s="278"/>
      <c r="G304" s="278"/>
      <c r="H304" s="278"/>
      <c r="I304" s="278"/>
      <c r="J304" s="86"/>
      <c r="K304" s="94"/>
      <c r="L304" s="282"/>
      <c r="M304" s="289"/>
      <c r="N304" s="293"/>
      <c r="O304" s="298"/>
      <c r="P304" s="230"/>
      <c r="Q304" s="235"/>
      <c r="R304" s="235"/>
      <c r="S304" s="235"/>
      <c r="T304" s="235"/>
      <c r="U304" s="235"/>
      <c r="V304" s="337"/>
      <c r="W304" s="303"/>
    </row>
    <row r="305" spans="1:23" ht="20.25" customHeight="1">
      <c r="A305" s="270"/>
      <c r="B305" s="79"/>
      <c r="C305" s="278"/>
      <c r="D305" s="278"/>
      <c r="E305" s="278"/>
      <c r="F305" s="278"/>
      <c r="G305" s="278"/>
      <c r="H305" s="278"/>
      <c r="I305" s="278"/>
      <c r="J305" s="86"/>
      <c r="K305" s="94"/>
      <c r="L305" s="282"/>
      <c r="M305" s="289"/>
      <c r="N305" s="293"/>
      <c r="O305" s="298"/>
      <c r="P305" s="230"/>
      <c r="Q305" s="235"/>
      <c r="R305" s="235"/>
      <c r="S305" s="235"/>
      <c r="T305" s="235"/>
      <c r="U305" s="235"/>
      <c r="V305" s="337"/>
      <c r="W305" s="303"/>
    </row>
    <row r="306" spans="1:23" ht="20.25" customHeight="1">
      <c r="A306" s="270"/>
      <c r="B306" s="79"/>
      <c r="C306" s="278"/>
      <c r="D306" s="278"/>
      <c r="E306" s="278"/>
      <c r="F306" s="278"/>
      <c r="G306" s="278"/>
      <c r="H306" s="278"/>
      <c r="I306" s="278"/>
      <c r="J306" s="86"/>
      <c r="K306" s="94"/>
      <c r="L306" s="282"/>
      <c r="M306" s="289"/>
      <c r="N306" s="293"/>
      <c r="O306" s="298"/>
      <c r="P306" s="230"/>
      <c r="Q306" s="235"/>
      <c r="R306" s="235"/>
      <c r="S306" s="235"/>
      <c r="T306" s="235"/>
      <c r="U306" s="235"/>
      <c r="V306" s="337"/>
      <c r="W306" s="303"/>
    </row>
    <row r="307" spans="1:23" ht="20.25" customHeight="1">
      <c r="A307" s="270"/>
      <c r="B307" s="79"/>
      <c r="C307" s="278"/>
      <c r="D307" s="278"/>
      <c r="E307" s="278"/>
      <c r="F307" s="278"/>
      <c r="G307" s="278"/>
      <c r="H307" s="278"/>
      <c r="I307" s="278"/>
      <c r="J307" s="86"/>
      <c r="K307" s="94"/>
      <c r="L307" s="282"/>
      <c r="M307" s="289"/>
      <c r="N307" s="293"/>
      <c r="O307" s="298"/>
      <c r="P307" s="230"/>
      <c r="Q307" s="235"/>
      <c r="R307" s="235"/>
      <c r="S307" s="235"/>
      <c r="T307" s="235"/>
      <c r="U307" s="235"/>
      <c r="V307" s="337"/>
      <c r="W307" s="303"/>
    </row>
    <row r="308" spans="1:23" ht="20.25" customHeight="1">
      <c r="A308" s="270"/>
      <c r="B308" s="79"/>
      <c r="C308" s="278"/>
      <c r="D308" s="278"/>
      <c r="E308" s="278"/>
      <c r="F308" s="278"/>
      <c r="G308" s="278"/>
      <c r="H308" s="278"/>
      <c r="I308" s="278"/>
      <c r="J308" s="86"/>
      <c r="K308" s="94"/>
      <c r="L308" s="282"/>
      <c r="M308" s="289"/>
      <c r="N308" s="293"/>
      <c r="O308" s="298"/>
      <c r="P308" s="230"/>
      <c r="Q308" s="235"/>
      <c r="R308" s="235"/>
      <c r="S308" s="235"/>
      <c r="T308" s="235"/>
      <c r="U308" s="235"/>
      <c r="V308" s="337"/>
      <c r="W308" s="303"/>
    </row>
    <row r="309" spans="1:23" ht="20.25" customHeight="1">
      <c r="A309" s="270"/>
      <c r="B309" s="79"/>
      <c r="C309" s="278"/>
      <c r="D309" s="278"/>
      <c r="E309" s="278"/>
      <c r="F309" s="278"/>
      <c r="G309" s="278"/>
      <c r="H309" s="278"/>
      <c r="I309" s="278"/>
      <c r="J309" s="86"/>
      <c r="K309" s="94"/>
      <c r="L309" s="282"/>
      <c r="M309" s="289"/>
      <c r="N309" s="293"/>
      <c r="O309" s="298"/>
      <c r="P309" s="230"/>
      <c r="Q309" s="235"/>
      <c r="R309" s="235"/>
      <c r="S309" s="235"/>
      <c r="T309" s="235"/>
      <c r="U309" s="235"/>
      <c r="V309" s="337"/>
      <c r="W309" s="303"/>
    </row>
    <row r="310" spans="1:23" ht="20.25" customHeight="1">
      <c r="A310" s="270"/>
      <c r="B310" s="79"/>
      <c r="C310" s="278"/>
      <c r="D310" s="278"/>
      <c r="E310" s="278"/>
      <c r="F310" s="278"/>
      <c r="G310" s="278"/>
      <c r="H310" s="278"/>
      <c r="I310" s="278"/>
      <c r="J310" s="86"/>
      <c r="K310" s="94"/>
      <c r="L310" s="282"/>
      <c r="M310" s="289"/>
      <c r="N310" s="293"/>
      <c r="O310" s="298"/>
      <c r="P310" s="230"/>
      <c r="Q310" s="235"/>
      <c r="R310" s="235"/>
      <c r="S310" s="235"/>
      <c r="T310" s="235"/>
      <c r="U310" s="235"/>
      <c r="V310" s="337"/>
      <c r="W310" s="303"/>
    </row>
    <row r="311" spans="1:23" ht="20.25" customHeight="1">
      <c r="A311" s="270"/>
      <c r="B311" s="79"/>
      <c r="C311" s="278"/>
      <c r="D311" s="278"/>
      <c r="E311" s="278"/>
      <c r="F311" s="278"/>
      <c r="G311" s="278"/>
      <c r="H311" s="278"/>
      <c r="I311" s="278"/>
      <c r="J311" s="86"/>
      <c r="K311" s="94"/>
      <c r="L311" s="282"/>
      <c r="M311" s="289"/>
      <c r="N311" s="293"/>
      <c r="O311" s="298"/>
      <c r="P311" s="230"/>
      <c r="Q311" s="235"/>
      <c r="R311" s="235"/>
      <c r="S311" s="235"/>
      <c r="T311" s="235"/>
      <c r="U311" s="235"/>
      <c r="V311" s="337"/>
      <c r="W311" s="303"/>
    </row>
    <row r="312" spans="1:23" ht="20.25" customHeight="1">
      <c r="A312" s="270"/>
      <c r="B312" s="79"/>
      <c r="C312" s="278"/>
      <c r="D312" s="278"/>
      <c r="E312" s="278"/>
      <c r="F312" s="278"/>
      <c r="G312" s="278"/>
      <c r="H312" s="278"/>
      <c r="I312" s="278"/>
      <c r="J312" s="86"/>
      <c r="K312" s="94"/>
      <c r="L312" s="282"/>
      <c r="M312" s="289"/>
      <c r="N312" s="293"/>
      <c r="O312" s="298"/>
      <c r="P312" s="230"/>
      <c r="Q312" s="235"/>
      <c r="R312" s="235"/>
      <c r="S312" s="235"/>
      <c r="T312" s="235"/>
      <c r="U312" s="235"/>
      <c r="V312" s="337"/>
      <c r="W312" s="303"/>
    </row>
    <row r="313" spans="1:23" ht="20.25" customHeight="1">
      <c r="A313" s="270"/>
      <c r="B313" s="79"/>
      <c r="C313" s="278"/>
      <c r="D313" s="278"/>
      <c r="E313" s="278"/>
      <c r="F313" s="278"/>
      <c r="G313" s="278"/>
      <c r="H313" s="278"/>
      <c r="I313" s="278"/>
      <c r="J313" s="86"/>
      <c r="K313" s="94"/>
      <c r="L313" s="282"/>
      <c r="M313" s="289"/>
      <c r="N313" s="293"/>
      <c r="O313" s="298"/>
      <c r="P313" s="230"/>
      <c r="Q313" s="235"/>
      <c r="R313" s="235"/>
      <c r="S313" s="235"/>
      <c r="T313" s="235"/>
      <c r="U313" s="235"/>
      <c r="V313" s="337"/>
      <c r="W313" s="303"/>
    </row>
    <row r="314" spans="1:23" ht="20.25" customHeight="1">
      <c r="A314" s="270"/>
      <c r="B314" s="79"/>
      <c r="C314" s="278"/>
      <c r="D314" s="278"/>
      <c r="E314" s="278"/>
      <c r="F314" s="278"/>
      <c r="G314" s="278"/>
      <c r="H314" s="278"/>
      <c r="I314" s="278"/>
      <c r="J314" s="86"/>
      <c r="K314" s="94"/>
      <c r="L314" s="282"/>
      <c r="M314" s="289"/>
      <c r="N314" s="293"/>
      <c r="O314" s="298"/>
      <c r="P314" s="230"/>
      <c r="Q314" s="235"/>
      <c r="R314" s="235"/>
      <c r="S314" s="235"/>
      <c r="T314" s="235"/>
      <c r="U314" s="235"/>
      <c r="V314" s="337"/>
      <c r="W314" s="303"/>
    </row>
    <row r="315" spans="1:23" ht="20.25" customHeight="1">
      <c r="A315" s="270"/>
      <c r="B315" s="79"/>
      <c r="C315" s="278"/>
      <c r="D315" s="278"/>
      <c r="E315" s="278"/>
      <c r="F315" s="278"/>
      <c r="G315" s="278"/>
      <c r="H315" s="278"/>
      <c r="I315" s="278"/>
      <c r="J315" s="86"/>
      <c r="K315" s="94"/>
      <c r="L315" s="282"/>
      <c r="M315" s="289"/>
      <c r="N315" s="293"/>
      <c r="O315" s="298"/>
      <c r="P315" s="230"/>
      <c r="Q315" s="235"/>
      <c r="R315" s="235"/>
      <c r="S315" s="235"/>
      <c r="T315" s="235"/>
      <c r="U315" s="235"/>
      <c r="V315" s="337"/>
      <c r="W315" s="303"/>
    </row>
    <row r="316" spans="1:23" ht="20.25" customHeight="1">
      <c r="A316" s="270"/>
      <c r="B316" s="79"/>
      <c r="C316" s="278"/>
      <c r="D316" s="278"/>
      <c r="E316" s="278"/>
      <c r="F316" s="278"/>
      <c r="G316" s="278"/>
      <c r="H316" s="278"/>
      <c r="I316" s="278"/>
      <c r="J316" s="86"/>
      <c r="K316" s="94"/>
      <c r="L316" s="282"/>
      <c r="M316" s="289"/>
      <c r="N316" s="293"/>
      <c r="O316" s="298"/>
      <c r="P316" s="230"/>
      <c r="Q316" s="235"/>
      <c r="R316" s="235"/>
      <c r="S316" s="235"/>
      <c r="T316" s="235"/>
      <c r="U316" s="235"/>
      <c r="V316" s="337"/>
      <c r="W316" s="303"/>
    </row>
    <row r="317" spans="1:23" ht="20.25" customHeight="1">
      <c r="A317" s="270"/>
      <c r="B317" s="79"/>
      <c r="C317" s="278"/>
      <c r="D317" s="278"/>
      <c r="E317" s="278"/>
      <c r="F317" s="278"/>
      <c r="G317" s="278"/>
      <c r="H317" s="278"/>
      <c r="I317" s="278"/>
      <c r="J317" s="86"/>
      <c r="K317" s="94"/>
      <c r="L317" s="282"/>
      <c r="M317" s="289"/>
      <c r="N317" s="293"/>
      <c r="O317" s="298"/>
      <c r="P317" s="230"/>
      <c r="Q317" s="235"/>
      <c r="R317" s="235"/>
      <c r="S317" s="235"/>
      <c r="T317" s="235"/>
      <c r="U317" s="235"/>
      <c r="V317" s="337"/>
      <c r="W317" s="303"/>
    </row>
    <row r="318" spans="1:23" ht="20.25" customHeight="1">
      <c r="A318" s="270"/>
      <c r="B318" s="79"/>
      <c r="C318" s="278"/>
      <c r="D318" s="278"/>
      <c r="E318" s="278"/>
      <c r="F318" s="278"/>
      <c r="G318" s="278"/>
      <c r="H318" s="278"/>
      <c r="I318" s="278"/>
      <c r="J318" s="86"/>
      <c r="K318" s="94"/>
      <c r="L318" s="282"/>
      <c r="M318" s="289"/>
      <c r="N318" s="293"/>
      <c r="O318" s="298"/>
      <c r="P318" s="230"/>
      <c r="Q318" s="235"/>
      <c r="R318" s="235"/>
      <c r="S318" s="235"/>
      <c r="T318" s="235"/>
      <c r="U318" s="235"/>
      <c r="V318" s="337"/>
      <c r="W318" s="303"/>
    </row>
    <row r="319" spans="1:23" ht="20.25" customHeight="1">
      <c r="A319" s="270"/>
      <c r="B319" s="79"/>
      <c r="C319" s="278"/>
      <c r="D319" s="278"/>
      <c r="E319" s="278"/>
      <c r="F319" s="278"/>
      <c r="G319" s="278"/>
      <c r="H319" s="278"/>
      <c r="I319" s="278"/>
      <c r="J319" s="86"/>
      <c r="K319" s="94"/>
      <c r="L319" s="282"/>
      <c r="M319" s="289"/>
      <c r="N319" s="293"/>
      <c r="O319" s="298"/>
      <c r="P319" s="230"/>
      <c r="Q319" s="235"/>
      <c r="R319" s="235"/>
      <c r="S319" s="235"/>
      <c r="T319" s="235"/>
      <c r="U319" s="235"/>
      <c r="V319" s="337"/>
      <c r="W319" s="303"/>
    </row>
    <row r="320" spans="1:23" ht="20.25" customHeight="1">
      <c r="A320" s="270"/>
      <c r="B320" s="79"/>
      <c r="C320" s="278"/>
      <c r="D320" s="278"/>
      <c r="E320" s="278"/>
      <c r="F320" s="278"/>
      <c r="G320" s="278"/>
      <c r="H320" s="278"/>
      <c r="I320" s="278"/>
      <c r="J320" s="86"/>
      <c r="K320" s="94"/>
      <c r="L320" s="282"/>
      <c r="M320" s="289"/>
      <c r="N320" s="293"/>
      <c r="O320" s="298"/>
      <c r="P320" s="230"/>
      <c r="Q320" s="235"/>
      <c r="R320" s="235"/>
      <c r="S320" s="235"/>
      <c r="T320" s="235"/>
      <c r="U320" s="235"/>
      <c r="V320" s="337"/>
      <c r="W320" s="303"/>
    </row>
    <row r="321" spans="1:23" ht="20.25" customHeight="1">
      <c r="A321" s="270"/>
      <c r="B321" s="79"/>
      <c r="C321" s="278"/>
      <c r="D321" s="278"/>
      <c r="E321" s="278"/>
      <c r="F321" s="278"/>
      <c r="G321" s="278"/>
      <c r="H321" s="278"/>
      <c r="I321" s="278"/>
      <c r="J321" s="86"/>
      <c r="K321" s="94"/>
      <c r="L321" s="282"/>
      <c r="M321" s="289"/>
      <c r="N321" s="293"/>
      <c r="O321" s="298"/>
      <c r="P321" s="230"/>
      <c r="Q321" s="235"/>
      <c r="R321" s="235"/>
      <c r="S321" s="235"/>
      <c r="T321" s="235"/>
      <c r="U321" s="235"/>
      <c r="V321" s="337"/>
      <c r="W321" s="303"/>
    </row>
    <row r="322" spans="1:23" ht="20.25" customHeight="1">
      <c r="A322" s="270"/>
      <c r="B322" s="79"/>
      <c r="C322" s="278"/>
      <c r="D322" s="278"/>
      <c r="E322" s="278"/>
      <c r="F322" s="278"/>
      <c r="G322" s="278"/>
      <c r="H322" s="278"/>
      <c r="I322" s="278"/>
      <c r="J322" s="86"/>
      <c r="K322" s="94"/>
      <c r="L322" s="282"/>
      <c r="M322" s="289"/>
      <c r="N322" s="293"/>
      <c r="O322" s="298"/>
      <c r="P322" s="230"/>
      <c r="Q322" s="235"/>
      <c r="R322" s="235"/>
      <c r="S322" s="235"/>
      <c r="T322" s="235"/>
      <c r="U322" s="235"/>
      <c r="V322" s="337"/>
      <c r="W322" s="303"/>
    </row>
    <row r="323" spans="1:23" ht="20.25" customHeight="1">
      <c r="A323" s="270"/>
      <c r="B323" s="79"/>
      <c r="C323" s="278"/>
      <c r="D323" s="278"/>
      <c r="E323" s="278"/>
      <c r="F323" s="278"/>
      <c r="G323" s="278"/>
      <c r="H323" s="278"/>
      <c r="I323" s="278"/>
      <c r="J323" s="86"/>
      <c r="K323" s="94"/>
      <c r="L323" s="282"/>
      <c r="M323" s="289"/>
      <c r="N323" s="293"/>
      <c r="O323" s="298"/>
      <c r="P323" s="230"/>
      <c r="Q323" s="235"/>
      <c r="R323" s="235"/>
      <c r="S323" s="235"/>
      <c r="T323" s="235"/>
      <c r="U323" s="235"/>
      <c r="V323" s="337"/>
      <c r="W323" s="303"/>
    </row>
    <row r="324" spans="1:23" ht="20.25" customHeight="1">
      <c r="A324" s="270"/>
      <c r="B324" s="79"/>
      <c r="C324" s="278"/>
      <c r="D324" s="278"/>
      <c r="E324" s="278"/>
      <c r="F324" s="278"/>
      <c r="G324" s="278"/>
      <c r="H324" s="278"/>
      <c r="I324" s="278"/>
      <c r="J324" s="86"/>
      <c r="K324" s="94"/>
      <c r="L324" s="282"/>
      <c r="M324" s="289"/>
      <c r="N324" s="293"/>
      <c r="O324" s="298"/>
      <c r="P324" s="230"/>
      <c r="Q324" s="235"/>
      <c r="R324" s="235"/>
      <c r="S324" s="235"/>
      <c r="T324" s="235"/>
      <c r="U324" s="235"/>
      <c r="V324" s="337"/>
      <c r="W324" s="303"/>
    </row>
    <row r="325" spans="1:23" ht="20.25" customHeight="1">
      <c r="A325" s="270"/>
      <c r="B325" s="79"/>
      <c r="C325" s="278"/>
      <c r="D325" s="278"/>
      <c r="E325" s="278"/>
      <c r="F325" s="278"/>
      <c r="G325" s="278"/>
      <c r="H325" s="278"/>
      <c r="I325" s="278"/>
      <c r="J325" s="86"/>
      <c r="K325" s="94"/>
      <c r="L325" s="282"/>
      <c r="M325" s="289"/>
      <c r="N325" s="293"/>
      <c r="O325" s="298"/>
      <c r="P325" s="230"/>
      <c r="Q325" s="235"/>
      <c r="R325" s="235"/>
      <c r="S325" s="235"/>
      <c r="T325" s="235"/>
      <c r="U325" s="235"/>
      <c r="V325" s="337"/>
      <c r="W325" s="303"/>
    </row>
    <row r="326" spans="1:23" ht="20.25" customHeight="1">
      <c r="A326" s="270"/>
      <c r="B326" s="79"/>
      <c r="C326" s="278"/>
      <c r="D326" s="278"/>
      <c r="E326" s="278"/>
      <c r="F326" s="278"/>
      <c r="G326" s="278"/>
      <c r="H326" s="278"/>
      <c r="I326" s="278"/>
      <c r="J326" s="86"/>
      <c r="K326" s="94"/>
      <c r="L326" s="282"/>
      <c r="M326" s="289"/>
      <c r="N326" s="293"/>
      <c r="O326" s="298"/>
      <c r="P326" s="230"/>
      <c r="Q326" s="235"/>
      <c r="R326" s="235"/>
      <c r="S326" s="235"/>
      <c r="T326" s="235"/>
      <c r="U326" s="235"/>
      <c r="V326" s="337"/>
      <c r="W326" s="303"/>
    </row>
    <row r="327" spans="1:23" ht="20.25" customHeight="1">
      <c r="A327" s="270"/>
      <c r="B327" s="79"/>
      <c r="C327" s="278"/>
      <c r="D327" s="278"/>
      <c r="E327" s="278"/>
      <c r="F327" s="278"/>
      <c r="G327" s="278"/>
      <c r="H327" s="278"/>
      <c r="I327" s="278"/>
      <c r="J327" s="86"/>
      <c r="K327" s="94"/>
      <c r="L327" s="282"/>
      <c r="M327" s="289"/>
      <c r="N327" s="293"/>
      <c r="O327" s="298"/>
      <c r="P327" s="230"/>
      <c r="Q327" s="235"/>
      <c r="R327" s="235"/>
      <c r="S327" s="235"/>
      <c r="T327" s="235"/>
      <c r="U327" s="235"/>
      <c r="V327" s="337"/>
      <c r="W327" s="303"/>
    </row>
    <row r="328" spans="1:23" ht="20.25" customHeight="1">
      <c r="A328" s="270"/>
      <c r="B328" s="79"/>
      <c r="C328" s="278"/>
      <c r="D328" s="278"/>
      <c r="E328" s="278"/>
      <c r="F328" s="278"/>
      <c r="G328" s="278"/>
      <c r="H328" s="278"/>
      <c r="I328" s="278"/>
      <c r="J328" s="86"/>
      <c r="K328" s="94"/>
      <c r="L328" s="282"/>
      <c r="M328" s="289"/>
      <c r="N328" s="293"/>
      <c r="O328" s="298"/>
      <c r="P328" s="230"/>
      <c r="Q328" s="235"/>
      <c r="R328" s="235"/>
      <c r="S328" s="235"/>
      <c r="T328" s="235"/>
      <c r="U328" s="235"/>
      <c r="V328" s="337"/>
      <c r="W328" s="303"/>
    </row>
    <row r="329" spans="1:23" ht="20.25" customHeight="1">
      <c r="A329" s="270"/>
      <c r="B329" s="79"/>
      <c r="C329" s="278"/>
      <c r="D329" s="278"/>
      <c r="E329" s="278"/>
      <c r="F329" s="278"/>
      <c r="G329" s="278"/>
      <c r="H329" s="278"/>
      <c r="I329" s="278"/>
      <c r="J329" s="86"/>
      <c r="K329" s="94"/>
      <c r="L329" s="282"/>
      <c r="M329" s="289"/>
      <c r="N329" s="293"/>
      <c r="O329" s="298"/>
      <c r="P329" s="230"/>
      <c r="Q329" s="235"/>
      <c r="R329" s="235"/>
      <c r="S329" s="235"/>
      <c r="T329" s="235"/>
      <c r="U329" s="235"/>
      <c r="V329" s="337"/>
      <c r="W329" s="303"/>
    </row>
    <row r="330" spans="1:23" ht="20.25" customHeight="1">
      <c r="A330" s="270"/>
      <c r="B330" s="79"/>
      <c r="C330" s="278"/>
      <c r="D330" s="278"/>
      <c r="E330" s="278"/>
      <c r="F330" s="278"/>
      <c r="G330" s="278"/>
      <c r="H330" s="278"/>
      <c r="I330" s="278"/>
      <c r="J330" s="86"/>
      <c r="K330" s="94"/>
      <c r="L330" s="282"/>
      <c r="M330" s="289"/>
      <c r="N330" s="293"/>
      <c r="O330" s="298"/>
      <c r="P330" s="230"/>
      <c r="Q330" s="235"/>
      <c r="R330" s="235"/>
      <c r="S330" s="235"/>
      <c r="T330" s="235"/>
      <c r="U330" s="235"/>
      <c r="V330" s="337"/>
      <c r="W330" s="303"/>
    </row>
    <row r="331" spans="1:23" ht="20.25" customHeight="1">
      <c r="A331" s="270"/>
      <c r="B331" s="79"/>
      <c r="C331" s="278"/>
      <c r="D331" s="278"/>
      <c r="E331" s="278"/>
      <c r="F331" s="278"/>
      <c r="G331" s="278"/>
      <c r="H331" s="278"/>
      <c r="I331" s="278"/>
      <c r="J331" s="86"/>
      <c r="K331" s="94"/>
      <c r="L331" s="282"/>
      <c r="M331" s="289"/>
      <c r="N331" s="293"/>
      <c r="O331" s="298"/>
      <c r="P331" s="230"/>
      <c r="Q331" s="235"/>
      <c r="R331" s="235"/>
      <c r="S331" s="235"/>
      <c r="T331" s="235"/>
      <c r="U331" s="235"/>
      <c r="V331" s="337"/>
      <c r="W331" s="303"/>
    </row>
    <row r="332" spans="1:23" ht="20.25" customHeight="1">
      <c r="A332" s="270"/>
      <c r="B332" s="79"/>
      <c r="C332" s="278"/>
      <c r="D332" s="278"/>
      <c r="E332" s="278"/>
      <c r="F332" s="278"/>
      <c r="G332" s="278"/>
      <c r="H332" s="278"/>
      <c r="I332" s="278"/>
      <c r="J332" s="86"/>
      <c r="K332" s="94"/>
      <c r="L332" s="282"/>
      <c r="M332" s="289"/>
      <c r="N332" s="293"/>
      <c r="O332" s="298"/>
      <c r="P332" s="230"/>
      <c r="Q332" s="235"/>
      <c r="R332" s="235"/>
      <c r="S332" s="235"/>
      <c r="T332" s="235"/>
      <c r="U332" s="235"/>
      <c r="V332" s="337"/>
      <c r="W332" s="303"/>
    </row>
    <row r="333" spans="1:23" ht="20.25" customHeight="1">
      <c r="A333" s="270"/>
      <c r="B333" s="79"/>
      <c r="C333" s="278"/>
      <c r="D333" s="278"/>
      <c r="E333" s="278"/>
      <c r="F333" s="278"/>
      <c r="G333" s="278"/>
      <c r="H333" s="278"/>
      <c r="I333" s="278"/>
      <c r="J333" s="86"/>
      <c r="K333" s="94"/>
      <c r="L333" s="282"/>
      <c r="M333" s="289"/>
      <c r="N333" s="293"/>
      <c r="O333" s="298"/>
      <c r="P333" s="230"/>
      <c r="Q333" s="235"/>
      <c r="R333" s="235"/>
      <c r="S333" s="235"/>
      <c r="T333" s="235"/>
      <c r="U333" s="235"/>
      <c r="V333" s="337"/>
      <c r="W333" s="303"/>
    </row>
    <row r="334" spans="1:23" ht="20.25" customHeight="1">
      <c r="A334" s="270"/>
      <c r="B334" s="79"/>
      <c r="C334" s="278"/>
      <c r="D334" s="278"/>
      <c r="E334" s="278"/>
      <c r="F334" s="278"/>
      <c r="G334" s="278"/>
      <c r="H334" s="278"/>
      <c r="I334" s="278"/>
      <c r="J334" s="86"/>
      <c r="K334" s="94"/>
      <c r="L334" s="282"/>
      <c r="M334" s="289"/>
      <c r="N334" s="293"/>
      <c r="O334" s="298"/>
      <c r="P334" s="230"/>
      <c r="Q334" s="235"/>
      <c r="R334" s="235"/>
      <c r="S334" s="235"/>
      <c r="T334" s="235"/>
      <c r="U334" s="235"/>
      <c r="V334" s="337"/>
      <c r="W334" s="303"/>
    </row>
    <row r="335" spans="1:23" ht="20.25" customHeight="1">
      <c r="A335" s="270"/>
      <c r="B335" s="79"/>
      <c r="C335" s="278"/>
      <c r="D335" s="278"/>
      <c r="E335" s="278"/>
      <c r="F335" s="278"/>
      <c r="G335" s="278"/>
      <c r="H335" s="278"/>
      <c r="I335" s="278"/>
      <c r="J335" s="86"/>
      <c r="K335" s="94"/>
      <c r="L335" s="282"/>
      <c r="M335" s="289"/>
      <c r="N335" s="293"/>
      <c r="O335" s="298"/>
      <c r="P335" s="230"/>
      <c r="Q335" s="235"/>
      <c r="R335" s="235"/>
      <c r="S335" s="235"/>
      <c r="T335" s="235"/>
      <c r="U335" s="235"/>
      <c r="V335" s="337"/>
      <c r="W335" s="303"/>
    </row>
    <row r="336" spans="1:23" ht="20.25" customHeight="1">
      <c r="A336" s="270"/>
      <c r="B336" s="79"/>
      <c r="C336" s="278"/>
      <c r="D336" s="278"/>
      <c r="E336" s="278"/>
      <c r="F336" s="278"/>
      <c r="G336" s="278"/>
      <c r="H336" s="278"/>
      <c r="I336" s="278"/>
      <c r="J336" s="86"/>
      <c r="K336" s="94"/>
      <c r="L336" s="282"/>
      <c r="M336" s="289"/>
      <c r="N336" s="293"/>
      <c r="O336" s="298"/>
      <c r="P336" s="230"/>
      <c r="Q336" s="235"/>
      <c r="R336" s="235"/>
      <c r="S336" s="235"/>
      <c r="T336" s="235"/>
      <c r="U336" s="235"/>
      <c r="V336" s="337"/>
      <c r="W336" s="303"/>
    </row>
    <row r="337" spans="1:23" ht="20.25" customHeight="1">
      <c r="A337" s="270"/>
      <c r="B337" s="79"/>
      <c r="C337" s="278"/>
      <c r="D337" s="278"/>
      <c r="E337" s="278"/>
      <c r="F337" s="278"/>
      <c r="G337" s="278"/>
      <c r="H337" s="278"/>
      <c r="I337" s="278"/>
      <c r="J337" s="86"/>
      <c r="K337" s="94"/>
      <c r="L337" s="282"/>
      <c r="M337" s="289"/>
      <c r="N337" s="293"/>
      <c r="O337" s="298"/>
      <c r="P337" s="230"/>
      <c r="Q337" s="235"/>
      <c r="R337" s="235"/>
      <c r="S337" s="235"/>
      <c r="T337" s="235"/>
      <c r="U337" s="235"/>
      <c r="V337" s="337"/>
      <c r="W337" s="303"/>
    </row>
    <row r="338" spans="1:23" ht="20.25" customHeight="1">
      <c r="A338" s="270"/>
      <c r="B338" s="79"/>
      <c r="C338" s="278"/>
      <c r="D338" s="278"/>
      <c r="E338" s="278"/>
      <c r="F338" s="278"/>
      <c r="G338" s="278"/>
      <c r="H338" s="278"/>
      <c r="I338" s="278"/>
      <c r="J338" s="86"/>
      <c r="K338" s="94"/>
      <c r="L338" s="282"/>
      <c r="M338" s="289"/>
      <c r="N338" s="293"/>
      <c r="O338" s="298"/>
      <c r="P338" s="230"/>
      <c r="Q338" s="235"/>
      <c r="R338" s="235"/>
      <c r="S338" s="235"/>
      <c r="T338" s="235"/>
      <c r="U338" s="235"/>
      <c r="V338" s="337"/>
      <c r="W338" s="303"/>
    </row>
    <row r="339" spans="1:23" ht="20.25" customHeight="1">
      <c r="A339" s="270"/>
      <c r="B339" s="79"/>
      <c r="C339" s="278"/>
      <c r="D339" s="278"/>
      <c r="E339" s="278"/>
      <c r="F339" s="278"/>
      <c r="G339" s="278"/>
      <c r="H339" s="278"/>
      <c r="I339" s="278"/>
      <c r="J339" s="86"/>
      <c r="K339" s="94"/>
      <c r="L339" s="282"/>
      <c r="M339" s="289"/>
      <c r="N339" s="293"/>
      <c r="O339" s="298"/>
      <c r="P339" s="230"/>
      <c r="Q339" s="235"/>
      <c r="R339" s="235"/>
      <c r="S339" s="235"/>
      <c r="T339" s="235"/>
      <c r="U339" s="235"/>
      <c r="V339" s="337"/>
      <c r="W339" s="303"/>
    </row>
    <row r="340" spans="1:23" ht="20.25" customHeight="1">
      <c r="A340" s="270"/>
      <c r="B340" s="79"/>
      <c r="C340" s="278"/>
      <c r="D340" s="278"/>
      <c r="E340" s="278"/>
      <c r="F340" s="278"/>
      <c r="G340" s="278"/>
      <c r="H340" s="278"/>
      <c r="I340" s="278"/>
      <c r="J340" s="86"/>
      <c r="K340" s="94"/>
      <c r="L340" s="282"/>
      <c r="M340" s="289"/>
      <c r="N340" s="293"/>
      <c r="O340" s="298"/>
      <c r="P340" s="230"/>
      <c r="Q340" s="235"/>
      <c r="R340" s="235"/>
      <c r="S340" s="235"/>
      <c r="T340" s="235"/>
      <c r="U340" s="235"/>
      <c r="V340" s="337"/>
      <c r="W340" s="303"/>
    </row>
    <row r="341" spans="1:23" ht="20.25" customHeight="1">
      <c r="A341" s="270"/>
      <c r="B341" s="79"/>
      <c r="C341" s="278"/>
      <c r="D341" s="278"/>
      <c r="E341" s="278"/>
      <c r="F341" s="278"/>
      <c r="G341" s="278"/>
      <c r="H341" s="278"/>
      <c r="I341" s="278"/>
      <c r="J341" s="86"/>
      <c r="K341" s="94"/>
      <c r="L341" s="282"/>
      <c r="M341" s="289"/>
      <c r="N341" s="293"/>
      <c r="O341" s="298"/>
      <c r="P341" s="230"/>
      <c r="Q341" s="235"/>
      <c r="R341" s="235"/>
      <c r="S341" s="235"/>
      <c r="T341" s="235"/>
      <c r="U341" s="235"/>
      <c r="V341" s="337"/>
      <c r="W341" s="303"/>
    </row>
    <row r="342" spans="1:23" ht="20.25" customHeight="1">
      <c r="A342" s="270"/>
      <c r="B342" s="79"/>
      <c r="C342" s="278"/>
      <c r="D342" s="278"/>
      <c r="E342" s="278"/>
      <c r="F342" s="278"/>
      <c r="G342" s="278"/>
      <c r="H342" s="278"/>
      <c r="I342" s="278"/>
      <c r="J342" s="86"/>
      <c r="K342" s="94"/>
      <c r="L342" s="282"/>
      <c r="M342" s="289"/>
      <c r="N342" s="293"/>
      <c r="O342" s="298"/>
      <c r="P342" s="230"/>
      <c r="Q342" s="235"/>
      <c r="R342" s="235"/>
      <c r="S342" s="235"/>
      <c r="T342" s="235"/>
      <c r="U342" s="235"/>
      <c r="V342" s="337"/>
      <c r="W342" s="303"/>
    </row>
    <row r="343" spans="1:23" ht="20.25" customHeight="1">
      <c r="A343" s="270"/>
      <c r="B343" s="79"/>
      <c r="C343" s="278"/>
      <c r="D343" s="278"/>
      <c r="E343" s="278"/>
      <c r="F343" s="278"/>
      <c r="G343" s="278"/>
      <c r="H343" s="278"/>
      <c r="I343" s="278"/>
      <c r="J343" s="86"/>
      <c r="K343" s="94"/>
      <c r="L343" s="282"/>
      <c r="M343" s="289"/>
      <c r="N343" s="293"/>
      <c r="O343" s="298"/>
      <c r="P343" s="230"/>
      <c r="Q343" s="235"/>
      <c r="R343" s="235"/>
      <c r="S343" s="235"/>
      <c r="T343" s="235"/>
      <c r="U343" s="235"/>
      <c r="V343" s="337"/>
      <c r="W343" s="303"/>
    </row>
    <row r="344" spans="1:23" ht="20.25" customHeight="1">
      <c r="A344" s="270"/>
      <c r="B344" s="79"/>
      <c r="C344" s="278"/>
      <c r="D344" s="278"/>
      <c r="E344" s="278"/>
      <c r="F344" s="278"/>
      <c r="G344" s="278"/>
      <c r="H344" s="278"/>
      <c r="I344" s="278"/>
      <c r="J344" s="86"/>
      <c r="K344" s="94"/>
      <c r="L344" s="282"/>
      <c r="M344" s="289"/>
      <c r="N344" s="293"/>
      <c r="O344" s="298"/>
      <c r="P344" s="230"/>
      <c r="Q344" s="235"/>
      <c r="R344" s="235"/>
      <c r="S344" s="235"/>
      <c r="T344" s="235"/>
      <c r="U344" s="235"/>
      <c r="V344" s="337"/>
      <c r="W344" s="303"/>
    </row>
    <row r="345" spans="1:23" ht="20.25" customHeight="1">
      <c r="A345" s="270"/>
      <c r="B345" s="79"/>
      <c r="C345" s="278"/>
      <c r="D345" s="278"/>
      <c r="E345" s="278"/>
      <c r="F345" s="278"/>
      <c r="G345" s="278"/>
      <c r="H345" s="278"/>
      <c r="I345" s="278"/>
      <c r="J345" s="86"/>
      <c r="K345" s="94"/>
      <c r="L345" s="282"/>
      <c r="M345" s="289"/>
      <c r="N345" s="293"/>
      <c r="O345" s="298"/>
      <c r="P345" s="230"/>
      <c r="Q345" s="235"/>
      <c r="R345" s="235"/>
      <c r="S345" s="235"/>
      <c r="T345" s="235"/>
      <c r="U345" s="235"/>
      <c r="V345" s="337"/>
      <c r="W345" s="303"/>
    </row>
    <row r="346" spans="1:23" ht="20.25" customHeight="1">
      <c r="A346" s="270"/>
      <c r="B346" s="79"/>
      <c r="C346" s="278"/>
      <c r="D346" s="278"/>
      <c r="E346" s="278"/>
      <c r="F346" s="278"/>
      <c r="G346" s="278"/>
      <c r="H346" s="278"/>
      <c r="I346" s="278"/>
      <c r="J346" s="86"/>
      <c r="K346" s="94"/>
      <c r="L346" s="282"/>
      <c r="M346" s="289"/>
      <c r="N346" s="293"/>
      <c r="O346" s="298"/>
      <c r="P346" s="230"/>
      <c r="Q346" s="235"/>
      <c r="R346" s="235"/>
      <c r="S346" s="235"/>
      <c r="T346" s="235"/>
      <c r="U346" s="235"/>
      <c r="V346" s="337"/>
      <c r="W346" s="303"/>
    </row>
    <row r="347" spans="1:23" ht="20.25" customHeight="1">
      <c r="A347" s="270"/>
      <c r="B347" s="79"/>
      <c r="C347" s="278"/>
      <c r="D347" s="278"/>
      <c r="E347" s="278"/>
      <c r="F347" s="278"/>
      <c r="G347" s="278"/>
      <c r="H347" s="278"/>
      <c r="I347" s="278"/>
      <c r="J347" s="86"/>
      <c r="K347" s="94"/>
      <c r="L347" s="282"/>
      <c r="M347" s="289"/>
      <c r="N347" s="293"/>
      <c r="O347" s="298"/>
      <c r="P347" s="230"/>
      <c r="Q347" s="235"/>
      <c r="R347" s="235"/>
      <c r="S347" s="235"/>
      <c r="T347" s="235"/>
      <c r="U347" s="235"/>
      <c r="V347" s="337"/>
      <c r="W347" s="303"/>
    </row>
    <row r="348" spans="1:23" ht="20.25" customHeight="1">
      <c r="A348" s="270"/>
      <c r="B348" s="79"/>
      <c r="C348" s="278"/>
      <c r="D348" s="278"/>
      <c r="E348" s="278"/>
      <c r="F348" s="278"/>
      <c r="G348" s="278"/>
      <c r="H348" s="278"/>
      <c r="I348" s="278"/>
      <c r="J348" s="86"/>
      <c r="K348" s="94"/>
      <c r="L348" s="282"/>
      <c r="M348" s="289"/>
      <c r="N348" s="293"/>
      <c r="O348" s="298"/>
      <c r="P348" s="230"/>
      <c r="Q348" s="235"/>
      <c r="R348" s="235"/>
      <c r="S348" s="235"/>
      <c r="T348" s="235"/>
      <c r="U348" s="235"/>
      <c r="V348" s="337"/>
      <c r="W348" s="303"/>
    </row>
    <row r="349" spans="1:23" ht="20.25" customHeight="1">
      <c r="A349" s="270"/>
      <c r="B349" s="79"/>
      <c r="C349" s="278"/>
      <c r="D349" s="278"/>
      <c r="E349" s="278"/>
      <c r="F349" s="278"/>
      <c r="G349" s="278"/>
      <c r="H349" s="278"/>
      <c r="I349" s="278"/>
      <c r="J349" s="86"/>
      <c r="K349" s="94"/>
      <c r="L349" s="282"/>
      <c r="M349" s="289"/>
      <c r="N349" s="293"/>
      <c r="O349" s="298"/>
      <c r="P349" s="230"/>
      <c r="Q349" s="235"/>
      <c r="R349" s="235"/>
      <c r="S349" s="235"/>
      <c r="T349" s="235"/>
      <c r="U349" s="235"/>
      <c r="V349" s="337"/>
      <c r="W349" s="303"/>
    </row>
    <row r="350" spans="1:23" ht="20.25" customHeight="1">
      <c r="A350" s="270"/>
      <c r="B350" s="79"/>
      <c r="C350" s="278"/>
      <c r="D350" s="278"/>
      <c r="E350" s="278"/>
      <c r="F350" s="278"/>
      <c r="G350" s="278"/>
      <c r="H350" s="278"/>
      <c r="I350" s="278"/>
      <c r="J350" s="86"/>
      <c r="K350" s="94"/>
      <c r="L350" s="282"/>
      <c r="M350" s="289"/>
      <c r="N350" s="293"/>
      <c r="O350" s="298"/>
      <c r="P350" s="230"/>
      <c r="Q350" s="235"/>
      <c r="R350" s="235"/>
      <c r="S350" s="235"/>
      <c r="T350" s="235"/>
      <c r="U350" s="235"/>
      <c r="V350" s="337"/>
      <c r="W350" s="303"/>
    </row>
    <row r="351" spans="1:23" ht="20.25" customHeight="1">
      <c r="A351" s="270"/>
      <c r="B351" s="79"/>
      <c r="C351" s="278"/>
      <c r="D351" s="278"/>
      <c r="E351" s="278"/>
      <c r="F351" s="278"/>
      <c r="G351" s="278"/>
      <c r="H351" s="278"/>
      <c r="I351" s="278"/>
      <c r="J351" s="86"/>
      <c r="K351" s="94"/>
      <c r="L351" s="282"/>
      <c r="M351" s="289"/>
      <c r="N351" s="293"/>
      <c r="O351" s="298"/>
      <c r="P351" s="230"/>
      <c r="Q351" s="235"/>
      <c r="R351" s="235"/>
      <c r="S351" s="235"/>
      <c r="T351" s="235"/>
      <c r="U351" s="235"/>
      <c r="V351" s="337"/>
      <c r="W351" s="303"/>
    </row>
    <row r="352" spans="1:23" ht="20.25" customHeight="1">
      <c r="A352" s="270"/>
      <c r="B352" s="79"/>
      <c r="C352" s="278"/>
      <c r="D352" s="278"/>
      <c r="E352" s="278"/>
      <c r="F352" s="278"/>
      <c r="G352" s="278"/>
      <c r="H352" s="278"/>
      <c r="I352" s="278"/>
      <c r="J352" s="86"/>
      <c r="K352" s="94"/>
      <c r="L352" s="282"/>
      <c r="M352" s="289"/>
      <c r="N352" s="293"/>
      <c r="O352" s="298"/>
      <c r="P352" s="329"/>
      <c r="Q352" s="333"/>
      <c r="R352" s="333"/>
      <c r="S352" s="333"/>
      <c r="T352" s="333"/>
      <c r="U352" s="333"/>
      <c r="V352" s="338"/>
      <c r="W352" s="303"/>
    </row>
    <row r="353" spans="1:23" ht="20.25" customHeight="1">
      <c r="A353" s="270"/>
      <c r="B353" s="79"/>
      <c r="C353" s="278"/>
      <c r="D353" s="278"/>
      <c r="E353" s="278"/>
      <c r="F353" s="278"/>
      <c r="G353" s="278"/>
      <c r="H353" s="278"/>
      <c r="I353" s="278"/>
      <c r="J353" s="86"/>
      <c r="K353" s="94"/>
      <c r="L353" s="282"/>
      <c r="M353" s="289"/>
      <c r="N353" s="293"/>
      <c r="O353" s="298"/>
      <c r="P353" s="329"/>
      <c r="Q353" s="333"/>
      <c r="R353" s="333"/>
      <c r="S353" s="333"/>
      <c r="T353" s="333"/>
      <c r="U353" s="333"/>
      <c r="V353" s="338"/>
      <c r="W353" s="303"/>
    </row>
    <row r="354" spans="1:23" ht="20.25" customHeight="1">
      <c r="A354" s="270"/>
      <c r="B354" s="79"/>
      <c r="C354" s="278"/>
      <c r="D354" s="278"/>
      <c r="E354" s="278"/>
      <c r="F354" s="278"/>
      <c r="G354" s="278"/>
      <c r="H354" s="278"/>
      <c r="I354" s="278"/>
      <c r="J354" s="86"/>
      <c r="K354" s="94"/>
      <c r="L354" s="282"/>
      <c r="M354" s="289"/>
      <c r="N354" s="293"/>
      <c r="O354" s="298"/>
      <c r="P354" s="329"/>
      <c r="Q354" s="333"/>
      <c r="R354" s="333"/>
      <c r="S354" s="333"/>
      <c r="T354" s="333"/>
      <c r="U354" s="333"/>
      <c r="V354" s="338"/>
      <c r="W354" s="303"/>
    </row>
    <row r="355" spans="1:23" ht="20.25" customHeight="1">
      <c r="A355" s="270"/>
      <c r="B355" s="79"/>
      <c r="C355" s="278"/>
      <c r="D355" s="278"/>
      <c r="E355" s="278"/>
      <c r="F355" s="278"/>
      <c r="G355" s="278"/>
      <c r="H355" s="278"/>
      <c r="I355" s="278"/>
      <c r="J355" s="86"/>
      <c r="K355" s="94"/>
      <c r="L355" s="282"/>
      <c r="M355" s="289"/>
      <c r="N355" s="293"/>
      <c r="O355" s="298"/>
      <c r="P355" s="329"/>
      <c r="Q355" s="333"/>
      <c r="R355" s="333"/>
      <c r="S355" s="333"/>
      <c r="T355" s="333"/>
      <c r="U355" s="333"/>
      <c r="V355" s="338"/>
      <c r="W355" s="303"/>
    </row>
    <row r="356" spans="1:23" ht="20.25" customHeight="1">
      <c r="A356" s="270"/>
      <c r="B356" s="79"/>
      <c r="C356" s="278"/>
      <c r="D356" s="278"/>
      <c r="E356" s="278"/>
      <c r="F356" s="278"/>
      <c r="G356" s="278"/>
      <c r="H356" s="278"/>
      <c r="I356" s="278"/>
      <c r="J356" s="86"/>
      <c r="K356" s="94"/>
      <c r="L356" s="282"/>
      <c r="M356" s="289"/>
      <c r="N356" s="293"/>
      <c r="O356" s="298"/>
      <c r="P356" s="329"/>
      <c r="Q356" s="333"/>
      <c r="R356" s="333"/>
      <c r="S356" s="333"/>
      <c r="T356" s="333"/>
      <c r="U356" s="333"/>
      <c r="V356" s="338"/>
      <c r="W356" s="303"/>
    </row>
    <row r="357" spans="1:23" ht="20.25" customHeight="1">
      <c r="A357" s="270"/>
      <c r="B357" s="79"/>
      <c r="C357" s="278"/>
      <c r="D357" s="278"/>
      <c r="E357" s="278"/>
      <c r="F357" s="278"/>
      <c r="G357" s="278"/>
      <c r="H357" s="278"/>
      <c r="I357" s="278"/>
      <c r="J357" s="86"/>
      <c r="K357" s="94"/>
      <c r="L357" s="282"/>
      <c r="M357" s="289"/>
      <c r="N357" s="293"/>
      <c r="O357" s="298"/>
      <c r="P357" s="329"/>
      <c r="Q357" s="333"/>
      <c r="R357" s="333"/>
      <c r="S357" s="333"/>
      <c r="T357" s="333"/>
      <c r="U357" s="333"/>
      <c r="V357" s="338"/>
      <c r="W357" s="303"/>
    </row>
    <row r="358" spans="1:23" ht="20.25" customHeight="1">
      <c r="A358" s="270"/>
      <c r="B358" s="79"/>
      <c r="C358" s="278"/>
      <c r="D358" s="278"/>
      <c r="E358" s="278"/>
      <c r="F358" s="278"/>
      <c r="G358" s="278"/>
      <c r="H358" s="278"/>
      <c r="I358" s="278"/>
      <c r="J358" s="86"/>
      <c r="K358" s="94"/>
      <c r="L358" s="282"/>
      <c r="M358" s="289"/>
      <c r="N358" s="293"/>
      <c r="O358" s="298"/>
      <c r="P358" s="329"/>
      <c r="Q358" s="333"/>
      <c r="R358" s="333"/>
      <c r="S358" s="333"/>
      <c r="T358" s="333"/>
      <c r="U358" s="333"/>
      <c r="V358" s="338"/>
      <c r="W358" s="303"/>
    </row>
    <row r="359" spans="1:23" ht="20.25" customHeight="1">
      <c r="A359" s="270"/>
      <c r="B359" s="79"/>
      <c r="C359" s="278"/>
      <c r="D359" s="278"/>
      <c r="E359" s="278"/>
      <c r="F359" s="278"/>
      <c r="G359" s="278"/>
      <c r="H359" s="278"/>
      <c r="I359" s="278"/>
      <c r="J359" s="86"/>
      <c r="K359" s="94"/>
      <c r="L359" s="282"/>
      <c r="M359" s="289"/>
      <c r="N359" s="293"/>
      <c r="O359" s="298"/>
      <c r="P359" s="329"/>
      <c r="Q359" s="333"/>
      <c r="R359" s="333"/>
      <c r="S359" s="333"/>
      <c r="T359" s="333"/>
      <c r="U359" s="333"/>
      <c r="V359" s="338"/>
      <c r="W359" s="303"/>
    </row>
    <row r="360" spans="1:23" ht="20.25" customHeight="1">
      <c r="A360" s="270"/>
      <c r="B360" s="79"/>
      <c r="C360" s="278"/>
      <c r="D360" s="278"/>
      <c r="E360" s="278"/>
      <c r="F360" s="278"/>
      <c r="G360" s="278"/>
      <c r="H360" s="278"/>
      <c r="I360" s="278"/>
      <c r="J360" s="86"/>
      <c r="K360" s="94"/>
      <c r="L360" s="282"/>
      <c r="M360" s="289"/>
      <c r="N360" s="293"/>
      <c r="O360" s="298"/>
      <c r="P360" s="329"/>
      <c r="Q360" s="333"/>
      <c r="R360" s="333"/>
      <c r="S360" s="333"/>
      <c r="T360" s="333"/>
      <c r="U360" s="333"/>
      <c r="V360" s="338"/>
      <c r="W360" s="303"/>
    </row>
    <row r="361" spans="1:23" ht="20.25" customHeight="1">
      <c r="A361" s="270"/>
      <c r="B361" s="79"/>
      <c r="C361" s="278"/>
      <c r="D361" s="278"/>
      <c r="E361" s="278"/>
      <c r="F361" s="278"/>
      <c r="G361" s="278"/>
      <c r="H361" s="278"/>
      <c r="I361" s="278"/>
      <c r="J361" s="86"/>
      <c r="K361" s="94"/>
      <c r="L361" s="282"/>
      <c r="M361" s="289"/>
      <c r="N361" s="293"/>
      <c r="O361" s="298"/>
      <c r="P361" s="329"/>
      <c r="Q361" s="333"/>
      <c r="R361" s="333"/>
      <c r="S361" s="333"/>
      <c r="T361" s="333"/>
      <c r="U361" s="333"/>
      <c r="V361" s="338"/>
      <c r="W361" s="303"/>
    </row>
    <row r="362" spans="1:23" ht="20.25" customHeight="1">
      <c r="A362" s="270"/>
      <c r="B362" s="79"/>
      <c r="C362" s="278"/>
      <c r="D362" s="278"/>
      <c r="E362" s="278"/>
      <c r="F362" s="278"/>
      <c r="G362" s="278"/>
      <c r="H362" s="278"/>
      <c r="I362" s="278"/>
      <c r="J362" s="86"/>
      <c r="K362" s="94"/>
      <c r="L362" s="282"/>
      <c r="M362" s="289"/>
      <c r="N362" s="293"/>
      <c r="O362" s="298"/>
      <c r="P362" s="329"/>
      <c r="Q362" s="333"/>
      <c r="R362" s="333"/>
      <c r="S362" s="333"/>
      <c r="T362" s="333"/>
      <c r="U362" s="333"/>
      <c r="V362" s="338"/>
      <c r="W362" s="303"/>
    </row>
    <row r="363" spans="1:23" ht="20.25" customHeight="1">
      <c r="A363" s="270"/>
      <c r="B363" s="79"/>
      <c r="C363" s="278"/>
      <c r="D363" s="278"/>
      <c r="E363" s="278"/>
      <c r="F363" s="278"/>
      <c r="G363" s="278"/>
      <c r="H363" s="278"/>
      <c r="I363" s="278"/>
      <c r="J363" s="86"/>
      <c r="K363" s="94"/>
      <c r="L363" s="282"/>
      <c r="M363" s="289"/>
      <c r="N363" s="293"/>
      <c r="O363" s="298"/>
      <c r="P363" s="329"/>
      <c r="Q363" s="333"/>
      <c r="R363" s="333"/>
      <c r="S363" s="333"/>
      <c r="T363" s="333"/>
      <c r="U363" s="333"/>
      <c r="V363" s="338"/>
      <c r="W363" s="303"/>
    </row>
    <row r="364" spans="1:23" ht="20.25" customHeight="1">
      <c r="A364" s="270"/>
      <c r="B364" s="79"/>
      <c r="C364" s="278"/>
      <c r="D364" s="278"/>
      <c r="E364" s="278"/>
      <c r="F364" s="278"/>
      <c r="G364" s="278"/>
      <c r="H364" s="278"/>
      <c r="I364" s="278"/>
      <c r="J364" s="86"/>
      <c r="K364" s="94"/>
      <c r="L364" s="282"/>
      <c r="M364" s="289"/>
      <c r="N364" s="293"/>
      <c r="O364" s="298"/>
      <c r="P364" s="329"/>
      <c r="Q364" s="333"/>
      <c r="R364" s="333"/>
      <c r="S364" s="333"/>
      <c r="T364" s="333"/>
      <c r="U364" s="333"/>
      <c r="V364" s="338"/>
      <c r="W364" s="303"/>
    </row>
    <row r="365" spans="1:23" ht="20.25" customHeight="1">
      <c r="A365" s="270"/>
      <c r="B365" s="79"/>
      <c r="C365" s="278"/>
      <c r="D365" s="278"/>
      <c r="E365" s="278"/>
      <c r="F365" s="278"/>
      <c r="G365" s="278"/>
      <c r="H365" s="278"/>
      <c r="I365" s="278"/>
      <c r="J365" s="86"/>
      <c r="K365" s="94"/>
      <c r="L365" s="282"/>
      <c r="M365" s="289"/>
      <c r="N365" s="293"/>
      <c r="O365" s="298"/>
      <c r="P365" s="329"/>
      <c r="Q365" s="333"/>
      <c r="R365" s="333"/>
      <c r="S365" s="333"/>
      <c r="T365" s="333"/>
      <c r="U365" s="333"/>
      <c r="V365" s="338"/>
      <c r="W365" s="303"/>
    </row>
    <row r="366" spans="1:23" ht="20.25" customHeight="1">
      <c r="A366" s="270"/>
      <c r="B366" s="79"/>
      <c r="C366" s="278"/>
      <c r="D366" s="278"/>
      <c r="E366" s="278"/>
      <c r="F366" s="278"/>
      <c r="G366" s="278"/>
      <c r="H366" s="278"/>
      <c r="I366" s="278"/>
      <c r="J366" s="86"/>
      <c r="K366" s="94"/>
      <c r="L366" s="282"/>
      <c r="M366" s="289"/>
      <c r="N366" s="293"/>
      <c r="O366" s="298"/>
      <c r="P366" s="329"/>
      <c r="Q366" s="333"/>
      <c r="R366" s="333"/>
      <c r="S366" s="333"/>
      <c r="T366" s="333"/>
      <c r="U366" s="333"/>
      <c r="V366" s="338"/>
      <c r="W366" s="303"/>
    </row>
    <row r="367" spans="1:23" ht="20.25" customHeight="1">
      <c r="A367" s="270"/>
      <c r="B367" s="79"/>
      <c r="C367" s="278"/>
      <c r="D367" s="278"/>
      <c r="E367" s="278"/>
      <c r="F367" s="278"/>
      <c r="G367" s="278"/>
      <c r="H367" s="278"/>
      <c r="I367" s="278"/>
      <c r="J367" s="86"/>
      <c r="K367" s="94"/>
      <c r="L367" s="282"/>
      <c r="M367" s="289"/>
      <c r="N367" s="293"/>
      <c r="O367" s="298"/>
      <c r="P367" s="329"/>
      <c r="Q367" s="333"/>
      <c r="R367" s="333"/>
      <c r="S367" s="333"/>
      <c r="T367" s="333"/>
      <c r="U367" s="333"/>
      <c r="V367" s="338"/>
      <c r="W367" s="303"/>
    </row>
    <row r="368" spans="1:23" ht="20.25" customHeight="1">
      <c r="A368" s="270"/>
      <c r="B368" s="79"/>
      <c r="C368" s="278"/>
      <c r="D368" s="278"/>
      <c r="E368" s="278"/>
      <c r="F368" s="278"/>
      <c r="G368" s="278"/>
      <c r="H368" s="278"/>
      <c r="I368" s="278"/>
      <c r="J368" s="86"/>
      <c r="K368" s="94"/>
      <c r="L368" s="282"/>
      <c r="M368" s="289"/>
      <c r="N368" s="293"/>
      <c r="O368" s="298"/>
      <c r="P368" s="329"/>
      <c r="Q368" s="333"/>
      <c r="R368" s="333"/>
      <c r="S368" s="333"/>
      <c r="T368" s="333"/>
      <c r="U368" s="333"/>
      <c r="V368" s="338"/>
      <c r="W368" s="303"/>
    </row>
    <row r="369" spans="1:23" ht="20.25" customHeight="1">
      <c r="A369" s="270"/>
      <c r="B369" s="79"/>
      <c r="C369" s="278"/>
      <c r="D369" s="278"/>
      <c r="E369" s="278"/>
      <c r="F369" s="278"/>
      <c r="G369" s="278"/>
      <c r="H369" s="278"/>
      <c r="I369" s="278"/>
      <c r="J369" s="86"/>
      <c r="K369" s="94"/>
      <c r="L369" s="282"/>
      <c r="M369" s="289"/>
      <c r="N369" s="293"/>
      <c r="O369" s="298"/>
      <c r="P369" s="329"/>
      <c r="Q369" s="333"/>
      <c r="R369" s="333"/>
      <c r="S369" s="333"/>
      <c r="T369" s="333"/>
      <c r="U369" s="333"/>
      <c r="V369" s="338"/>
      <c r="W369" s="303"/>
    </row>
    <row r="370" spans="1:23" ht="20.25" customHeight="1">
      <c r="A370" s="270"/>
      <c r="B370" s="79"/>
      <c r="C370" s="278"/>
      <c r="D370" s="278"/>
      <c r="E370" s="278"/>
      <c r="F370" s="278"/>
      <c r="G370" s="278"/>
      <c r="H370" s="278"/>
      <c r="I370" s="278"/>
      <c r="J370" s="86"/>
      <c r="K370" s="94"/>
      <c r="L370" s="282"/>
      <c r="M370" s="289"/>
      <c r="N370" s="293"/>
      <c r="O370" s="298"/>
      <c r="P370" s="329"/>
      <c r="Q370" s="333"/>
      <c r="R370" s="333"/>
      <c r="S370" s="333"/>
      <c r="T370" s="333"/>
      <c r="U370" s="333"/>
      <c r="V370" s="338"/>
      <c r="W370" s="303"/>
    </row>
    <row r="371" spans="1:23" ht="20.25" customHeight="1">
      <c r="A371" s="270"/>
      <c r="B371" s="79"/>
      <c r="C371" s="278"/>
      <c r="D371" s="278"/>
      <c r="E371" s="278"/>
      <c r="F371" s="278"/>
      <c r="G371" s="278"/>
      <c r="H371" s="278"/>
      <c r="I371" s="278"/>
      <c r="J371" s="86"/>
      <c r="K371" s="94"/>
      <c r="L371" s="282"/>
      <c r="M371" s="289"/>
      <c r="N371" s="293"/>
      <c r="O371" s="298"/>
      <c r="P371" s="329"/>
      <c r="Q371" s="333"/>
      <c r="R371" s="333"/>
      <c r="S371" s="333"/>
      <c r="T371" s="333"/>
      <c r="U371" s="333"/>
      <c r="V371" s="338"/>
      <c r="W371" s="303"/>
    </row>
    <row r="372" spans="1:23" ht="20.25" customHeight="1">
      <c r="A372" s="270"/>
      <c r="B372" s="79"/>
      <c r="C372" s="278"/>
      <c r="D372" s="278"/>
      <c r="E372" s="278"/>
      <c r="F372" s="278"/>
      <c r="G372" s="278"/>
      <c r="H372" s="278"/>
      <c r="I372" s="278"/>
      <c r="J372" s="86"/>
      <c r="K372" s="94"/>
      <c r="L372" s="282"/>
      <c r="M372" s="289"/>
      <c r="N372" s="293"/>
      <c r="O372" s="298"/>
      <c r="P372" s="329"/>
      <c r="Q372" s="333"/>
      <c r="R372" s="333"/>
      <c r="S372" s="333"/>
      <c r="T372" s="333"/>
      <c r="U372" s="333"/>
      <c r="V372" s="338"/>
      <c r="W372" s="303"/>
    </row>
    <row r="373" spans="1:23" ht="20.25" customHeight="1">
      <c r="A373" s="270"/>
      <c r="B373" s="79"/>
      <c r="C373" s="278"/>
      <c r="D373" s="278"/>
      <c r="E373" s="278"/>
      <c r="F373" s="278"/>
      <c r="G373" s="278"/>
      <c r="H373" s="278"/>
      <c r="I373" s="278"/>
      <c r="J373" s="86"/>
      <c r="K373" s="94"/>
      <c r="L373" s="282"/>
      <c r="M373" s="289"/>
      <c r="N373" s="293"/>
      <c r="O373" s="298"/>
      <c r="P373" s="329"/>
      <c r="Q373" s="333"/>
      <c r="R373" s="333"/>
      <c r="S373" s="333"/>
      <c r="T373" s="333"/>
      <c r="U373" s="333"/>
      <c r="V373" s="338"/>
      <c r="W373" s="303"/>
    </row>
    <row r="374" spans="1:23" ht="20.25" customHeight="1">
      <c r="A374" s="270"/>
      <c r="B374" s="79"/>
      <c r="C374" s="278"/>
      <c r="D374" s="278"/>
      <c r="E374" s="278"/>
      <c r="F374" s="278"/>
      <c r="G374" s="278"/>
      <c r="H374" s="278"/>
      <c r="I374" s="278"/>
      <c r="J374" s="86"/>
      <c r="K374" s="94"/>
      <c r="L374" s="282"/>
      <c r="M374" s="289"/>
      <c r="N374" s="293"/>
      <c r="O374" s="298"/>
      <c r="P374" s="329"/>
      <c r="Q374" s="333"/>
      <c r="R374" s="333"/>
      <c r="S374" s="333"/>
      <c r="T374" s="333"/>
      <c r="U374" s="333"/>
      <c r="V374" s="338"/>
      <c r="W374" s="303"/>
    </row>
    <row r="375" spans="1:23" ht="20.25" customHeight="1">
      <c r="A375" s="270"/>
      <c r="B375" s="79"/>
      <c r="C375" s="278"/>
      <c r="D375" s="278"/>
      <c r="E375" s="278"/>
      <c r="F375" s="278"/>
      <c r="G375" s="278"/>
      <c r="H375" s="278"/>
      <c r="I375" s="278"/>
      <c r="J375" s="86"/>
      <c r="K375" s="94"/>
      <c r="L375" s="282"/>
      <c r="M375" s="289"/>
      <c r="N375" s="293"/>
      <c r="O375" s="298"/>
      <c r="P375" s="329"/>
      <c r="Q375" s="333"/>
      <c r="R375" s="333"/>
      <c r="S375" s="333"/>
      <c r="T375" s="333"/>
      <c r="U375" s="333"/>
      <c r="V375" s="338"/>
      <c r="W375" s="303"/>
    </row>
    <row r="376" spans="1:23" ht="20.25" customHeight="1">
      <c r="A376" s="271"/>
      <c r="B376" s="80"/>
      <c r="C376" s="20"/>
      <c r="D376" s="20"/>
      <c r="E376" s="20"/>
      <c r="F376" s="20"/>
      <c r="G376" s="20"/>
      <c r="H376" s="20"/>
      <c r="I376" s="20"/>
      <c r="J376" s="22"/>
      <c r="K376" s="95"/>
      <c r="L376" s="24"/>
      <c r="M376" s="290"/>
      <c r="N376" s="295"/>
      <c r="O376" s="300"/>
      <c r="P376" s="330"/>
      <c r="Q376" s="334"/>
      <c r="R376" s="334"/>
      <c r="S376" s="334"/>
      <c r="T376" s="334"/>
      <c r="U376" s="334"/>
      <c r="V376" s="339"/>
      <c r="W376" s="304"/>
    </row>
    <row r="377" spans="1:23">
      <c r="A377" s="261"/>
      <c r="B377" s="314">
        <f>COUNTA(B5:B376)</f>
        <v>0</v>
      </c>
      <c r="C377" s="314"/>
      <c r="D377" s="314"/>
      <c r="E377" s="314"/>
      <c r="F377" s="314"/>
      <c r="G377" s="314"/>
      <c r="H377" s="314"/>
      <c r="I377" s="314"/>
      <c r="J377" s="314">
        <f>COUNTA(J5:J376)</f>
        <v>0</v>
      </c>
      <c r="K377" s="314"/>
      <c r="L377" s="314">
        <f>COUNTA(L5:L376)</f>
        <v>0</v>
      </c>
      <c r="M377" s="314"/>
      <c r="N377" s="314"/>
      <c r="O377" s="327"/>
      <c r="W377" s="314"/>
    </row>
    <row r="378" spans="1:23">
      <c r="A378" s="261"/>
      <c r="B378" s="314" t="e">
        <f>#REF!</f>
        <v>#REF!</v>
      </c>
      <c r="C378" s="314"/>
      <c r="D378" s="314"/>
      <c r="E378" s="314"/>
      <c r="F378" s="314"/>
      <c r="G378" s="314"/>
      <c r="H378" s="314"/>
      <c r="I378" s="314"/>
      <c r="J378" s="314" t="e">
        <f>#REF!</f>
        <v>#REF!</v>
      </c>
      <c r="K378" s="314"/>
      <c r="L378" s="314" t="e">
        <f>#REF!</f>
        <v>#REF!</v>
      </c>
      <c r="M378" s="314"/>
      <c r="N378" s="314"/>
      <c r="O378" s="327"/>
      <c r="W378" s="314"/>
    </row>
    <row r="379" spans="1:23">
      <c r="A379" s="261"/>
      <c r="B379" s="314" t="e">
        <f>B377-B378</f>
        <v>#REF!</v>
      </c>
      <c r="C379" s="314"/>
      <c r="D379" s="314"/>
      <c r="E379" s="314"/>
      <c r="F379" s="314"/>
      <c r="G379" s="314"/>
      <c r="H379" s="314"/>
      <c r="I379" s="314"/>
      <c r="J379" s="314" t="e">
        <f>J377-J378</f>
        <v>#REF!</v>
      </c>
      <c r="K379" s="314"/>
      <c r="L379" s="314" t="e">
        <f>L377-L378</f>
        <v>#REF!</v>
      </c>
      <c r="M379" s="314"/>
      <c r="N379" s="314"/>
      <c r="O379" s="327"/>
      <c r="W379" s="314"/>
    </row>
    <row r="380" spans="1:23">
      <c r="A380" s="261"/>
      <c r="B380" s="314" t="e">
        <f>#REF!</f>
        <v>#REF!</v>
      </c>
      <c r="C380" s="314"/>
      <c r="D380" s="314"/>
      <c r="E380" s="314"/>
      <c r="F380" s="314"/>
      <c r="G380" s="314"/>
      <c r="H380" s="314"/>
      <c r="I380" s="314"/>
      <c r="J380" s="314" t="e">
        <f>#REF!</f>
        <v>#REF!</v>
      </c>
      <c r="K380" s="314"/>
      <c r="L380" s="314" t="e">
        <f>#REF!</f>
        <v>#REF!</v>
      </c>
      <c r="M380" s="314"/>
      <c r="N380" s="314"/>
      <c r="O380" s="327"/>
      <c r="W380" s="314"/>
    </row>
    <row r="381" spans="1:23">
      <c r="A381" s="261"/>
      <c r="B381" s="314"/>
      <c r="C381" s="314"/>
      <c r="D381" s="314"/>
      <c r="E381" s="314"/>
      <c r="F381" s="314"/>
      <c r="G381" s="314"/>
      <c r="H381" s="314"/>
      <c r="I381" s="314"/>
      <c r="J381" s="314"/>
      <c r="K381" s="314"/>
      <c r="L381" s="314"/>
      <c r="M381" s="314"/>
      <c r="N381" s="314"/>
      <c r="O381" s="327"/>
      <c r="W381" s="314"/>
    </row>
    <row r="382" spans="1:23">
      <c r="A382" s="261"/>
      <c r="B382" s="314" t="s">
        <v>95</v>
      </c>
      <c r="C382" s="314"/>
      <c r="D382" s="314"/>
      <c r="E382" s="314"/>
      <c r="F382" s="314"/>
      <c r="G382" s="314"/>
      <c r="H382" s="314"/>
      <c r="I382" s="314"/>
      <c r="J382" s="314" t="s">
        <v>122</v>
      </c>
      <c r="K382" s="314"/>
      <c r="L382" s="314" t="s">
        <v>123</v>
      </c>
      <c r="M382" s="314"/>
      <c r="N382" s="314"/>
      <c r="O382" s="327"/>
      <c r="W382" s="314"/>
    </row>
    <row r="383" spans="1:23">
      <c r="A383" s="261"/>
      <c r="B383" s="314"/>
      <c r="C383" s="314"/>
      <c r="D383" s="314"/>
      <c r="E383" s="314"/>
      <c r="F383" s="314"/>
      <c r="G383" s="314"/>
      <c r="H383" s="314"/>
      <c r="I383" s="314"/>
      <c r="J383" s="314"/>
      <c r="K383" s="314"/>
      <c r="L383" s="314"/>
      <c r="M383" s="314"/>
      <c r="N383" s="314"/>
      <c r="O383" s="327"/>
    </row>
    <row r="384" spans="1:23"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</row>
    <row r="385" spans="2:12"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</row>
    <row r="386" spans="2:12"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</row>
    <row r="387" spans="2:12"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</row>
    <row r="388" spans="2:12"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</row>
    <row r="389" spans="2:12"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</row>
    <row r="390" spans="2:12"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</row>
    <row r="391" spans="2:12"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</row>
    <row r="392" spans="2:12"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</row>
    <row r="393" spans="2:12"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</row>
    <row r="394" spans="2:12"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</row>
    <row r="395" spans="2:12"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</row>
    <row r="396" spans="2:12"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</row>
    <row r="397" spans="2:12"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</row>
    <row r="398" spans="2:12"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</row>
    <row r="399" spans="2:12"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</row>
    <row r="400" spans="2:12"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</row>
    <row r="401" spans="2:12"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</row>
    <row r="402" spans="2:12"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</row>
    <row r="403" spans="2:12"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</row>
    <row r="404" spans="2:12"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</row>
    <row r="405" spans="2:12"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</row>
    <row r="406" spans="2:12"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</row>
    <row r="407" spans="2:12"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</row>
    <row r="408" spans="2:12"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</row>
    <row r="409" spans="2:12"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</row>
    <row r="410" spans="2:12"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</row>
    <row r="411" spans="2:12"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</row>
    <row r="412" spans="2:12"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</row>
    <row r="413" spans="2:12"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</row>
    <row r="414" spans="2:12"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</row>
    <row r="415" spans="2:12"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</row>
    <row r="416" spans="2:12"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</row>
    <row r="417" spans="2:12"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</row>
    <row r="418" spans="2:12"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</row>
    <row r="419" spans="2:12"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</row>
    <row r="420" spans="2:12"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</row>
    <row r="421" spans="2:12"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</row>
    <row r="422" spans="2:12"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</row>
    <row r="423" spans="2:12"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</row>
    <row r="424" spans="2:12"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</row>
    <row r="425" spans="2:12"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</row>
    <row r="426" spans="2:12"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</row>
    <row r="427" spans="2:12"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</row>
    <row r="428" spans="2:12"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</row>
    <row r="429" spans="2:12"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</row>
    <row r="430" spans="2:12"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</row>
    <row r="431" spans="2:12"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</row>
    <row r="432" spans="2:12"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</row>
    <row r="433" spans="2:12"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</row>
    <row r="434" spans="2:12"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</row>
    <row r="435" spans="2:12"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</row>
    <row r="436" spans="2:12"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</row>
    <row r="437" spans="2:12"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</row>
    <row r="438" spans="2:12"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</row>
    <row r="439" spans="2:12"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</row>
    <row r="440" spans="2:12"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</row>
    <row r="441" spans="2:12"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</row>
    <row r="442" spans="2:12"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</row>
    <row r="443" spans="2:12"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</row>
    <row r="444" spans="2:12"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</row>
    <row r="445" spans="2:12"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</row>
    <row r="446" spans="2:12"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</row>
    <row r="447" spans="2:12"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</row>
    <row r="448" spans="2:12"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</row>
    <row r="449" spans="2:12"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</row>
    <row r="450" spans="2:12"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</row>
    <row r="451" spans="2:12"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</row>
    <row r="452" spans="2:12"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</row>
    <row r="453" spans="2:12"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</row>
    <row r="454" spans="2:12"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</row>
    <row r="455" spans="2:12"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</row>
    <row r="456" spans="2:12"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</row>
    <row r="457" spans="2:12"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</row>
    <row r="458" spans="2:12"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</row>
    <row r="459" spans="2:12"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</row>
    <row r="460" spans="2:12"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</row>
    <row r="461" spans="2:12"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</row>
    <row r="462" spans="2:12"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</row>
    <row r="463" spans="2:12"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</row>
    <row r="464" spans="2:12"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</row>
    <row r="465" spans="2:12"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</row>
    <row r="466" spans="2:12"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</row>
    <row r="467" spans="2:12"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</row>
    <row r="468" spans="2:12"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</row>
    <row r="469" spans="2:12"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</row>
    <row r="470" spans="2:12"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</row>
    <row r="471" spans="2:12"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</row>
    <row r="472" spans="2:12"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</row>
    <row r="473" spans="2:12"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</row>
    <row r="474" spans="2:12"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</row>
    <row r="475" spans="2:12"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</row>
    <row r="476" spans="2:12"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</row>
    <row r="477" spans="2:12"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</row>
    <row r="478" spans="2:12"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</row>
    <row r="479" spans="2:12"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</row>
    <row r="480" spans="2:12"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</row>
    <row r="481" spans="2:12"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</row>
    <row r="482" spans="2:12"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</row>
    <row r="483" spans="2:12"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</row>
    <row r="484" spans="2:12"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</row>
    <row r="485" spans="2:12"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</row>
    <row r="486" spans="2:12"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</row>
    <row r="487" spans="2:12"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</row>
    <row r="488" spans="2:12"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</row>
    <row r="489" spans="2:12"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</row>
    <row r="490" spans="2:12"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</row>
    <row r="491" spans="2:12"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</row>
    <row r="492" spans="2:12"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</row>
    <row r="493" spans="2:12"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</row>
    <row r="494" spans="2:12"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</row>
    <row r="495" spans="2:12"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</row>
    <row r="496" spans="2:12"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</row>
    <row r="497" spans="2:12"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</row>
    <row r="498" spans="2:12"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</row>
    <row r="499" spans="2:12"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</row>
    <row r="500" spans="2:12"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</row>
    <row r="501" spans="2:12"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</row>
    <row r="502" spans="2:12"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</row>
    <row r="503" spans="2:12"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</row>
  </sheetData>
  <mergeCells count="18">
    <mergeCell ref="A1:L1"/>
    <mergeCell ref="P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W3:W4"/>
  </mergeCells>
  <phoneticPr fontId="2"/>
  <pageMargins left="0.59055118110236227" right="0.59055118110236227" top="0.55118110236220474" bottom="0.55118110236220474" header="0.51181102362204722" footer="0.51181102362204722"/>
  <pageSetup paperSize="9" scale="82" fitToWidth="1" fitToHeight="0" orientation="landscape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8">
    <tabColor indexed="11"/>
    <pageSetUpPr fitToPage="1"/>
  </sheetPr>
  <dimension ref="A1:AB506"/>
  <sheetViews>
    <sheetView view="pageBreakPreview" zoomScale="60" zoomScaleNormal="75" workbookViewId="0">
      <pane xSplit="4" ySplit="4" topLeftCell="E5" activePane="bottomRight" state="frozen"/>
      <selection pane="topRight"/>
      <selection pane="bottomLeft"/>
      <selection pane="bottomRight" activeCell="A5" sqref="A5"/>
    </sheetView>
  </sheetViews>
  <sheetFormatPr defaultRowHeight="13.5"/>
  <cols>
    <col min="1" max="1" width="18.5" style="260" customWidth="1"/>
    <col min="2" max="4" width="2.625" style="260" customWidth="1"/>
    <col min="5" max="5" width="17.375" style="73" customWidth="1"/>
    <col min="6" max="6" width="9.25" style="73" customWidth="1"/>
    <col min="7" max="7" width="27.25" style="73" customWidth="1"/>
    <col min="8" max="28" width="9" style="261" customWidth="1"/>
    <col min="29" max="16384" width="9" style="260" customWidth="1"/>
  </cols>
  <sheetData>
    <row r="1" spans="1:7" ht="27.75" customHeight="1">
      <c r="A1" s="263" t="s">
        <v>29</v>
      </c>
      <c r="B1" s="263"/>
      <c r="C1" s="263"/>
      <c r="D1" s="263"/>
      <c r="G1" s="305"/>
    </row>
    <row r="2" spans="1:7">
      <c r="A2" s="264"/>
      <c r="B2" s="272"/>
      <c r="C2" s="272"/>
      <c r="D2" s="272"/>
      <c r="G2" s="305"/>
    </row>
    <row r="3" spans="1:7" ht="30.75" customHeight="1">
      <c r="A3" s="311" t="s">
        <v>5</v>
      </c>
      <c r="B3" s="312" t="s">
        <v>27</v>
      </c>
      <c r="C3" s="315" t="s">
        <v>51</v>
      </c>
      <c r="D3" s="319" t="s">
        <v>47</v>
      </c>
      <c r="E3" s="325" t="s">
        <v>161</v>
      </c>
      <c r="F3" s="345" t="s">
        <v>151</v>
      </c>
      <c r="G3" s="340" t="s">
        <v>162</v>
      </c>
    </row>
    <row r="4" spans="1:7" ht="43.5" customHeight="1">
      <c r="A4" s="7"/>
      <c r="B4" s="313"/>
      <c r="C4" s="316"/>
      <c r="D4" s="320"/>
      <c r="E4" s="326"/>
      <c r="F4" s="346"/>
      <c r="G4" s="341"/>
    </row>
    <row r="5" spans="1:7" ht="20.25" customHeight="1">
      <c r="A5" s="342"/>
      <c r="B5" s="79"/>
      <c r="C5" s="278"/>
      <c r="D5" s="282"/>
      <c r="E5" s="299"/>
      <c r="F5" s="303"/>
      <c r="G5" s="303"/>
    </row>
    <row r="6" spans="1:7" ht="20.25" customHeight="1">
      <c r="A6" s="343"/>
      <c r="B6" s="79"/>
      <c r="C6" s="278"/>
      <c r="D6" s="282"/>
      <c r="E6" s="299"/>
      <c r="F6" s="303"/>
      <c r="G6" s="303"/>
    </row>
    <row r="7" spans="1:7" ht="20.25" customHeight="1">
      <c r="A7" s="344"/>
      <c r="B7" s="79"/>
      <c r="C7" s="278"/>
      <c r="D7" s="282"/>
      <c r="E7" s="299"/>
      <c r="F7" s="303"/>
      <c r="G7" s="303"/>
    </row>
    <row r="8" spans="1:7" ht="20.25" customHeight="1">
      <c r="A8" s="343"/>
      <c r="B8" s="79"/>
      <c r="C8" s="278"/>
      <c r="D8" s="282"/>
      <c r="E8" s="299"/>
      <c r="F8" s="303"/>
      <c r="G8" s="303"/>
    </row>
    <row r="9" spans="1:7" ht="20.25" customHeight="1">
      <c r="A9" s="343"/>
      <c r="B9" s="79"/>
      <c r="C9" s="278"/>
      <c r="D9" s="282"/>
      <c r="E9" s="299"/>
      <c r="F9" s="303"/>
      <c r="G9" s="303"/>
    </row>
    <row r="10" spans="1:7" ht="20.25" customHeight="1">
      <c r="A10" s="343"/>
      <c r="B10" s="79"/>
      <c r="C10" s="278"/>
      <c r="D10" s="282"/>
      <c r="E10" s="299"/>
      <c r="F10" s="303"/>
      <c r="G10" s="303"/>
    </row>
    <row r="11" spans="1:7" ht="20.25" customHeight="1">
      <c r="A11" s="343"/>
      <c r="B11" s="79"/>
      <c r="C11" s="278"/>
      <c r="D11" s="282"/>
      <c r="E11" s="299"/>
      <c r="F11" s="303"/>
      <c r="G11" s="303"/>
    </row>
    <row r="12" spans="1:7" ht="20.25" customHeight="1">
      <c r="A12" s="343"/>
      <c r="B12" s="79"/>
      <c r="C12" s="278"/>
      <c r="D12" s="282"/>
      <c r="E12" s="299"/>
      <c r="F12" s="303"/>
      <c r="G12" s="303"/>
    </row>
    <row r="13" spans="1:7" ht="20.25" customHeight="1">
      <c r="A13" s="343"/>
      <c r="B13" s="79"/>
      <c r="C13" s="278"/>
      <c r="D13" s="282"/>
      <c r="E13" s="299"/>
      <c r="F13" s="303"/>
      <c r="G13" s="303"/>
    </row>
    <row r="14" spans="1:7" ht="20.25" customHeight="1">
      <c r="A14" s="343"/>
      <c r="B14" s="79"/>
      <c r="C14" s="278"/>
      <c r="D14" s="282"/>
      <c r="E14" s="299"/>
      <c r="F14" s="303"/>
      <c r="G14" s="303"/>
    </row>
    <row r="15" spans="1:7" ht="20.25" customHeight="1">
      <c r="A15" s="343"/>
      <c r="B15" s="79"/>
      <c r="C15" s="278"/>
      <c r="D15" s="282"/>
      <c r="E15" s="299"/>
      <c r="F15" s="303"/>
      <c r="G15" s="303"/>
    </row>
    <row r="16" spans="1:7" ht="20.25" customHeight="1">
      <c r="A16" s="343"/>
      <c r="B16" s="79"/>
      <c r="C16" s="278"/>
      <c r="D16" s="282"/>
      <c r="E16" s="299"/>
      <c r="F16" s="303"/>
      <c r="G16" s="303"/>
    </row>
    <row r="17" spans="1:7" ht="20.25" customHeight="1">
      <c r="A17" s="343"/>
      <c r="B17" s="79"/>
      <c r="C17" s="278"/>
      <c r="D17" s="282"/>
      <c r="E17" s="299"/>
      <c r="F17" s="303"/>
      <c r="G17" s="303"/>
    </row>
    <row r="18" spans="1:7" ht="20.25" customHeight="1">
      <c r="A18" s="343"/>
      <c r="B18" s="79"/>
      <c r="C18" s="278"/>
      <c r="D18" s="282"/>
      <c r="E18" s="299"/>
      <c r="F18" s="303"/>
      <c r="G18" s="303"/>
    </row>
    <row r="19" spans="1:7" ht="20.25" customHeight="1">
      <c r="A19" s="343"/>
      <c r="B19" s="79"/>
      <c r="C19" s="278"/>
      <c r="D19" s="282"/>
      <c r="E19" s="299"/>
      <c r="F19" s="303"/>
      <c r="G19" s="303"/>
    </row>
    <row r="20" spans="1:7" ht="20.25" customHeight="1">
      <c r="A20" s="343"/>
      <c r="B20" s="79"/>
      <c r="C20" s="278"/>
      <c r="D20" s="282"/>
      <c r="E20" s="299"/>
      <c r="F20" s="303"/>
      <c r="G20" s="303"/>
    </row>
    <row r="21" spans="1:7" ht="20.25" customHeight="1">
      <c r="A21" s="343"/>
      <c r="B21" s="79"/>
      <c r="C21" s="278"/>
      <c r="D21" s="282"/>
      <c r="E21" s="299"/>
      <c r="F21" s="303"/>
      <c r="G21" s="303"/>
    </row>
    <row r="22" spans="1:7" ht="20.25" customHeight="1">
      <c r="A22" s="343"/>
      <c r="B22" s="79"/>
      <c r="C22" s="278"/>
      <c r="E22" s="299"/>
      <c r="F22" s="303"/>
      <c r="G22" s="303"/>
    </row>
    <row r="23" spans="1:7" ht="20.25" customHeight="1">
      <c r="A23" s="343"/>
      <c r="B23" s="79"/>
      <c r="C23" s="278"/>
      <c r="D23" s="282"/>
      <c r="E23" s="299"/>
      <c r="F23" s="303"/>
      <c r="G23" s="303"/>
    </row>
    <row r="24" spans="1:7" ht="20.25" customHeight="1">
      <c r="A24" s="343"/>
      <c r="B24" s="79"/>
      <c r="C24" s="278"/>
      <c r="D24" s="282"/>
      <c r="E24" s="299"/>
      <c r="F24" s="303"/>
      <c r="G24" s="303"/>
    </row>
    <row r="25" spans="1:7" ht="20.25" customHeight="1">
      <c r="A25" s="343"/>
      <c r="B25" s="79"/>
      <c r="C25" s="86"/>
      <c r="D25" s="282"/>
      <c r="E25" s="299"/>
      <c r="F25" s="303"/>
      <c r="G25" s="303"/>
    </row>
    <row r="26" spans="1:7" ht="20.25" customHeight="1">
      <c r="A26" s="343"/>
      <c r="B26" s="79"/>
      <c r="C26" s="86"/>
      <c r="D26" s="282"/>
      <c r="E26" s="299"/>
      <c r="F26" s="303"/>
      <c r="G26" s="303"/>
    </row>
    <row r="27" spans="1:7" ht="20.25" customHeight="1">
      <c r="A27" s="343"/>
      <c r="B27" s="79"/>
      <c r="C27" s="86"/>
      <c r="D27" s="282"/>
      <c r="E27" s="299"/>
      <c r="F27" s="303"/>
      <c r="G27" s="303"/>
    </row>
    <row r="28" spans="1:7" ht="20.25" customHeight="1">
      <c r="A28" s="343"/>
      <c r="B28" s="79"/>
      <c r="C28" s="86"/>
      <c r="D28" s="282"/>
      <c r="E28" s="299"/>
      <c r="F28" s="303"/>
      <c r="G28" s="303"/>
    </row>
    <row r="29" spans="1:7" ht="20.25" customHeight="1">
      <c r="A29" s="343"/>
      <c r="B29" s="79"/>
      <c r="C29" s="86"/>
      <c r="D29" s="282"/>
      <c r="E29" s="299"/>
      <c r="F29" s="303"/>
      <c r="G29" s="303"/>
    </row>
    <row r="30" spans="1:7" ht="20.25" customHeight="1">
      <c r="A30" s="343"/>
      <c r="B30" s="79"/>
      <c r="C30" s="86"/>
      <c r="D30" s="282"/>
      <c r="E30" s="299"/>
      <c r="F30" s="303"/>
      <c r="G30" s="303"/>
    </row>
    <row r="31" spans="1:7" ht="20.25" customHeight="1">
      <c r="A31" s="343"/>
      <c r="B31" s="79"/>
      <c r="C31" s="86"/>
      <c r="D31" s="282"/>
      <c r="E31" s="299"/>
      <c r="F31" s="303"/>
      <c r="G31" s="303"/>
    </row>
    <row r="32" spans="1:7" ht="20.25" customHeight="1">
      <c r="A32" s="343"/>
      <c r="B32" s="79"/>
      <c r="C32" s="86"/>
      <c r="D32" s="282"/>
      <c r="E32" s="299"/>
      <c r="F32" s="303"/>
      <c r="G32" s="303"/>
    </row>
    <row r="33" spans="1:7" ht="20.25" customHeight="1">
      <c r="A33" s="343"/>
      <c r="B33" s="79"/>
      <c r="C33" s="86"/>
      <c r="D33" s="282"/>
      <c r="E33" s="299"/>
      <c r="F33" s="303"/>
      <c r="G33" s="303"/>
    </row>
    <row r="34" spans="1:7" ht="20.25" customHeight="1">
      <c r="A34" s="343"/>
      <c r="B34" s="79"/>
      <c r="C34" s="86"/>
      <c r="D34" s="282"/>
      <c r="E34" s="299"/>
      <c r="F34" s="303"/>
      <c r="G34" s="303"/>
    </row>
    <row r="35" spans="1:7" ht="20.25" customHeight="1">
      <c r="A35" s="343"/>
      <c r="B35" s="79"/>
      <c r="C35" s="86"/>
      <c r="D35" s="282"/>
      <c r="E35" s="299"/>
      <c r="F35" s="303"/>
      <c r="G35" s="303"/>
    </row>
    <row r="36" spans="1:7" ht="20.25" customHeight="1">
      <c r="A36" s="343"/>
      <c r="B36" s="79"/>
      <c r="C36" s="86"/>
      <c r="D36" s="282"/>
      <c r="E36" s="299"/>
      <c r="F36" s="303"/>
      <c r="G36" s="303"/>
    </row>
    <row r="37" spans="1:7" ht="20.25" customHeight="1">
      <c r="A37" s="343"/>
      <c r="B37" s="79"/>
      <c r="C37" s="86"/>
      <c r="D37" s="282"/>
      <c r="E37" s="299"/>
      <c r="F37" s="303"/>
      <c r="G37" s="303"/>
    </row>
    <row r="38" spans="1:7" ht="20.25" customHeight="1">
      <c r="A38" s="343"/>
      <c r="B38" s="79"/>
      <c r="C38" s="86"/>
      <c r="D38" s="282"/>
      <c r="E38" s="299"/>
      <c r="F38" s="303"/>
      <c r="G38" s="303"/>
    </row>
    <row r="39" spans="1:7" ht="20.25" customHeight="1">
      <c r="A39" s="343"/>
      <c r="B39" s="79"/>
      <c r="C39" s="86"/>
      <c r="D39" s="282"/>
      <c r="E39" s="299"/>
      <c r="F39" s="303"/>
      <c r="G39" s="303"/>
    </row>
    <row r="40" spans="1:7" ht="20.25" customHeight="1">
      <c r="A40" s="343"/>
      <c r="B40" s="79"/>
      <c r="C40" s="86"/>
      <c r="D40" s="282"/>
      <c r="E40" s="299"/>
      <c r="F40" s="303"/>
      <c r="G40" s="303"/>
    </row>
    <row r="41" spans="1:7" ht="20.25" customHeight="1">
      <c r="A41" s="343"/>
      <c r="B41" s="79"/>
      <c r="C41" s="86"/>
      <c r="D41" s="282"/>
      <c r="E41" s="299"/>
      <c r="F41" s="303"/>
      <c r="G41" s="303"/>
    </row>
    <row r="42" spans="1:7" ht="20.25" customHeight="1">
      <c r="A42" s="343"/>
      <c r="B42" s="79"/>
      <c r="C42" s="86"/>
      <c r="D42" s="282"/>
      <c r="E42" s="299"/>
      <c r="F42" s="303"/>
      <c r="G42" s="303"/>
    </row>
    <row r="43" spans="1:7" ht="20.25" customHeight="1">
      <c r="A43" s="343"/>
      <c r="B43" s="79"/>
      <c r="C43" s="86"/>
      <c r="D43" s="282"/>
      <c r="E43" s="299"/>
      <c r="F43" s="303"/>
      <c r="G43" s="303"/>
    </row>
    <row r="44" spans="1:7" ht="20.25" customHeight="1">
      <c r="A44" s="343"/>
      <c r="B44" s="79"/>
      <c r="C44" s="86"/>
      <c r="D44" s="282"/>
      <c r="E44" s="299"/>
      <c r="F44" s="303"/>
      <c r="G44" s="303"/>
    </row>
    <row r="45" spans="1:7" ht="20.25" customHeight="1">
      <c r="A45" s="343"/>
      <c r="B45" s="79"/>
      <c r="C45" s="86"/>
      <c r="D45" s="282"/>
      <c r="E45" s="299"/>
      <c r="F45" s="303"/>
      <c r="G45" s="303"/>
    </row>
    <row r="46" spans="1:7" ht="20.25" customHeight="1">
      <c r="A46" s="343"/>
      <c r="B46" s="79"/>
      <c r="C46" s="86"/>
      <c r="D46" s="282"/>
      <c r="E46" s="299"/>
      <c r="F46" s="303"/>
      <c r="G46" s="303"/>
    </row>
    <row r="47" spans="1:7" ht="20.25" customHeight="1">
      <c r="A47" s="343"/>
      <c r="B47" s="79"/>
      <c r="C47" s="86"/>
      <c r="D47" s="282"/>
      <c r="E47" s="299"/>
      <c r="F47" s="303"/>
      <c r="G47" s="303"/>
    </row>
    <row r="48" spans="1:7" ht="20.25" customHeight="1">
      <c r="A48" s="343"/>
      <c r="B48" s="79"/>
      <c r="C48" s="86"/>
      <c r="D48" s="282"/>
      <c r="E48" s="299"/>
      <c r="F48" s="303"/>
      <c r="G48" s="303"/>
    </row>
    <row r="49" spans="1:7" ht="20.25" customHeight="1">
      <c r="A49" s="343"/>
      <c r="B49" s="79"/>
      <c r="C49" s="86"/>
      <c r="D49" s="282"/>
      <c r="E49" s="299"/>
      <c r="F49" s="303"/>
      <c r="G49" s="303"/>
    </row>
    <row r="50" spans="1:7" ht="20.25" customHeight="1">
      <c r="A50" s="343"/>
      <c r="B50" s="79"/>
      <c r="C50" s="86"/>
      <c r="D50" s="282"/>
      <c r="E50" s="299"/>
      <c r="F50" s="303"/>
      <c r="G50" s="303"/>
    </row>
    <row r="51" spans="1:7" ht="20.25" customHeight="1">
      <c r="A51" s="343"/>
      <c r="B51" s="79"/>
      <c r="C51" s="86"/>
      <c r="D51" s="282"/>
      <c r="E51" s="299"/>
      <c r="F51" s="303"/>
      <c r="G51" s="303"/>
    </row>
    <row r="52" spans="1:7" ht="20.25" customHeight="1">
      <c r="A52" s="343"/>
      <c r="B52" s="79"/>
      <c r="C52" s="86"/>
      <c r="D52" s="282"/>
      <c r="E52" s="299"/>
      <c r="F52" s="303"/>
      <c r="G52" s="303"/>
    </row>
    <row r="53" spans="1:7" ht="20.25" customHeight="1">
      <c r="A53" s="343"/>
      <c r="B53" s="79"/>
      <c r="C53" s="86"/>
      <c r="D53" s="282"/>
      <c r="E53" s="299"/>
      <c r="F53" s="303"/>
      <c r="G53" s="303"/>
    </row>
    <row r="54" spans="1:7" ht="20.25" customHeight="1">
      <c r="A54" s="343"/>
      <c r="B54" s="79"/>
      <c r="C54" s="86"/>
      <c r="D54" s="282"/>
      <c r="E54" s="299"/>
      <c r="F54" s="303"/>
      <c r="G54" s="303"/>
    </row>
    <row r="55" spans="1:7" ht="20.25" customHeight="1">
      <c r="A55" s="343"/>
      <c r="B55" s="79"/>
      <c r="C55" s="86"/>
      <c r="D55" s="282"/>
      <c r="E55" s="299"/>
      <c r="F55" s="303"/>
      <c r="G55" s="303"/>
    </row>
    <row r="56" spans="1:7" ht="20.25" customHeight="1">
      <c r="A56" s="343"/>
      <c r="B56" s="79"/>
      <c r="C56" s="86"/>
      <c r="D56" s="282"/>
      <c r="E56" s="299"/>
      <c r="F56" s="303"/>
      <c r="G56" s="303"/>
    </row>
    <row r="57" spans="1:7" ht="20.25" customHeight="1">
      <c r="A57" s="343"/>
      <c r="B57" s="79"/>
      <c r="C57" s="86"/>
      <c r="D57" s="282"/>
      <c r="E57" s="299"/>
      <c r="F57" s="303"/>
      <c r="G57" s="303"/>
    </row>
    <row r="58" spans="1:7" ht="20.25" customHeight="1">
      <c r="A58" s="343"/>
      <c r="B58" s="79"/>
      <c r="C58" s="86"/>
      <c r="D58" s="282"/>
      <c r="E58" s="299"/>
      <c r="F58" s="303"/>
      <c r="G58" s="303"/>
    </row>
    <row r="59" spans="1:7" ht="20.25" customHeight="1">
      <c r="A59" s="343"/>
      <c r="B59" s="79"/>
      <c r="C59" s="86"/>
      <c r="D59" s="282"/>
      <c r="E59" s="299"/>
      <c r="F59" s="303"/>
      <c r="G59" s="303"/>
    </row>
    <row r="60" spans="1:7" ht="20.25" customHeight="1">
      <c r="A60" s="343"/>
      <c r="B60" s="79"/>
      <c r="C60" s="86"/>
      <c r="D60" s="282"/>
      <c r="E60" s="299"/>
      <c r="F60" s="303"/>
      <c r="G60" s="303"/>
    </row>
    <row r="61" spans="1:7" ht="20.25" customHeight="1">
      <c r="A61" s="343"/>
      <c r="B61" s="79"/>
      <c r="C61" s="86"/>
      <c r="D61" s="282"/>
      <c r="E61" s="299"/>
      <c r="F61" s="303"/>
      <c r="G61" s="303"/>
    </row>
    <row r="62" spans="1:7" ht="20.25" customHeight="1">
      <c r="A62" s="343"/>
      <c r="B62" s="79"/>
      <c r="C62" s="86"/>
      <c r="D62" s="282"/>
      <c r="E62" s="299"/>
      <c r="F62" s="303"/>
      <c r="G62" s="303"/>
    </row>
    <row r="63" spans="1:7" ht="20.25" customHeight="1">
      <c r="A63" s="343"/>
      <c r="B63" s="79"/>
      <c r="C63" s="86"/>
      <c r="D63" s="282"/>
      <c r="E63" s="299"/>
      <c r="F63" s="303"/>
      <c r="G63" s="303"/>
    </row>
    <row r="64" spans="1:7" ht="20.25" customHeight="1">
      <c r="A64" s="343"/>
      <c r="B64" s="79"/>
      <c r="C64" s="86"/>
      <c r="D64" s="282"/>
      <c r="E64" s="299"/>
      <c r="F64" s="303"/>
      <c r="G64" s="303"/>
    </row>
    <row r="65" spans="1:7" ht="20.25" customHeight="1">
      <c r="A65" s="343"/>
      <c r="B65" s="79"/>
      <c r="C65" s="86"/>
      <c r="D65" s="282"/>
      <c r="E65" s="299"/>
      <c r="F65" s="303"/>
      <c r="G65" s="303"/>
    </row>
    <row r="66" spans="1:7" ht="20.25" customHeight="1">
      <c r="A66" s="343"/>
      <c r="B66" s="79"/>
      <c r="C66" s="86"/>
      <c r="D66" s="282"/>
      <c r="E66" s="299"/>
      <c r="F66" s="303"/>
      <c r="G66" s="303"/>
    </row>
    <row r="67" spans="1:7" ht="20.25" customHeight="1">
      <c r="A67" s="343"/>
      <c r="B67" s="79"/>
      <c r="C67" s="86"/>
      <c r="D67" s="282"/>
      <c r="E67" s="299"/>
      <c r="F67" s="303"/>
      <c r="G67" s="303"/>
    </row>
    <row r="68" spans="1:7" ht="20.25" customHeight="1">
      <c r="A68" s="343"/>
      <c r="B68" s="79"/>
      <c r="C68" s="86"/>
      <c r="D68" s="282"/>
      <c r="E68" s="299"/>
      <c r="F68" s="303"/>
      <c r="G68" s="303"/>
    </row>
    <row r="69" spans="1:7" ht="20.25" customHeight="1">
      <c r="A69" s="343"/>
      <c r="B69" s="79"/>
      <c r="C69" s="86"/>
      <c r="D69" s="282"/>
      <c r="E69" s="299"/>
      <c r="F69" s="303"/>
      <c r="G69" s="303"/>
    </row>
    <row r="70" spans="1:7" ht="20.25" customHeight="1">
      <c r="A70" s="343"/>
      <c r="B70" s="79"/>
      <c r="C70" s="86"/>
      <c r="D70" s="282"/>
      <c r="E70" s="299"/>
      <c r="F70" s="303"/>
      <c r="G70" s="303"/>
    </row>
    <row r="71" spans="1:7" ht="20.25" customHeight="1">
      <c r="A71" s="343"/>
      <c r="B71" s="79"/>
      <c r="C71" s="86"/>
      <c r="D71" s="282"/>
      <c r="E71" s="299"/>
      <c r="F71" s="303"/>
      <c r="G71" s="303"/>
    </row>
    <row r="72" spans="1:7" ht="20.25" customHeight="1">
      <c r="A72" s="343"/>
      <c r="B72" s="79"/>
      <c r="C72" s="86"/>
      <c r="D72" s="282"/>
      <c r="E72" s="299"/>
      <c r="F72" s="303"/>
      <c r="G72" s="303"/>
    </row>
    <row r="73" spans="1:7" ht="20.25" customHeight="1">
      <c r="A73" s="343"/>
      <c r="B73" s="79"/>
      <c r="C73" s="86"/>
      <c r="D73" s="282"/>
      <c r="E73" s="299"/>
      <c r="F73" s="303"/>
      <c r="G73" s="303"/>
    </row>
    <row r="74" spans="1:7" ht="20.25" customHeight="1">
      <c r="A74" s="343"/>
      <c r="B74" s="79"/>
      <c r="C74" s="86"/>
      <c r="D74" s="282"/>
      <c r="E74" s="299"/>
      <c r="F74" s="303"/>
      <c r="G74" s="303"/>
    </row>
    <row r="75" spans="1:7" ht="20.25" customHeight="1">
      <c r="A75" s="269"/>
      <c r="B75" s="79"/>
      <c r="C75" s="278"/>
      <c r="D75" s="282"/>
      <c r="E75" s="299"/>
      <c r="F75" s="303"/>
      <c r="G75" s="303"/>
    </row>
    <row r="76" spans="1:7" ht="20.25" customHeight="1">
      <c r="A76" s="269"/>
      <c r="B76" s="79"/>
      <c r="C76" s="278"/>
      <c r="D76" s="282"/>
      <c r="E76" s="299"/>
      <c r="F76" s="303"/>
      <c r="G76" s="303"/>
    </row>
    <row r="77" spans="1:7" ht="20.25" customHeight="1">
      <c r="A77" s="269"/>
      <c r="B77" s="79"/>
      <c r="C77" s="278"/>
      <c r="D77" s="282"/>
      <c r="E77" s="299"/>
      <c r="F77" s="303"/>
      <c r="G77" s="303"/>
    </row>
    <row r="78" spans="1:7" ht="20.25" customHeight="1">
      <c r="A78" s="269"/>
      <c r="B78" s="79"/>
      <c r="C78" s="278"/>
      <c r="D78" s="282"/>
      <c r="E78" s="299"/>
      <c r="F78" s="303"/>
      <c r="G78" s="303"/>
    </row>
    <row r="79" spans="1:7" ht="20.25" customHeight="1">
      <c r="A79" s="269"/>
      <c r="B79" s="79"/>
      <c r="C79" s="278"/>
      <c r="D79" s="282"/>
      <c r="E79" s="299"/>
      <c r="F79" s="303"/>
      <c r="G79" s="303"/>
    </row>
    <row r="80" spans="1:7" ht="20.25" customHeight="1">
      <c r="A80" s="269"/>
      <c r="B80" s="79"/>
      <c r="C80" s="278"/>
      <c r="D80" s="282"/>
      <c r="E80" s="299"/>
      <c r="F80" s="303"/>
      <c r="G80" s="303"/>
    </row>
    <row r="81" spans="1:7" ht="20.25" customHeight="1">
      <c r="A81" s="269"/>
      <c r="B81" s="79"/>
      <c r="C81" s="278"/>
      <c r="D81" s="282"/>
      <c r="E81" s="299"/>
      <c r="F81" s="303"/>
      <c r="G81" s="303"/>
    </row>
    <row r="82" spans="1:7" ht="20.25" customHeight="1">
      <c r="A82" s="269"/>
      <c r="B82" s="79"/>
      <c r="C82" s="278"/>
      <c r="D82" s="282"/>
      <c r="E82" s="299"/>
      <c r="F82" s="303"/>
      <c r="G82" s="303"/>
    </row>
    <row r="83" spans="1:7" ht="20.25" customHeight="1">
      <c r="A83" s="269"/>
      <c r="B83" s="79"/>
      <c r="C83" s="278"/>
      <c r="D83" s="282"/>
      <c r="E83" s="299"/>
      <c r="F83" s="303"/>
      <c r="G83" s="303"/>
    </row>
    <row r="84" spans="1:7" ht="20.25" customHeight="1">
      <c r="A84" s="269"/>
      <c r="B84" s="79"/>
      <c r="C84" s="278"/>
      <c r="D84" s="282"/>
      <c r="E84" s="299"/>
      <c r="F84" s="303"/>
      <c r="G84" s="303"/>
    </row>
    <row r="85" spans="1:7" ht="20.25" customHeight="1">
      <c r="A85" s="269"/>
      <c r="B85" s="79"/>
      <c r="C85" s="278"/>
      <c r="D85" s="282"/>
      <c r="E85" s="299"/>
      <c r="F85" s="303"/>
      <c r="G85" s="303"/>
    </row>
    <row r="86" spans="1:7" ht="20.25" customHeight="1">
      <c r="A86" s="269"/>
      <c r="B86" s="79"/>
      <c r="C86" s="278"/>
      <c r="D86" s="282"/>
      <c r="E86" s="299"/>
      <c r="F86" s="303"/>
      <c r="G86" s="303"/>
    </row>
    <row r="87" spans="1:7" ht="20.25" customHeight="1">
      <c r="A87" s="269"/>
      <c r="B87" s="79"/>
      <c r="C87" s="278"/>
      <c r="D87" s="282"/>
      <c r="E87" s="299"/>
      <c r="F87" s="303"/>
      <c r="G87" s="303"/>
    </row>
    <row r="88" spans="1:7" ht="20.25" customHeight="1">
      <c r="A88" s="269"/>
      <c r="B88" s="79"/>
      <c r="C88" s="278"/>
      <c r="D88" s="282"/>
      <c r="E88" s="299"/>
      <c r="F88" s="303"/>
      <c r="G88" s="303"/>
    </row>
    <row r="89" spans="1:7" ht="20.25" customHeight="1">
      <c r="A89" s="269"/>
      <c r="B89" s="79"/>
      <c r="C89" s="278"/>
      <c r="D89" s="282"/>
      <c r="E89" s="299"/>
      <c r="F89" s="303"/>
      <c r="G89" s="303"/>
    </row>
    <row r="90" spans="1:7" ht="20.25" customHeight="1">
      <c r="A90" s="269"/>
      <c r="B90" s="79"/>
      <c r="C90" s="278"/>
      <c r="D90" s="282"/>
      <c r="E90" s="299"/>
      <c r="F90" s="303"/>
      <c r="G90" s="303"/>
    </row>
    <row r="91" spans="1:7" ht="20.25" customHeight="1">
      <c r="A91" s="269"/>
      <c r="B91" s="79"/>
      <c r="C91" s="278"/>
      <c r="D91" s="282"/>
      <c r="E91" s="299"/>
      <c r="F91" s="303"/>
      <c r="G91" s="303"/>
    </row>
    <row r="92" spans="1:7" ht="20.25" customHeight="1">
      <c r="A92" s="269"/>
      <c r="B92" s="79"/>
      <c r="C92" s="278"/>
      <c r="D92" s="282"/>
      <c r="E92" s="299"/>
      <c r="F92" s="303"/>
      <c r="G92" s="303"/>
    </row>
    <row r="93" spans="1:7" ht="20.25" customHeight="1">
      <c r="A93" s="269"/>
      <c r="B93" s="79"/>
      <c r="C93" s="278"/>
      <c r="D93" s="282"/>
      <c r="E93" s="299"/>
      <c r="F93" s="303"/>
      <c r="G93" s="303"/>
    </row>
    <row r="94" spans="1:7" ht="20.25" customHeight="1">
      <c r="A94" s="269"/>
      <c r="B94" s="79"/>
      <c r="C94" s="278"/>
      <c r="D94" s="282"/>
      <c r="E94" s="299"/>
      <c r="F94" s="303"/>
      <c r="G94" s="303"/>
    </row>
    <row r="95" spans="1:7" ht="20.25" customHeight="1">
      <c r="A95" s="269"/>
      <c r="B95" s="79"/>
      <c r="C95" s="278"/>
      <c r="D95" s="282"/>
      <c r="E95" s="299"/>
      <c r="F95" s="303"/>
      <c r="G95" s="303"/>
    </row>
    <row r="96" spans="1:7" ht="20.25" customHeight="1">
      <c r="A96" s="269"/>
      <c r="B96" s="79"/>
      <c r="C96" s="278"/>
      <c r="D96" s="282"/>
      <c r="E96" s="299"/>
      <c r="F96" s="303"/>
      <c r="G96" s="303"/>
    </row>
    <row r="97" spans="1:7" ht="20.25" customHeight="1">
      <c r="A97" s="269"/>
      <c r="B97" s="79"/>
      <c r="C97" s="278"/>
      <c r="D97" s="282"/>
      <c r="E97" s="299"/>
      <c r="F97" s="303"/>
      <c r="G97" s="303"/>
    </row>
    <row r="98" spans="1:7" ht="20.25" customHeight="1">
      <c r="A98" s="269"/>
      <c r="B98" s="79"/>
      <c r="C98" s="278"/>
      <c r="D98" s="282"/>
      <c r="E98" s="299"/>
      <c r="F98" s="303"/>
      <c r="G98" s="303"/>
    </row>
    <row r="99" spans="1:7" ht="20.25" customHeight="1">
      <c r="A99" s="269"/>
      <c r="B99" s="79"/>
      <c r="C99" s="278"/>
      <c r="D99" s="282"/>
      <c r="E99" s="299"/>
      <c r="F99" s="303"/>
      <c r="G99" s="303"/>
    </row>
    <row r="100" spans="1:7" ht="20.25" customHeight="1">
      <c r="A100" s="269"/>
      <c r="B100" s="79"/>
      <c r="C100" s="278"/>
      <c r="D100" s="282"/>
      <c r="E100" s="299"/>
      <c r="F100" s="303"/>
      <c r="G100" s="303"/>
    </row>
    <row r="101" spans="1:7" ht="20.25" customHeight="1">
      <c r="A101" s="269"/>
      <c r="B101" s="79"/>
      <c r="C101" s="278"/>
      <c r="D101" s="282"/>
      <c r="E101" s="299"/>
      <c r="F101" s="303"/>
      <c r="G101" s="303"/>
    </row>
    <row r="102" spans="1:7" ht="20.25" customHeight="1">
      <c r="A102" s="270"/>
      <c r="B102" s="79"/>
      <c r="C102" s="278"/>
      <c r="D102" s="282"/>
      <c r="E102" s="299"/>
      <c r="F102" s="303"/>
      <c r="G102" s="303"/>
    </row>
    <row r="103" spans="1:7" ht="20.25" customHeight="1">
      <c r="A103" s="270"/>
      <c r="B103" s="79"/>
      <c r="C103" s="278"/>
      <c r="D103" s="282"/>
      <c r="E103" s="299"/>
      <c r="F103" s="303"/>
      <c r="G103" s="303"/>
    </row>
    <row r="104" spans="1:7" ht="20.25" customHeight="1">
      <c r="A104" s="270"/>
      <c r="B104" s="79"/>
      <c r="C104" s="278"/>
      <c r="D104" s="282"/>
      <c r="E104" s="299"/>
      <c r="F104" s="303"/>
      <c r="G104" s="303"/>
    </row>
    <row r="105" spans="1:7" ht="20.25" customHeight="1">
      <c r="A105" s="270"/>
      <c r="B105" s="79"/>
      <c r="C105" s="278"/>
      <c r="D105" s="282"/>
      <c r="E105" s="299"/>
      <c r="F105" s="303"/>
      <c r="G105" s="303"/>
    </row>
    <row r="106" spans="1:7" ht="20.25" customHeight="1">
      <c r="A106" s="270"/>
      <c r="B106" s="79"/>
      <c r="C106" s="278"/>
      <c r="D106" s="282"/>
      <c r="E106" s="299"/>
      <c r="F106" s="303"/>
      <c r="G106" s="303"/>
    </row>
    <row r="107" spans="1:7" ht="20.25" customHeight="1">
      <c r="A107" s="270"/>
      <c r="B107" s="79"/>
      <c r="C107" s="278"/>
      <c r="D107" s="282"/>
      <c r="E107" s="299"/>
      <c r="F107" s="303"/>
      <c r="G107" s="303"/>
    </row>
    <row r="108" spans="1:7" ht="20.25" customHeight="1">
      <c r="A108" s="270"/>
      <c r="B108" s="79"/>
      <c r="C108" s="278"/>
      <c r="D108" s="282"/>
      <c r="E108" s="299"/>
      <c r="F108" s="303"/>
      <c r="G108" s="303"/>
    </row>
    <row r="109" spans="1:7" ht="20.25" customHeight="1">
      <c r="A109" s="270"/>
      <c r="B109" s="79"/>
      <c r="C109" s="278"/>
      <c r="D109" s="282"/>
      <c r="E109" s="299"/>
      <c r="F109" s="303"/>
      <c r="G109" s="303"/>
    </row>
    <row r="110" spans="1:7" ht="20.25" customHeight="1">
      <c r="A110" s="270"/>
      <c r="B110" s="79"/>
      <c r="C110" s="278"/>
      <c r="D110" s="282"/>
      <c r="E110" s="299"/>
      <c r="F110" s="303"/>
      <c r="G110" s="303"/>
    </row>
    <row r="111" spans="1:7" ht="20.25" customHeight="1">
      <c r="A111" s="270"/>
      <c r="B111" s="79"/>
      <c r="C111" s="278"/>
      <c r="D111" s="282"/>
      <c r="E111" s="299"/>
      <c r="F111" s="303"/>
      <c r="G111" s="303"/>
    </row>
    <row r="112" spans="1:7" ht="20.25" customHeight="1">
      <c r="A112" s="270"/>
      <c r="B112" s="79"/>
      <c r="C112" s="278"/>
      <c r="D112" s="282"/>
      <c r="E112" s="299"/>
      <c r="F112" s="303"/>
      <c r="G112" s="303"/>
    </row>
    <row r="113" spans="1:7" ht="20.25" customHeight="1">
      <c r="A113" s="270"/>
      <c r="B113" s="79"/>
      <c r="C113" s="278"/>
      <c r="D113" s="282"/>
      <c r="E113" s="299"/>
      <c r="F113" s="303"/>
      <c r="G113" s="303"/>
    </row>
    <row r="114" spans="1:7" ht="20.25" customHeight="1">
      <c r="A114" s="270"/>
      <c r="B114" s="79"/>
      <c r="C114" s="278"/>
      <c r="D114" s="282"/>
      <c r="E114" s="299"/>
      <c r="F114" s="303"/>
      <c r="G114" s="303"/>
    </row>
    <row r="115" spans="1:7" ht="20.25" customHeight="1">
      <c r="A115" s="270"/>
      <c r="B115" s="79"/>
      <c r="C115" s="278"/>
      <c r="D115" s="282"/>
      <c r="E115" s="299"/>
      <c r="F115" s="303"/>
      <c r="G115" s="303"/>
    </row>
    <row r="116" spans="1:7" ht="20.25" customHeight="1">
      <c r="A116" s="270"/>
      <c r="B116" s="79"/>
      <c r="C116" s="278"/>
      <c r="D116" s="282"/>
      <c r="E116" s="299"/>
      <c r="F116" s="303"/>
      <c r="G116" s="303"/>
    </row>
    <row r="117" spans="1:7" ht="20.25" customHeight="1">
      <c r="A117" s="270"/>
      <c r="B117" s="79"/>
      <c r="C117" s="278"/>
      <c r="D117" s="282"/>
      <c r="E117" s="299"/>
      <c r="F117" s="303"/>
      <c r="G117" s="303"/>
    </row>
    <row r="118" spans="1:7" ht="20.25" customHeight="1">
      <c r="A118" s="270"/>
      <c r="B118" s="79"/>
      <c r="C118" s="278"/>
      <c r="D118" s="282"/>
      <c r="E118" s="299"/>
      <c r="F118" s="303"/>
      <c r="G118" s="303"/>
    </row>
    <row r="119" spans="1:7" ht="20.25" customHeight="1">
      <c r="A119" s="270"/>
      <c r="B119" s="79"/>
      <c r="C119" s="278"/>
      <c r="D119" s="282"/>
      <c r="E119" s="299"/>
      <c r="F119" s="303"/>
      <c r="G119" s="303"/>
    </row>
    <row r="120" spans="1:7" ht="20.25" customHeight="1">
      <c r="A120" s="270"/>
      <c r="B120" s="79"/>
      <c r="C120" s="278"/>
      <c r="D120" s="282"/>
      <c r="E120" s="299"/>
      <c r="F120" s="303"/>
      <c r="G120" s="303"/>
    </row>
    <row r="121" spans="1:7" ht="20.25" customHeight="1">
      <c r="A121" s="270"/>
      <c r="B121" s="79"/>
      <c r="C121" s="278"/>
      <c r="D121" s="282"/>
      <c r="E121" s="299"/>
      <c r="F121" s="303"/>
      <c r="G121" s="303"/>
    </row>
    <row r="122" spans="1:7" ht="20.25" customHeight="1">
      <c r="A122" s="270"/>
      <c r="B122" s="79"/>
      <c r="C122" s="278"/>
      <c r="D122" s="282"/>
      <c r="E122" s="299"/>
      <c r="F122" s="303"/>
      <c r="G122" s="303"/>
    </row>
    <row r="123" spans="1:7" ht="20.25" customHeight="1">
      <c r="A123" s="270"/>
      <c r="B123" s="79"/>
      <c r="C123" s="278"/>
      <c r="D123" s="282"/>
      <c r="E123" s="299"/>
      <c r="F123" s="303"/>
      <c r="G123" s="303"/>
    </row>
    <row r="124" spans="1:7" ht="20.25" customHeight="1">
      <c r="A124" s="270"/>
      <c r="B124" s="79"/>
      <c r="C124" s="278"/>
      <c r="D124" s="282"/>
      <c r="E124" s="299"/>
      <c r="F124" s="303"/>
      <c r="G124" s="303"/>
    </row>
    <row r="125" spans="1:7" ht="20.25" customHeight="1">
      <c r="A125" s="270"/>
      <c r="B125" s="79"/>
      <c r="C125" s="278"/>
      <c r="D125" s="282"/>
      <c r="E125" s="299"/>
      <c r="F125" s="303"/>
      <c r="G125" s="303"/>
    </row>
    <row r="126" spans="1:7" ht="20.25" customHeight="1">
      <c r="A126" s="270"/>
      <c r="B126" s="79"/>
      <c r="C126" s="278"/>
      <c r="D126" s="282"/>
      <c r="E126" s="299"/>
      <c r="F126" s="303"/>
      <c r="G126" s="303"/>
    </row>
    <row r="127" spans="1:7" ht="20.25" customHeight="1">
      <c r="A127" s="270"/>
      <c r="B127" s="79"/>
      <c r="C127" s="278"/>
      <c r="D127" s="282"/>
      <c r="E127" s="299"/>
      <c r="F127" s="303"/>
      <c r="G127" s="308"/>
    </row>
    <row r="128" spans="1:7" ht="20.25" customHeight="1">
      <c r="A128" s="270"/>
      <c r="B128" s="79"/>
      <c r="C128" s="278"/>
      <c r="D128" s="282"/>
      <c r="E128" s="299"/>
      <c r="F128" s="303"/>
      <c r="G128" s="303"/>
    </row>
    <row r="129" spans="1:7" ht="20.25" customHeight="1">
      <c r="A129" s="270"/>
      <c r="B129" s="79"/>
      <c r="C129" s="278"/>
      <c r="D129" s="282"/>
      <c r="E129" s="299"/>
      <c r="F129" s="303"/>
      <c r="G129" s="303"/>
    </row>
    <row r="130" spans="1:7" ht="20.25" customHeight="1">
      <c r="A130" s="270"/>
      <c r="B130" s="79"/>
      <c r="C130" s="278"/>
      <c r="D130" s="282"/>
      <c r="E130" s="299"/>
      <c r="F130" s="303"/>
      <c r="G130" s="303"/>
    </row>
    <row r="131" spans="1:7" ht="20.25" customHeight="1">
      <c r="A131" s="270"/>
      <c r="B131" s="79"/>
      <c r="C131" s="278"/>
      <c r="D131" s="282"/>
      <c r="E131" s="299"/>
      <c r="F131" s="303"/>
      <c r="G131" s="303"/>
    </row>
    <row r="132" spans="1:7" ht="20.25" customHeight="1">
      <c r="A132" s="270"/>
      <c r="B132" s="79"/>
      <c r="C132" s="278"/>
      <c r="D132" s="282"/>
      <c r="E132" s="299"/>
      <c r="F132" s="303"/>
      <c r="G132" s="303"/>
    </row>
    <row r="133" spans="1:7" ht="20.25" customHeight="1">
      <c r="A133" s="270"/>
      <c r="B133" s="79"/>
      <c r="C133" s="278"/>
      <c r="D133" s="282"/>
      <c r="E133" s="298"/>
      <c r="F133" s="303"/>
      <c r="G133" s="303"/>
    </row>
    <row r="134" spans="1:7" ht="20.25" customHeight="1">
      <c r="A134" s="270"/>
      <c r="B134" s="79"/>
      <c r="C134" s="278"/>
      <c r="D134" s="282"/>
      <c r="E134" s="298"/>
      <c r="F134" s="303"/>
      <c r="G134" s="303"/>
    </row>
    <row r="135" spans="1:7" ht="20.25" customHeight="1">
      <c r="A135" s="270"/>
      <c r="B135" s="79"/>
      <c r="C135" s="278"/>
      <c r="D135" s="282"/>
      <c r="E135" s="298"/>
      <c r="F135" s="303"/>
      <c r="G135" s="303"/>
    </row>
    <row r="136" spans="1:7" ht="20.25" customHeight="1">
      <c r="A136" s="270"/>
      <c r="B136" s="79"/>
      <c r="C136" s="278"/>
      <c r="D136" s="282"/>
      <c r="E136" s="298"/>
      <c r="F136" s="303"/>
      <c r="G136" s="303"/>
    </row>
    <row r="137" spans="1:7" ht="20.25" customHeight="1">
      <c r="A137" s="270"/>
      <c r="B137" s="79"/>
      <c r="C137" s="278"/>
      <c r="D137" s="282"/>
      <c r="E137" s="298"/>
      <c r="F137" s="303"/>
      <c r="G137" s="303"/>
    </row>
    <row r="138" spans="1:7" ht="20.25" customHeight="1">
      <c r="A138" s="270"/>
      <c r="B138" s="79"/>
      <c r="C138" s="278"/>
      <c r="D138" s="282"/>
      <c r="E138" s="298"/>
      <c r="F138" s="303"/>
      <c r="G138" s="303"/>
    </row>
    <row r="139" spans="1:7" ht="20.25" customHeight="1">
      <c r="A139" s="270"/>
      <c r="B139" s="79"/>
      <c r="C139" s="278"/>
      <c r="D139" s="282"/>
      <c r="E139" s="298"/>
      <c r="F139" s="303"/>
      <c r="G139" s="303"/>
    </row>
    <row r="140" spans="1:7" ht="20.25" customHeight="1">
      <c r="A140" s="270"/>
      <c r="B140" s="79"/>
      <c r="C140" s="278"/>
      <c r="D140" s="282"/>
      <c r="E140" s="298"/>
      <c r="F140" s="303"/>
      <c r="G140" s="303"/>
    </row>
    <row r="141" spans="1:7" ht="20.25" customHeight="1">
      <c r="A141" s="270"/>
      <c r="B141" s="79"/>
      <c r="C141" s="278"/>
      <c r="D141" s="282"/>
      <c r="E141" s="298"/>
      <c r="F141" s="303"/>
      <c r="G141" s="303"/>
    </row>
    <row r="142" spans="1:7" ht="20.25" customHeight="1">
      <c r="A142" s="270"/>
      <c r="B142" s="79"/>
      <c r="C142" s="278"/>
      <c r="D142" s="282"/>
      <c r="E142" s="298"/>
      <c r="F142" s="303"/>
      <c r="G142" s="303"/>
    </row>
    <row r="143" spans="1:7" ht="20.25" customHeight="1">
      <c r="A143" s="270"/>
      <c r="B143" s="79"/>
      <c r="C143" s="278"/>
      <c r="D143" s="282"/>
      <c r="E143" s="298"/>
      <c r="F143" s="303"/>
      <c r="G143" s="303"/>
    </row>
    <row r="144" spans="1:7" ht="20.25" customHeight="1">
      <c r="A144" s="270"/>
      <c r="B144" s="79"/>
      <c r="C144" s="278"/>
      <c r="D144" s="282"/>
      <c r="E144" s="298"/>
      <c r="F144" s="303"/>
      <c r="G144" s="303"/>
    </row>
    <row r="145" spans="1:7" ht="20.25" customHeight="1">
      <c r="A145" s="270"/>
      <c r="B145" s="79"/>
      <c r="C145" s="278"/>
      <c r="D145" s="282"/>
      <c r="E145" s="298"/>
      <c r="F145" s="303"/>
      <c r="G145" s="303"/>
    </row>
    <row r="146" spans="1:7" ht="20.25" customHeight="1">
      <c r="A146" s="270"/>
      <c r="B146" s="79"/>
      <c r="C146" s="278"/>
      <c r="D146" s="282"/>
      <c r="E146" s="298"/>
      <c r="F146" s="303"/>
      <c r="G146" s="303"/>
    </row>
    <row r="147" spans="1:7" ht="20.25" customHeight="1">
      <c r="A147" s="270"/>
      <c r="B147" s="79"/>
      <c r="C147" s="278"/>
      <c r="D147" s="282"/>
      <c r="E147" s="298"/>
      <c r="F147" s="303"/>
      <c r="G147" s="303"/>
    </row>
    <row r="148" spans="1:7" ht="20.25" customHeight="1">
      <c r="A148" s="270"/>
      <c r="B148" s="79"/>
      <c r="C148" s="278"/>
      <c r="D148" s="282"/>
      <c r="E148" s="298"/>
      <c r="F148" s="303"/>
      <c r="G148" s="303"/>
    </row>
    <row r="149" spans="1:7" ht="20.25" customHeight="1">
      <c r="A149" s="270"/>
      <c r="B149" s="79"/>
      <c r="C149" s="278"/>
      <c r="D149" s="282"/>
      <c r="E149" s="298"/>
      <c r="F149" s="303"/>
      <c r="G149" s="303"/>
    </row>
    <row r="150" spans="1:7" ht="20.25" customHeight="1">
      <c r="A150" s="270"/>
      <c r="B150" s="79"/>
      <c r="C150" s="278"/>
      <c r="D150" s="282"/>
      <c r="E150" s="298"/>
      <c r="F150" s="303"/>
      <c r="G150" s="303"/>
    </row>
    <row r="151" spans="1:7" ht="20.25" customHeight="1">
      <c r="A151" s="270"/>
      <c r="B151" s="79"/>
      <c r="C151" s="278"/>
      <c r="D151" s="282"/>
      <c r="E151" s="298"/>
      <c r="F151" s="303"/>
      <c r="G151" s="303"/>
    </row>
    <row r="152" spans="1:7" ht="20.25" customHeight="1">
      <c r="A152" s="270"/>
      <c r="B152" s="79"/>
      <c r="C152" s="278"/>
      <c r="D152" s="282"/>
      <c r="E152" s="298"/>
      <c r="F152" s="303"/>
      <c r="G152" s="303"/>
    </row>
    <row r="153" spans="1:7" ht="20.25" customHeight="1">
      <c r="A153" s="270"/>
      <c r="B153" s="79"/>
      <c r="C153" s="278"/>
      <c r="D153" s="282"/>
      <c r="E153" s="298"/>
      <c r="F153" s="303"/>
      <c r="G153" s="303"/>
    </row>
    <row r="154" spans="1:7" ht="20.25" customHeight="1">
      <c r="A154" s="270"/>
      <c r="B154" s="79"/>
      <c r="C154" s="278"/>
      <c r="D154" s="282"/>
      <c r="E154" s="298"/>
      <c r="F154" s="303"/>
      <c r="G154" s="303"/>
    </row>
    <row r="155" spans="1:7" ht="20.25" customHeight="1">
      <c r="A155" s="270"/>
      <c r="B155" s="79"/>
      <c r="C155" s="278"/>
      <c r="D155" s="282"/>
      <c r="E155" s="298"/>
      <c r="F155" s="303"/>
      <c r="G155" s="303"/>
    </row>
    <row r="156" spans="1:7" ht="20.25" customHeight="1">
      <c r="A156" s="270"/>
      <c r="B156" s="79"/>
      <c r="C156" s="278"/>
      <c r="D156" s="282"/>
      <c r="E156" s="298"/>
      <c r="F156" s="303"/>
      <c r="G156" s="303"/>
    </row>
    <row r="157" spans="1:7" ht="20.25" customHeight="1">
      <c r="A157" s="270"/>
      <c r="B157" s="79"/>
      <c r="C157" s="278"/>
      <c r="D157" s="282"/>
      <c r="E157" s="298"/>
      <c r="F157" s="303"/>
      <c r="G157" s="303"/>
    </row>
    <row r="158" spans="1:7" ht="20.25" customHeight="1">
      <c r="A158" s="270"/>
      <c r="B158" s="79"/>
      <c r="C158" s="278"/>
      <c r="D158" s="282"/>
      <c r="E158" s="298"/>
      <c r="F158" s="303"/>
      <c r="G158" s="303"/>
    </row>
    <row r="159" spans="1:7" ht="20.25" customHeight="1">
      <c r="A159" s="270"/>
      <c r="B159" s="79"/>
      <c r="C159" s="278"/>
      <c r="D159" s="282"/>
      <c r="E159" s="298"/>
      <c r="F159" s="303"/>
      <c r="G159" s="303"/>
    </row>
    <row r="160" spans="1:7" ht="20.25" customHeight="1">
      <c r="A160" s="270"/>
      <c r="B160" s="79"/>
      <c r="C160" s="278"/>
      <c r="D160" s="282"/>
      <c r="E160" s="298"/>
      <c r="F160" s="303"/>
      <c r="G160" s="303"/>
    </row>
    <row r="161" spans="1:7" ht="20.25" customHeight="1">
      <c r="A161" s="270"/>
      <c r="B161" s="79"/>
      <c r="C161" s="278"/>
      <c r="D161" s="282"/>
      <c r="E161" s="298"/>
      <c r="F161" s="303"/>
      <c r="G161" s="303"/>
    </row>
    <row r="162" spans="1:7" ht="20.25" customHeight="1">
      <c r="A162" s="270"/>
      <c r="B162" s="79"/>
      <c r="C162" s="278"/>
      <c r="D162" s="282"/>
      <c r="E162" s="298"/>
      <c r="F162" s="303"/>
      <c r="G162" s="303"/>
    </row>
    <row r="163" spans="1:7" ht="20.25" customHeight="1">
      <c r="A163" s="270"/>
      <c r="B163" s="79"/>
      <c r="C163" s="278"/>
      <c r="D163" s="282"/>
      <c r="E163" s="298"/>
      <c r="F163" s="303"/>
      <c r="G163" s="303"/>
    </row>
    <row r="164" spans="1:7" ht="20.25" customHeight="1">
      <c r="A164" s="270"/>
      <c r="B164" s="79"/>
      <c r="C164" s="278"/>
      <c r="D164" s="282"/>
      <c r="E164" s="298"/>
      <c r="F164" s="303"/>
      <c r="G164" s="303"/>
    </row>
    <row r="165" spans="1:7" ht="20.25" customHeight="1">
      <c r="A165" s="270"/>
      <c r="B165" s="79"/>
      <c r="C165" s="278"/>
      <c r="D165" s="282"/>
      <c r="E165" s="298"/>
      <c r="F165" s="303"/>
      <c r="G165" s="303"/>
    </row>
    <row r="166" spans="1:7" ht="20.25" customHeight="1">
      <c r="A166" s="270"/>
      <c r="B166" s="79"/>
      <c r="C166" s="278"/>
      <c r="D166" s="282"/>
      <c r="E166" s="298"/>
      <c r="F166" s="303"/>
      <c r="G166" s="303"/>
    </row>
    <row r="167" spans="1:7" ht="20.25" customHeight="1">
      <c r="A167" s="270"/>
      <c r="B167" s="79"/>
      <c r="C167" s="278"/>
      <c r="D167" s="282"/>
      <c r="E167" s="298"/>
      <c r="F167" s="303"/>
      <c r="G167" s="303"/>
    </row>
    <row r="168" spans="1:7" ht="20.25" customHeight="1">
      <c r="A168" s="270"/>
      <c r="B168" s="79"/>
      <c r="C168" s="278"/>
      <c r="D168" s="282"/>
      <c r="E168" s="298"/>
      <c r="F168" s="303"/>
      <c r="G168" s="303"/>
    </row>
    <row r="169" spans="1:7" ht="20.25" customHeight="1">
      <c r="A169" s="270"/>
      <c r="B169" s="79"/>
      <c r="C169" s="278"/>
      <c r="D169" s="282"/>
      <c r="E169" s="298"/>
      <c r="F169" s="303"/>
      <c r="G169" s="303"/>
    </row>
    <row r="170" spans="1:7" ht="20.25" customHeight="1">
      <c r="A170" s="270"/>
      <c r="B170" s="79"/>
      <c r="C170" s="278"/>
      <c r="D170" s="282"/>
      <c r="E170" s="298"/>
      <c r="F170" s="303"/>
      <c r="G170" s="303"/>
    </row>
    <row r="171" spans="1:7" ht="20.25" customHeight="1">
      <c r="A171" s="270"/>
      <c r="B171" s="79"/>
      <c r="C171" s="278"/>
      <c r="D171" s="282"/>
      <c r="E171" s="298"/>
      <c r="F171" s="303"/>
      <c r="G171" s="303"/>
    </row>
    <row r="172" spans="1:7" ht="20.25" customHeight="1">
      <c r="A172" s="270"/>
      <c r="B172" s="79"/>
      <c r="C172" s="278"/>
      <c r="D172" s="282"/>
      <c r="E172" s="298"/>
      <c r="F172" s="303"/>
      <c r="G172" s="303"/>
    </row>
    <row r="173" spans="1:7" ht="20.25" customHeight="1">
      <c r="A173" s="270"/>
      <c r="B173" s="79"/>
      <c r="C173" s="278"/>
      <c r="D173" s="282"/>
      <c r="E173" s="298"/>
      <c r="F173" s="303"/>
      <c r="G173" s="303"/>
    </row>
    <row r="174" spans="1:7" ht="20.25" customHeight="1">
      <c r="A174" s="270"/>
      <c r="B174" s="79"/>
      <c r="C174" s="278"/>
      <c r="D174" s="282"/>
      <c r="E174" s="298"/>
      <c r="F174" s="303"/>
      <c r="G174" s="303"/>
    </row>
    <row r="175" spans="1:7" ht="20.25" customHeight="1">
      <c r="A175" s="270"/>
      <c r="B175" s="79"/>
      <c r="C175" s="278"/>
      <c r="D175" s="282"/>
      <c r="E175" s="298"/>
      <c r="F175" s="303"/>
      <c r="G175" s="303"/>
    </row>
    <row r="176" spans="1:7" ht="20.25" customHeight="1">
      <c r="A176" s="270"/>
      <c r="B176" s="79"/>
      <c r="C176" s="278"/>
      <c r="D176" s="282"/>
      <c r="E176" s="298"/>
      <c r="F176" s="303"/>
      <c r="G176" s="303"/>
    </row>
    <row r="177" spans="1:7" ht="20.25" customHeight="1">
      <c r="A177" s="270"/>
      <c r="B177" s="79"/>
      <c r="C177" s="278"/>
      <c r="D177" s="282"/>
      <c r="E177" s="298"/>
      <c r="F177" s="303"/>
      <c r="G177" s="303"/>
    </row>
    <row r="178" spans="1:7" ht="20.25" customHeight="1">
      <c r="A178" s="270"/>
      <c r="B178" s="79"/>
      <c r="C178" s="278"/>
      <c r="D178" s="282"/>
      <c r="E178" s="298"/>
      <c r="F178" s="303"/>
      <c r="G178" s="303"/>
    </row>
    <row r="179" spans="1:7" ht="20.25" customHeight="1">
      <c r="A179" s="270"/>
      <c r="B179" s="79"/>
      <c r="C179" s="278"/>
      <c r="D179" s="282"/>
      <c r="E179" s="298"/>
      <c r="F179" s="303"/>
      <c r="G179" s="303"/>
    </row>
    <row r="180" spans="1:7" ht="20.25" customHeight="1">
      <c r="A180" s="270"/>
      <c r="B180" s="79"/>
      <c r="C180" s="278"/>
      <c r="D180" s="282"/>
      <c r="E180" s="298"/>
      <c r="F180" s="303"/>
      <c r="G180" s="303"/>
    </row>
    <row r="181" spans="1:7" ht="20.25" customHeight="1">
      <c r="A181" s="270"/>
      <c r="B181" s="79"/>
      <c r="C181" s="278"/>
      <c r="D181" s="282"/>
      <c r="E181" s="298"/>
      <c r="F181" s="303"/>
      <c r="G181" s="303"/>
    </row>
    <row r="182" spans="1:7" ht="20.25" customHeight="1">
      <c r="A182" s="270"/>
      <c r="B182" s="79"/>
      <c r="C182" s="278"/>
      <c r="D182" s="282"/>
      <c r="E182" s="298"/>
      <c r="F182" s="303"/>
      <c r="G182" s="303"/>
    </row>
    <row r="183" spans="1:7" ht="20.25" customHeight="1">
      <c r="A183" s="270"/>
      <c r="B183" s="79"/>
      <c r="C183" s="278"/>
      <c r="D183" s="282"/>
      <c r="E183" s="298"/>
      <c r="F183" s="303"/>
      <c r="G183" s="303"/>
    </row>
    <row r="184" spans="1:7" ht="20.25" customHeight="1">
      <c r="A184" s="270"/>
      <c r="B184" s="79"/>
      <c r="C184" s="278"/>
      <c r="D184" s="282"/>
      <c r="E184" s="298"/>
      <c r="F184" s="303"/>
      <c r="G184" s="303"/>
    </row>
    <row r="185" spans="1:7" ht="20.25" customHeight="1">
      <c r="A185" s="270"/>
      <c r="B185" s="79"/>
      <c r="C185" s="278"/>
      <c r="D185" s="282"/>
      <c r="E185" s="298"/>
      <c r="F185" s="303"/>
      <c r="G185" s="303"/>
    </row>
    <row r="186" spans="1:7" ht="20.25" customHeight="1">
      <c r="A186" s="270"/>
      <c r="B186" s="79"/>
      <c r="C186" s="278"/>
      <c r="D186" s="282"/>
      <c r="E186" s="298"/>
      <c r="F186" s="303"/>
      <c r="G186" s="303"/>
    </row>
    <row r="187" spans="1:7" ht="20.25" customHeight="1">
      <c r="A187" s="270"/>
      <c r="B187" s="79"/>
      <c r="C187" s="278"/>
      <c r="D187" s="282"/>
      <c r="E187" s="298"/>
      <c r="F187" s="303"/>
      <c r="G187" s="303"/>
    </row>
    <row r="188" spans="1:7" ht="20.25" customHeight="1">
      <c r="A188" s="270"/>
      <c r="B188" s="79"/>
      <c r="C188" s="278"/>
      <c r="D188" s="282"/>
      <c r="E188" s="298"/>
      <c r="F188" s="303"/>
      <c r="G188" s="303"/>
    </row>
    <row r="189" spans="1:7" ht="20.25" customHeight="1">
      <c r="A189" s="270"/>
      <c r="B189" s="79"/>
      <c r="C189" s="278"/>
      <c r="D189" s="282"/>
      <c r="E189" s="298"/>
      <c r="F189" s="303"/>
      <c r="G189" s="303"/>
    </row>
    <row r="190" spans="1:7" ht="20.25" customHeight="1">
      <c r="A190" s="270"/>
      <c r="B190" s="79"/>
      <c r="C190" s="278"/>
      <c r="D190" s="282"/>
      <c r="E190" s="298"/>
      <c r="F190" s="303"/>
      <c r="G190" s="303"/>
    </row>
    <row r="191" spans="1:7" ht="20.25" customHeight="1">
      <c r="A191" s="270"/>
      <c r="B191" s="79"/>
      <c r="C191" s="278"/>
      <c r="D191" s="282"/>
      <c r="E191" s="298"/>
      <c r="F191" s="303"/>
      <c r="G191" s="303"/>
    </row>
    <row r="192" spans="1:7" ht="20.25" customHeight="1">
      <c r="A192" s="270"/>
      <c r="B192" s="79"/>
      <c r="C192" s="278"/>
      <c r="D192" s="282"/>
      <c r="E192" s="298"/>
      <c r="F192" s="303"/>
      <c r="G192" s="303"/>
    </row>
    <row r="193" spans="1:7" ht="20.25" customHeight="1">
      <c r="A193" s="270"/>
      <c r="B193" s="79"/>
      <c r="C193" s="278"/>
      <c r="D193" s="282"/>
      <c r="E193" s="298"/>
      <c r="F193" s="303"/>
      <c r="G193" s="303"/>
    </row>
    <row r="194" spans="1:7" ht="20.25" customHeight="1">
      <c r="A194" s="270"/>
      <c r="B194" s="79"/>
      <c r="C194" s="278"/>
      <c r="D194" s="282"/>
      <c r="E194" s="298"/>
      <c r="F194" s="303"/>
      <c r="G194" s="303"/>
    </row>
    <row r="195" spans="1:7" ht="20.25" customHeight="1">
      <c r="A195" s="270"/>
      <c r="B195" s="79"/>
      <c r="C195" s="278"/>
      <c r="D195" s="282"/>
      <c r="E195" s="298"/>
      <c r="F195" s="303"/>
      <c r="G195" s="303"/>
    </row>
    <row r="196" spans="1:7" ht="20.25" customHeight="1">
      <c r="A196" s="270"/>
      <c r="B196" s="79"/>
      <c r="C196" s="278"/>
      <c r="D196" s="282"/>
      <c r="E196" s="298"/>
      <c r="F196" s="303"/>
      <c r="G196" s="303"/>
    </row>
    <row r="197" spans="1:7" ht="20.25" customHeight="1">
      <c r="A197" s="270"/>
      <c r="B197" s="79"/>
      <c r="C197" s="278"/>
      <c r="D197" s="282"/>
      <c r="E197" s="298"/>
      <c r="F197" s="303"/>
      <c r="G197" s="303"/>
    </row>
    <row r="198" spans="1:7" ht="20.25" customHeight="1">
      <c r="A198" s="270"/>
      <c r="B198" s="79"/>
      <c r="C198" s="278"/>
      <c r="D198" s="282"/>
      <c r="E198" s="298"/>
      <c r="F198" s="303"/>
      <c r="G198" s="303"/>
    </row>
    <row r="199" spans="1:7" ht="20.25" customHeight="1">
      <c r="A199" s="270"/>
      <c r="B199" s="79"/>
      <c r="C199" s="278"/>
      <c r="D199" s="282"/>
      <c r="E199" s="298"/>
      <c r="F199" s="303"/>
      <c r="G199" s="303"/>
    </row>
    <row r="200" spans="1:7" ht="20.25" customHeight="1">
      <c r="A200" s="270"/>
      <c r="B200" s="79"/>
      <c r="C200" s="278"/>
      <c r="D200" s="282"/>
      <c r="E200" s="298"/>
      <c r="F200" s="303"/>
      <c r="G200" s="303"/>
    </row>
    <row r="201" spans="1:7" ht="20.25" customHeight="1">
      <c r="A201" s="270"/>
      <c r="B201" s="79"/>
      <c r="C201" s="278"/>
      <c r="D201" s="282"/>
      <c r="E201" s="298"/>
      <c r="F201" s="303"/>
      <c r="G201" s="303"/>
    </row>
    <row r="202" spans="1:7" ht="20.25" customHeight="1">
      <c r="A202" s="270"/>
      <c r="B202" s="79"/>
      <c r="C202" s="278"/>
      <c r="D202" s="282"/>
      <c r="E202" s="298"/>
      <c r="F202" s="303"/>
      <c r="G202" s="303"/>
    </row>
    <row r="203" spans="1:7" ht="20.25" customHeight="1">
      <c r="A203" s="270"/>
      <c r="B203" s="79"/>
      <c r="C203" s="278"/>
      <c r="D203" s="282"/>
      <c r="E203" s="298"/>
      <c r="F203" s="303"/>
      <c r="G203" s="303"/>
    </row>
    <row r="204" spans="1:7" ht="20.25" customHeight="1">
      <c r="A204" s="270"/>
      <c r="B204" s="79"/>
      <c r="C204" s="278"/>
      <c r="D204" s="282"/>
      <c r="E204" s="298"/>
      <c r="F204" s="303"/>
      <c r="G204" s="303"/>
    </row>
    <row r="205" spans="1:7" ht="20.25" customHeight="1">
      <c r="A205" s="270"/>
      <c r="B205" s="79"/>
      <c r="C205" s="278"/>
      <c r="D205" s="282"/>
      <c r="E205" s="298"/>
      <c r="F205" s="303"/>
      <c r="G205" s="303"/>
    </row>
    <row r="206" spans="1:7" ht="20.25" customHeight="1">
      <c r="A206" s="270"/>
      <c r="B206" s="79"/>
      <c r="C206" s="278"/>
      <c r="D206" s="282"/>
      <c r="E206" s="298"/>
      <c r="F206" s="303"/>
      <c r="G206" s="303"/>
    </row>
    <row r="207" spans="1:7" ht="20.25" customHeight="1">
      <c r="A207" s="270"/>
      <c r="B207" s="79"/>
      <c r="C207" s="278"/>
      <c r="D207" s="282"/>
      <c r="E207" s="298"/>
      <c r="F207" s="303"/>
      <c r="G207" s="303"/>
    </row>
    <row r="208" spans="1:7" ht="20.25" customHeight="1">
      <c r="A208" s="270"/>
      <c r="B208" s="79"/>
      <c r="C208" s="278"/>
      <c r="D208" s="282"/>
      <c r="E208" s="298"/>
      <c r="F208" s="303"/>
      <c r="G208" s="303"/>
    </row>
    <row r="209" spans="1:7" ht="20.25" customHeight="1">
      <c r="A209" s="270"/>
      <c r="B209" s="79"/>
      <c r="C209" s="278"/>
      <c r="D209" s="282"/>
      <c r="E209" s="298"/>
      <c r="F209" s="303"/>
      <c r="G209" s="303"/>
    </row>
    <row r="210" spans="1:7" ht="20.25" customHeight="1">
      <c r="A210" s="270"/>
      <c r="B210" s="79"/>
      <c r="C210" s="278"/>
      <c r="D210" s="282"/>
      <c r="E210" s="298"/>
      <c r="F210" s="303"/>
      <c r="G210" s="303"/>
    </row>
    <row r="211" spans="1:7" ht="20.25" customHeight="1">
      <c r="A211" s="270"/>
      <c r="B211" s="79"/>
      <c r="C211" s="278"/>
      <c r="D211" s="282"/>
      <c r="E211" s="298"/>
      <c r="F211" s="303"/>
      <c r="G211" s="303"/>
    </row>
    <row r="212" spans="1:7" ht="20.25" customHeight="1">
      <c r="A212" s="270"/>
      <c r="B212" s="79"/>
      <c r="C212" s="278"/>
      <c r="D212" s="282"/>
      <c r="E212" s="298"/>
      <c r="F212" s="303"/>
      <c r="G212" s="303"/>
    </row>
    <row r="213" spans="1:7" ht="20.25" customHeight="1">
      <c r="A213" s="270"/>
      <c r="B213" s="79"/>
      <c r="C213" s="278"/>
      <c r="D213" s="282"/>
      <c r="E213" s="298"/>
      <c r="F213" s="303"/>
      <c r="G213" s="303"/>
    </row>
    <row r="214" spans="1:7" ht="20.25" customHeight="1">
      <c r="A214" s="270"/>
      <c r="B214" s="79"/>
      <c r="C214" s="278"/>
      <c r="D214" s="282"/>
      <c r="E214" s="298"/>
      <c r="F214" s="303"/>
      <c r="G214" s="303"/>
    </row>
    <row r="215" spans="1:7" ht="20.25" customHeight="1">
      <c r="A215" s="270"/>
      <c r="B215" s="79"/>
      <c r="C215" s="278"/>
      <c r="D215" s="282"/>
      <c r="E215" s="298"/>
      <c r="F215" s="303"/>
      <c r="G215" s="303"/>
    </row>
    <row r="216" spans="1:7" ht="20.25" customHeight="1">
      <c r="A216" s="270"/>
      <c r="B216" s="79"/>
      <c r="C216" s="278"/>
      <c r="D216" s="282"/>
      <c r="E216" s="298"/>
      <c r="F216" s="303"/>
      <c r="G216" s="303"/>
    </row>
    <row r="217" spans="1:7" ht="20.25" customHeight="1">
      <c r="A217" s="270"/>
      <c r="B217" s="79"/>
      <c r="C217" s="278"/>
      <c r="D217" s="282"/>
      <c r="E217" s="298"/>
      <c r="F217" s="303"/>
      <c r="G217" s="303"/>
    </row>
    <row r="218" spans="1:7" ht="20.25" customHeight="1">
      <c r="A218" s="270"/>
      <c r="B218" s="79"/>
      <c r="C218" s="278"/>
      <c r="D218" s="282"/>
      <c r="E218" s="298"/>
      <c r="F218" s="303"/>
      <c r="G218" s="303"/>
    </row>
    <row r="219" spans="1:7" ht="20.25" customHeight="1">
      <c r="A219" s="270"/>
      <c r="B219" s="79"/>
      <c r="C219" s="278"/>
      <c r="D219" s="282"/>
      <c r="E219" s="298"/>
      <c r="F219" s="303"/>
      <c r="G219" s="303"/>
    </row>
    <row r="220" spans="1:7" ht="20.25" customHeight="1">
      <c r="A220" s="270"/>
      <c r="B220" s="79"/>
      <c r="C220" s="278"/>
      <c r="D220" s="282"/>
      <c r="E220" s="298"/>
      <c r="F220" s="303"/>
      <c r="G220" s="303"/>
    </row>
    <row r="221" spans="1:7" ht="20.25" customHeight="1">
      <c r="A221" s="270"/>
      <c r="B221" s="79"/>
      <c r="C221" s="278"/>
      <c r="D221" s="282"/>
      <c r="E221" s="298"/>
      <c r="F221" s="303"/>
      <c r="G221" s="303"/>
    </row>
    <row r="222" spans="1:7" ht="20.25" customHeight="1">
      <c r="A222" s="270"/>
      <c r="B222" s="79"/>
      <c r="C222" s="278"/>
      <c r="D222" s="282"/>
      <c r="E222" s="298"/>
      <c r="F222" s="303"/>
      <c r="G222" s="303"/>
    </row>
    <row r="223" spans="1:7" ht="20.25" customHeight="1">
      <c r="A223" s="270"/>
      <c r="B223" s="79"/>
      <c r="C223" s="278"/>
      <c r="D223" s="282"/>
      <c r="E223" s="298"/>
      <c r="F223" s="303"/>
      <c r="G223" s="303"/>
    </row>
    <row r="224" spans="1:7" ht="20.25" customHeight="1">
      <c r="A224" s="270"/>
      <c r="B224" s="79"/>
      <c r="C224" s="278"/>
      <c r="D224" s="282"/>
      <c r="E224" s="298"/>
      <c r="F224" s="303"/>
      <c r="G224" s="303"/>
    </row>
    <row r="225" spans="1:7" ht="20.25" customHeight="1">
      <c r="A225" s="270"/>
      <c r="B225" s="79"/>
      <c r="C225" s="278"/>
      <c r="D225" s="282"/>
      <c r="E225" s="298"/>
      <c r="F225" s="303"/>
      <c r="G225" s="303"/>
    </row>
    <row r="226" spans="1:7" ht="20.25" customHeight="1">
      <c r="A226" s="270"/>
      <c r="B226" s="79"/>
      <c r="C226" s="278"/>
      <c r="D226" s="282"/>
      <c r="E226" s="298"/>
      <c r="F226" s="303"/>
      <c r="G226" s="303"/>
    </row>
    <row r="227" spans="1:7" ht="20.25" customHeight="1">
      <c r="A227" s="270"/>
      <c r="B227" s="79"/>
      <c r="C227" s="278"/>
      <c r="D227" s="282"/>
      <c r="E227" s="298"/>
      <c r="F227" s="303"/>
      <c r="G227" s="303"/>
    </row>
    <row r="228" spans="1:7" ht="20.25" customHeight="1">
      <c r="A228" s="270"/>
      <c r="B228" s="79"/>
      <c r="C228" s="278"/>
      <c r="D228" s="282"/>
      <c r="E228" s="298"/>
      <c r="F228" s="303"/>
      <c r="G228" s="303"/>
    </row>
    <row r="229" spans="1:7" ht="20.25" customHeight="1">
      <c r="A229" s="270"/>
      <c r="B229" s="79"/>
      <c r="C229" s="278"/>
      <c r="D229" s="282"/>
      <c r="E229" s="298"/>
      <c r="F229" s="303"/>
      <c r="G229" s="303"/>
    </row>
    <row r="230" spans="1:7" ht="20.25" customHeight="1">
      <c r="A230" s="270"/>
      <c r="B230" s="79"/>
      <c r="C230" s="278"/>
      <c r="D230" s="282"/>
      <c r="E230" s="298"/>
      <c r="F230" s="303"/>
      <c r="G230" s="303"/>
    </row>
    <row r="231" spans="1:7" ht="20.25" customHeight="1">
      <c r="A231" s="270"/>
      <c r="B231" s="79"/>
      <c r="C231" s="278"/>
      <c r="D231" s="282"/>
      <c r="E231" s="298"/>
      <c r="F231" s="303"/>
      <c r="G231" s="303"/>
    </row>
    <row r="232" spans="1:7" ht="20.25" customHeight="1">
      <c r="A232" s="270"/>
      <c r="B232" s="79"/>
      <c r="C232" s="278"/>
      <c r="D232" s="282"/>
      <c r="E232" s="298"/>
      <c r="F232" s="303"/>
      <c r="G232" s="303"/>
    </row>
    <row r="233" spans="1:7" ht="20.25" customHeight="1">
      <c r="A233" s="270"/>
      <c r="B233" s="79"/>
      <c r="C233" s="278"/>
      <c r="D233" s="282"/>
      <c r="E233" s="298"/>
      <c r="F233" s="303"/>
      <c r="G233" s="303"/>
    </row>
    <row r="234" spans="1:7" ht="20.25" customHeight="1">
      <c r="A234" s="270"/>
      <c r="B234" s="79"/>
      <c r="C234" s="278"/>
      <c r="D234" s="282"/>
      <c r="E234" s="298"/>
      <c r="F234" s="303"/>
      <c r="G234" s="303"/>
    </row>
    <row r="235" spans="1:7" ht="20.25" customHeight="1">
      <c r="A235" s="270"/>
      <c r="B235" s="79"/>
      <c r="C235" s="278"/>
      <c r="D235" s="282"/>
      <c r="E235" s="298"/>
      <c r="F235" s="303"/>
      <c r="G235" s="303"/>
    </row>
    <row r="236" spans="1:7" ht="20.25" customHeight="1">
      <c r="A236" s="270"/>
      <c r="B236" s="79"/>
      <c r="C236" s="278"/>
      <c r="D236" s="282"/>
      <c r="E236" s="298"/>
      <c r="F236" s="303"/>
      <c r="G236" s="303"/>
    </row>
    <row r="237" spans="1:7" ht="20.25" customHeight="1">
      <c r="A237" s="270"/>
      <c r="B237" s="79"/>
      <c r="C237" s="278"/>
      <c r="D237" s="282"/>
      <c r="E237" s="298"/>
      <c r="F237" s="303"/>
      <c r="G237" s="303"/>
    </row>
    <row r="238" spans="1:7" ht="20.25" customHeight="1">
      <c r="A238" s="270"/>
      <c r="B238" s="79"/>
      <c r="C238" s="278"/>
      <c r="D238" s="282"/>
      <c r="E238" s="298"/>
      <c r="F238" s="303"/>
      <c r="G238" s="303"/>
    </row>
    <row r="239" spans="1:7" ht="20.25" customHeight="1">
      <c r="A239" s="270"/>
      <c r="B239" s="79"/>
      <c r="C239" s="278"/>
      <c r="D239" s="282"/>
      <c r="E239" s="298"/>
      <c r="F239" s="303"/>
      <c r="G239" s="303"/>
    </row>
    <row r="240" spans="1:7" ht="20.25" customHeight="1">
      <c r="A240" s="270"/>
      <c r="B240" s="79"/>
      <c r="C240" s="278"/>
      <c r="D240" s="282"/>
      <c r="E240" s="298"/>
      <c r="F240" s="303"/>
      <c r="G240" s="303"/>
    </row>
    <row r="241" spans="1:7" ht="20.25" customHeight="1">
      <c r="A241" s="270"/>
      <c r="B241" s="79"/>
      <c r="C241" s="278"/>
      <c r="D241" s="282"/>
      <c r="E241" s="298"/>
      <c r="F241" s="303"/>
      <c r="G241" s="303"/>
    </row>
    <row r="242" spans="1:7" ht="20.25" customHeight="1">
      <c r="A242" s="270"/>
      <c r="B242" s="79"/>
      <c r="C242" s="278"/>
      <c r="D242" s="282"/>
      <c r="E242" s="298"/>
      <c r="F242" s="303"/>
      <c r="G242" s="303"/>
    </row>
    <row r="243" spans="1:7" ht="20.25" customHeight="1">
      <c r="A243" s="270"/>
      <c r="B243" s="79"/>
      <c r="C243" s="278"/>
      <c r="D243" s="282"/>
      <c r="E243" s="298"/>
      <c r="F243" s="303"/>
      <c r="G243" s="303"/>
    </row>
    <row r="244" spans="1:7" ht="20.25" customHeight="1">
      <c r="A244" s="270"/>
      <c r="B244" s="79"/>
      <c r="C244" s="278"/>
      <c r="D244" s="282"/>
      <c r="E244" s="298"/>
      <c r="F244" s="303"/>
      <c r="G244" s="303"/>
    </row>
    <row r="245" spans="1:7" ht="20.25" customHeight="1">
      <c r="A245" s="270"/>
      <c r="B245" s="79"/>
      <c r="C245" s="278"/>
      <c r="D245" s="282"/>
      <c r="E245" s="298"/>
      <c r="F245" s="303"/>
      <c r="G245" s="303"/>
    </row>
    <row r="246" spans="1:7" ht="20.25" customHeight="1">
      <c r="A246" s="270"/>
      <c r="B246" s="79"/>
      <c r="C246" s="278"/>
      <c r="D246" s="282"/>
      <c r="E246" s="298"/>
      <c r="F246" s="303"/>
      <c r="G246" s="303"/>
    </row>
    <row r="247" spans="1:7" ht="20.25" customHeight="1">
      <c r="A247" s="270"/>
      <c r="B247" s="79"/>
      <c r="C247" s="278"/>
      <c r="D247" s="282"/>
      <c r="E247" s="298"/>
      <c r="F247" s="303"/>
      <c r="G247" s="303"/>
    </row>
    <row r="248" spans="1:7" ht="20.25" customHeight="1">
      <c r="A248" s="270"/>
      <c r="B248" s="79"/>
      <c r="C248" s="278"/>
      <c r="D248" s="282"/>
      <c r="E248" s="298"/>
      <c r="F248" s="303"/>
      <c r="G248" s="303"/>
    </row>
    <row r="249" spans="1:7" ht="20.25" customHeight="1">
      <c r="A249" s="270"/>
      <c r="B249" s="79"/>
      <c r="C249" s="278"/>
      <c r="D249" s="282"/>
      <c r="E249" s="298"/>
      <c r="F249" s="303"/>
      <c r="G249" s="303"/>
    </row>
    <row r="250" spans="1:7" ht="20.25" customHeight="1">
      <c r="A250" s="270"/>
      <c r="B250" s="79"/>
      <c r="C250" s="278"/>
      <c r="D250" s="282"/>
      <c r="E250" s="298"/>
      <c r="F250" s="303"/>
      <c r="G250" s="303"/>
    </row>
    <row r="251" spans="1:7" ht="20.25" customHeight="1">
      <c r="A251" s="270"/>
      <c r="B251" s="79"/>
      <c r="C251" s="278"/>
      <c r="D251" s="282"/>
      <c r="E251" s="298"/>
      <c r="F251" s="303"/>
      <c r="G251" s="303"/>
    </row>
    <row r="252" spans="1:7" ht="20.25" customHeight="1">
      <c r="A252" s="270"/>
      <c r="B252" s="79"/>
      <c r="C252" s="278"/>
      <c r="D252" s="282"/>
      <c r="E252" s="298"/>
      <c r="F252" s="303"/>
      <c r="G252" s="303"/>
    </row>
    <row r="253" spans="1:7" ht="20.25" customHeight="1">
      <c r="A253" s="270"/>
      <c r="B253" s="79"/>
      <c r="C253" s="278"/>
      <c r="D253" s="282"/>
      <c r="E253" s="298"/>
      <c r="F253" s="303"/>
      <c r="G253" s="303"/>
    </row>
    <row r="254" spans="1:7" ht="20.25" customHeight="1">
      <c r="A254" s="270"/>
      <c r="B254" s="79"/>
      <c r="C254" s="278"/>
      <c r="D254" s="282"/>
      <c r="E254" s="298"/>
      <c r="F254" s="303"/>
      <c r="G254" s="303"/>
    </row>
    <row r="255" spans="1:7" ht="20.25" customHeight="1">
      <c r="A255" s="270"/>
      <c r="B255" s="79"/>
      <c r="C255" s="278"/>
      <c r="D255" s="282"/>
      <c r="E255" s="298"/>
      <c r="F255" s="303"/>
      <c r="G255" s="303"/>
    </row>
    <row r="256" spans="1:7" ht="20.25" customHeight="1">
      <c r="A256" s="270"/>
      <c r="B256" s="79"/>
      <c r="C256" s="278"/>
      <c r="D256" s="282"/>
      <c r="E256" s="298"/>
      <c r="F256" s="303"/>
      <c r="G256" s="303"/>
    </row>
    <row r="257" spans="1:7" ht="20.25" customHeight="1">
      <c r="A257" s="270"/>
      <c r="B257" s="79"/>
      <c r="C257" s="278"/>
      <c r="D257" s="282"/>
      <c r="E257" s="298"/>
      <c r="F257" s="303"/>
      <c r="G257" s="303"/>
    </row>
    <row r="258" spans="1:7" ht="20.25" customHeight="1">
      <c r="A258" s="270"/>
      <c r="B258" s="79"/>
      <c r="C258" s="278"/>
      <c r="D258" s="282"/>
      <c r="E258" s="298"/>
      <c r="F258" s="303"/>
      <c r="G258" s="303"/>
    </row>
    <row r="259" spans="1:7" ht="20.25" customHeight="1">
      <c r="A259" s="270"/>
      <c r="B259" s="79"/>
      <c r="C259" s="278"/>
      <c r="D259" s="282"/>
      <c r="E259" s="298"/>
      <c r="F259" s="303"/>
      <c r="G259" s="303"/>
    </row>
    <row r="260" spans="1:7" ht="20.25" customHeight="1">
      <c r="A260" s="270"/>
      <c r="B260" s="79"/>
      <c r="C260" s="278"/>
      <c r="D260" s="282"/>
      <c r="E260" s="298"/>
      <c r="F260" s="303"/>
      <c r="G260" s="303"/>
    </row>
    <row r="261" spans="1:7" ht="20.25" customHeight="1">
      <c r="A261" s="270"/>
      <c r="B261" s="79"/>
      <c r="C261" s="278"/>
      <c r="D261" s="282"/>
      <c r="E261" s="298"/>
      <c r="F261" s="303"/>
      <c r="G261" s="303"/>
    </row>
    <row r="262" spans="1:7" ht="20.25" customHeight="1">
      <c r="A262" s="270"/>
      <c r="B262" s="79"/>
      <c r="C262" s="278"/>
      <c r="D262" s="282"/>
      <c r="E262" s="298"/>
      <c r="F262" s="303"/>
      <c r="G262" s="303"/>
    </row>
    <row r="263" spans="1:7" ht="20.25" customHeight="1">
      <c r="A263" s="270"/>
      <c r="B263" s="79"/>
      <c r="C263" s="278"/>
      <c r="D263" s="282"/>
      <c r="E263" s="298"/>
      <c r="F263" s="303"/>
      <c r="G263" s="303"/>
    </row>
    <row r="264" spans="1:7" ht="20.25" customHeight="1">
      <c r="A264" s="270"/>
      <c r="B264" s="79"/>
      <c r="C264" s="278"/>
      <c r="D264" s="282"/>
      <c r="E264" s="298"/>
      <c r="F264" s="303"/>
      <c r="G264" s="303"/>
    </row>
    <row r="265" spans="1:7" ht="20.25" customHeight="1">
      <c r="A265" s="270"/>
      <c r="B265" s="79"/>
      <c r="C265" s="278"/>
      <c r="D265" s="282"/>
      <c r="E265" s="298"/>
      <c r="F265" s="303"/>
      <c r="G265" s="303"/>
    </row>
    <row r="266" spans="1:7" ht="20.25" customHeight="1">
      <c r="A266" s="270"/>
      <c r="B266" s="79"/>
      <c r="C266" s="278"/>
      <c r="D266" s="282"/>
      <c r="E266" s="298"/>
      <c r="F266" s="303"/>
      <c r="G266" s="303"/>
    </row>
    <row r="267" spans="1:7" ht="20.25" customHeight="1">
      <c r="A267" s="270"/>
      <c r="B267" s="79"/>
      <c r="C267" s="278"/>
      <c r="D267" s="282"/>
      <c r="E267" s="298"/>
      <c r="F267" s="303"/>
      <c r="G267" s="303"/>
    </row>
    <row r="268" spans="1:7" ht="20.25" customHeight="1">
      <c r="A268" s="270"/>
      <c r="B268" s="79"/>
      <c r="C268" s="278"/>
      <c r="D268" s="282"/>
      <c r="E268" s="298"/>
      <c r="F268" s="303"/>
      <c r="G268" s="303"/>
    </row>
    <row r="269" spans="1:7" ht="20.25" customHeight="1">
      <c r="A269" s="270"/>
      <c r="B269" s="79"/>
      <c r="C269" s="278"/>
      <c r="D269" s="282"/>
      <c r="E269" s="298"/>
      <c r="F269" s="303"/>
      <c r="G269" s="303"/>
    </row>
    <row r="270" spans="1:7" ht="20.25" customHeight="1">
      <c r="A270" s="270"/>
      <c r="B270" s="79"/>
      <c r="C270" s="278"/>
      <c r="D270" s="282"/>
      <c r="E270" s="298"/>
      <c r="F270" s="303"/>
      <c r="G270" s="303"/>
    </row>
    <row r="271" spans="1:7" ht="20.25" customHeight="1">
      <c r="A271" s="270"/>
      <c r="B271" s="79"/>
      <c r="C271" s="278"/>
      <c r="D271" s="282"/>
      <c r="E271" s="298"/>
      <c r="F271" s="303"/>
      <c r="G271" s="303"/>
    </row>
    <row r="272" spans="1:7" ht="20.25" customHeight="1">
      <c r="A272" s="270"/>
      <c r="B272" s="79"/>
      <c r="C272" s="278"/>
      <c r="D272" s="282"/>
      <c r="E272" s="298"/>
      <c r="F272" s="303"/>
      <c r="G272" s="303"/>
    </row>
    <row r="273" spans="1:7" ht="20.25" customHeight="1">
      <c r="A273" s="270"/>
      <c r="B273" s="79"/>
      <c r="C273" s="278"/>
      <c r="D273" s="282"/>
      <c r="E273" s="298"/>
      <c r="F273" s="303"/>
      <c r="G273" s="303"/>
    </row>
    <row r="274" spans="1:7" ht="20.25" customHeight="1">
      <c r="A274" s="270"/>
      <c r="B274" s="79"/>
      <c r="C274" s="278"/>
      <c r="D274" s="282"/>
      <c r="E274" s="298"/>
      <c r="F274" s="303"/>
      <c r="G274" s="303"/>
    </row>
    <row r="275" spans="1:7" ht="20.25" customHeight="1">
      <c r="A275" s="270"/>
      <c r="B275" s="79"/>
      <c r="C275" s="278"/>
      <c r="D275" s="282"/>
      <c r="E275" s="298"/>
      <c r="F275" s="303"/>
      <c r="G275" s="303"/>
    </row>
    <row r="276" spans="1:7" ht="20.25" customHeight="1">
      <c r="A276" s="270"/>
      <c r="B276" s="79"/>
      <c r="C276" s="278"/>
      <c r="D276" s="282"/>
      <c r="E276" s="298"/>
      <c r="F276" s="303"/>
      <c r="G276" s="303"/>
    </row>
    <row r="277" spans="1:7" ht="20.25" customHeight="1">
      <c r="A277" s="270"/>
      <c r="B277" s="79"/>
      <c r="C277" s="278"/>
      <c r="D277" s="282"/>
      <c r="E277" s="298"/>
      <c r="F277" s="303"/>
      <c r="G277" s="303"/>
    </row>
    <row r="278" spans="1:7" ht="20.25" customHeight="1">
      <c r="A278" s="270"/>
      <c r="B278" s="79"/>
      <c r="C278" s="278"/>
      <c r="D278" s="282"/>
      <c r="E278" s="298"/>
      <c r="F278" s="303"/>
      <c r="G278" s="303"/>
    </row>
    <row r="279" spans="1:7" ht="20.25" customHeight="1">
      <c r="A279" s="270"/>
      <c r="B279" s="79"/>
      <c r="C279" s="278"/>
      <c r="D279" s="282"/>
      <c r="E279" s="298"/>
      <c r="F279" s="303"/>
      <c r="G279" s="303"/>
    </row>
    <row r="280" spans="1:7" ht="20.25" customHeight="1">
      <c r="A280" s="270"/>
      <c r="B280" s="79"/>
      <c r="C280" s="278"/>
      <c r="D280" s="282"/>
      <c r="E280" s="298"/>
      <c r="F280" s="303"/>
      <c r="G280" s="303"/>
    </row>
    <row r="281" spans="1:7" ht="20.25" customHeight="1">
      <c r="A281" s="270"/>
      <c r="B281" s="79"/>
      <c r="C281" s="278"/>
      <c r="D281" s="282"/>
      <c r="E281" s="298"/>
      <c r="F281" s="303"/>
      <c r="G281" s="303"/>
    </row>
    <row r="282" spans="1:7" ht="20.25" customHeight="1">
      <c r="A282" s="270"/>
      <c r="B282" s="79"/>
      <c r="C282" s="278"/>
      <c r="D282" s="282"/>
      <c r="E282" s="298"/>
      <c r="F282" s="303"/>
      <c r="G282" s="303"/>
    </row>
    <row r="283" spans="1:7" ht="20.25" customHeight="1">
      <c r="A283" s="270"/>
      <c r="B283" s="79"/>
      <c r="C283" s="278"/>
      <c r="D283" s="282"/>
      <c r="E283" s="298"/>
      <c r="F283" s="303"/>
      <c r="G283" s="303"/>
    </row>
    <row r="284" spans="1:7" ht="20.25" customHeight="1">
      <c r="A284" s="270"/>
      <c r="B284" s="79"/>
      <c r="C284" s="278"/>
      <c r="D284" s="282"/>
      <c r="E284" s="298"/>
      <c r="F284" s="303"/>
      <c r="G284" s="303"/>
    </row>
    <row r="285" spans="1:7" ht="20.25" customHeight="1">
      <c r="A285" s="270"/>
      <c r="B285" s="79"/>
      <c r="C285" s="278"/>
      <c r="D285" s="282"/>
      <c r="E285" s="298"/>
      <c r="F285" s="303"/>
      <c r="G285" s="303"/>
    </row>
    <row r="286" spans="1:7" ht="20.25" customHeight="1">
      <c r="A286" s="270"/>
      <c r="B286" s="79"/>
      <c r="C286" s="278"/>
      <c r="D286" s="282"/>
      <c r="E286" s="298"/>
      <c r="F286" s="303"/>
      <c r="G286" s="303"/>
    </row>
    <row r="287" spans="1:7" ht="20.25" customHeight="1">
      <c r="A287" s="270"/>
      <c r="B287" s="79"/>
      <c r="C287" s="278"/>
      <c r="D287" s="282"/>
      <c r="E287" s="298"/>
      <c r="F287" s="303"/>
      <c r="G287" s="303"/>
    </row>
    <row r="288" spans="1:7" ht="20.25" customHeight="1">
      <c r="A288" s="270"/>
      <c r="B288" s="79"/>
      <c r="C288" s="278"/>
      <c r="D288" s="282"/>
      <c r="E288" s="298"/>
      <c r="F288" s="303"/>
      <c r="G288" s="303"/>
    </row>
    <row r="289" spans="1:7" ht="20.25" customHeight="1">
      <c r="A289" s="270"/>
      <c r="B289" s="79"/>
      <c r="C289" s="278"/>
      <c r="D289" s="282"/>
      <c r="E289" s="298"/>
      <c r="F289" s="303"/>
      <c r="G289" s="303"/>
    </row>
    <row r="290" spans="1:7" ht="20.25" customHeight="1">
      <c r="A290" s="270"/>
      <c r="B290" s="79"/>
      <c r="C290" s="278"/>
      <c r="D290" s="282"/>
      <c r="E290" s="298"/>
      <c r="F290" s="303"/>
      <c r="G290" s="303"/>
    </row>
    <row r="291" spans="1:7" ht="20.25" customHeight="1">
      <c r="A291" s="270"/>
      <c r="B291" s="79"/>
      <c r="C291" s="278"/>
      <c r="D291" s="282"/>
      <c r="E291" s="298"/>
      <c r="F291" s="303"/>
      <c r="G291" s="303"/>
    </row>
    <row r="292" spans="1:7" ht="20.25" customHeight="1">
      <c r="A292" s="270"/>
      <c r="B292" s="79"/>
      <c r="C292" s="278"/>
      <c r="D292" s="282"/>
      <c r="E292" s="298"/>
      <c r="F292" s="303"/>
      <c r="G292" s="303"/>
    </row>
    <row r="293" spans="1:7" ht="20.25" customHeight="1">
      <c r="A293" s="270"/>
      <c r="B293" s="79"/>
      <c r="C293" s="278"/>
      <c r="D293" s="282"/>
      <c r="E293" s="298"/>
      <c r="F293" s="303"/>
      <c r="G293" s="303"/>
    </row>
    <row r="294" spans="1:7" ht="20.25" customHeight="1">
      <c r="A294" s="270"/>
      <c r="B294" s="79"/>
      <c r="C294" s="278"/>
      <c r="D294" s="282"/>
      <c r="E294" s="298"/>
      <c r="F294" s="303"/>
      <c r="G294" s="303"/>
    </row>
    <row r="295" spans="1:7" ht="20.25" customHeight="1">
      <c r="A295" s="270"/>
      <c r="B295" s="79"/>
      <c r="C295" s="278"/>
      <c r="D295" s="282"/>
      <c r="E295" s="298"/>
      <c r="F295" s="303"/>
      <c r="G295" s="303"/>
    </row>
    <row r="296" spans="1:7" ht="20.25" customHeight="1">
      <c r="A296" s="270"/>
      <c r="B296" s="79"/>
      <c r="C296" s="278"/>
      <c r="D296" s="282"/>
      <c r="E296" s="298"/>
      <c r="F296" s="303"/>
      <c r="G296" s="303"/>
    </row>
    <row r="297" spans="1:7" ht="20.25" customHeight="1">
      <c r="A297" s="270"/>
      <c r="B297" s="79"/>
      <c r="C297" s="278"/>
      <c r="D297" s="282"/>
      <c r="E297" s="298"/>
      <c r="F297" s="303"/>
      <c r="G297" s="303"/>
    </row>
    <row r="298" spans="1:7" ht="20.25" customHeight="1">
      <c r="A298" s="270"/>
      <c r="B298" s="79"/>
      <c r="C298" s="278"/>
      <c r="D298" s="282"/>
      <c r="E298" s="298"/>
      <c r="F298" s="303"/>
      <c r="G298" s="303"/>
    </row>
    <row r="299" spans="1:7" ht="20.25" customHeight="1">
      <c r="A299" s="270"/>
      <c r="B299" s="79"/>
      <c r="C299" s="278"/>
      <c r="D299" s="282"/>
      <c r="E299" s="298"/>
      <c r="F299" s="303"/>
      <c r="G299" s="303"/>
    </row>
    <row r="300" spans="1:7" ht="20.25" customHeight="1">
      <c r="A300" s="270"/>
      <c r="B300" s="79"/>
      <c r="C300" s="278"/>
      <c r="D300" s="282"/>
      <c r="E300" s="298"/>
      <c r="F300" s="303"/>
      <c r="G300" s="303"/>
    </row>
    <row r="301" spans="1:7" ht="20.25" customHeight="1">
      <c r="A301" s="270"/>
      <c r="B301" s="79"/>
      <c r="C301" s="278"/>
      <c r="D301" s="282"/>
      <c r="E301" s="298"/>
      <c r="F301" s="303"/>
      <c r="G301" s="303"/>
    </row>
    <row r="302" spans="1:7" ht="20.25" customHeight="1">
      <c r="A302" s="270"/>
      <c r="B302" s="79"/>
      <c r="C302" s="278"/>
      <c r="D302" s="282"/>
      <c r="E302" s="298"/>
      <c r="F302" s="303"/>
      <c r="G302" s="303"/>
    </row>
    <row r="303" spans="1:7" ht="20.25" customHeight="1">
      <c r="A303" s="270"/>
      <c r="B303" s="79"/>
      <c r="C303" s="278"/>
      <c r="D303" s="282"/>
      <c r="E303" s="298"/>
      <c r="F303" s="303"/>
      <c r="G303" s="303"/>
    </row>
    <row r="304" spans="1:7" ht="20.25" customHeight="1">
      <c r="A304" s="270"/>
      <c r="B304" s="79"/>
      <c r="C304" s="278"/>
      <c r="D304" s="282"/>
      <c r="E304" s="298"/>
      <c r="F304" s="303"/>
      <c r="G304" s="303"/>
    </row>
    <row r="305" spans="1:7" ht="20.25" customHeight="1">
      <c r="A305" s="270"/>
      <c r="B305" s="79"/>
      <c r="C305" s="278"/>
      <c r="D305" s="282"/>
      <c r="E305" s="298"/>
      <c r="F305" s="303"/>
      <c r="G305" s="303"/>
    </row>
    <row r="306" spans="1:7" ht="20.25" customHeight="1">
      <c r="A306" s="270"/>
      <c r="B306" s="79"/>
      <c r="C306" s="278"/>
      <c r="D306" s="282"/>
      <c r="E306" s="298"/>
      <c r="F306" s="303"/>
      <c r="G306" s="303"/>
    </row>
    <row r="307" spans="1:7" ht="20.25" customHeight="1">
      <c r="A307" s="270"/>
      <c r="B307" s="79"/>
      <c r="C307" s="278"/>
      <c r="D307" s="282"/>
      <c r="E307" s="298"/>
      <c r="F307" s="303"/>
      <c r="G307" s="303"/>
    </row>
    <row r="308" spans="1:7" ht="20.25" customHeight="1">
      <c r="A308" s="270"/>
      <c r="B308" s="79"/>
      <c r="C308" s="278"/>
      <c r="D308" s="282"/>
      <c r="E308" s="298"/>
      <c r="F308" s="303"/>
      <c r="G308" s="303"/>
    </row>
    <row r="309" spans="1:7" ht="20.25" customHeight="1">
      <c r="A309" s="270"/>
      <c r="B309" s="79"/>
      <c r="C309" s="278"/>
      <c r="D309" s="282"/>
      <c r="E309" s="298"/>
      <c r="F309" s="303"/>
      <c r="G309" s="303"/>
    </row>
    <row r="310" spans="1:7" ht="20.25" customHeight="1">
      <c r="A310" s="270"/>
      <c r="B310" s="79"/>
      <c r="C310" s="278"/>
      <c r="D310" s="282"/>
      <c r="E310" s="298"/>
      <c r="F310" s="303"/>
      <c r="G310" s="303"/>
    </row>
    <row r="311" spans="1:7" ht="20.25" customHeight="1">
      <c r="A311" s="270"/>
      <c r="B311" s="79"/>
      <c r="C311" s="278"/>
      <c r="D311" s="282"/>
      <c r="E311" s="298"/>
      <c r="F311" s="303"/>
      <c r="G311" s="303"/>
    </row>
    <row r="312" spans="1:7" ht="20.25" customHeight="1">
      <c r="A312" s="270"/>
      <c r="B312" s="79"/>
      <c r="C312" s="278"/>
      <c r="D312" s="282"/>
      <c r="E312" s="298"/>
      <c r="F312" s="303"/>
      <c r="G312" s="303"/>
    </row>
    <row r="313" spans="1:7" ht="20.25" customHeight="1">
      <c r="A313" s="270"/>
      <c r="B313" s="79"/>
      <c r="C313" s="278"/>
      <c r="D313" s="282"/>
      <c r="E313" s="298"/>
      <c r="F313" s="303"/>
      <c r="G313" s="303"/>
    </row>
    <row r="314" spans="1:7" ht="20.25" customHeight="1">
      <c r="A314" s="270"/>
      <c r="B314" s="79"/>
      <c r="C314" s="278"/>
      <c r="D314" s="282"/>
      <c r="E314" s="298"/>
      <c r="F314" s="303"/>
      <c r="G314" s="303"/>
    </row>
    <row r="315" spans="1:7" ht="20.25" customHeight="1">
      <c r="A315" s="270"/>
      <c r="B315" s="79"/>
      <c r="C315" s="278"/>
      <c r="D315" s="282"/>
      <c r="E315" s="298"/>
      <c r="F315" s="303"/>
      <c r="G315" s="303"/>
    </row>
    <row r="316" spans="1:7" ht="20.25" customHeight="1">
      <c r="A316" s="270"/>
      <c r="B316" s="79"/>
      <c r="C316" s="278"/>
      <c r="D316" s="282"/>
      <c r="E316" s="298"/>
      <c r="F316" s="303"/>
      <c r="G316" s="303"/>
    </row>
    <row r="317" spans="1:7" ht="20.25" customHeight="1">
      <c r="A317" s="270"/>
      <c r="B317" s="79"/>
      <c r="C317" s="278"/>
      <c r="D317" s="282"/>
      <c r="E317" s="298"/>
      <c r="F317" s="303"/>
      <c r="G317" s="303"/>
    </row>
    <row r="318" spans="1:7" ht="20.25" customHeight="1">
      <c r="A318" s="270"/>
      <c r="B318" s="79"/>
      <c r="C318" s="278"/>
      <c r="D318" s="282"/>
      <c r="E318" s="298"/>
      <c r="F318" s="303"/>
      <c r="G318" s="303"/>
    </row>
    <row r="319" spans="1:7" ht="20.25" customHeight="1">
      <c r="A319" s="270"/>
      <c r="B319" s="79"/>
      <c r="C319" s="278"/>
      <c r="D319" s="282"/>
      <c r="E319" s="298"/>
      <c r="F319" s="303"/>
      <c r="G319" s="303"/>
    </row>
    <row r="320" spans="1:7" ht="20.25" customHeight="1">
      <c r="A320" s="270"/>
      <c r="B320" s="79"/>
      <c r="C320" s="278"/>
      <c r="D320" s="282"/>
      <c r="E320" s="298"/>
      <c r="F320" s="303"/>
      <c r="G320" s="303"/>
    </row>
    <row r="321" spans="1:7" ht="20.25" customHeight="1">
      <c r="A321" s="270"/>
      <c r="B321" s="79"/>
      <c r="C321" s="278"/>
      <c r="D321" s="282"/>
      <c r="E321" s="298"/>
      <c r="F321" s="303"/>
      <c r="G321" s="303"/>
    </row>
    <row r="322" spans="1:7" ht="20.25" customHeight="1">
      <c r="A322" s="270"/>
      <c r="B322" s="79"/>
      <c r="C322" s="278"/>
      <c r="D322" s="282"/>
      <c r="E322" s="298"/>
      <c r="F322" s="303"/>
      <c r="G322" s="303"/>
    </row>
    <row r="323" spans="1:7" ht="20.25" customHeight="1">
      <c r="A323" s="270"/>
      <c r="B323" s="79"/>
      <c r="C323" s="278"/>
      <c r="D323" s="282"/>
      <c r="E323" s="298"/>
      <c r="F323" s="303"/>
      <c r="G323" s="303"/>
    </row>
    <row r="324" spans="1:7" ht="20.25" customHeight="1">
      <c r="A324" s="270"/>
      <c r="B324" s="79"/>
      <c r="C324" s="278"/>
      <c r="D324" s="282"/>
      <c r="E324" s="298"/>
      <c r="F324" s="303"/>
      <c r="G324" s="303"/>
    </row>
    <row r="325" spans="1:7" ht="20.25" customHeight="1">
      <c r="A325" s="270"/>
      <c r="B325" s="79"/>
      <c r="C325" s="278"/>
      <c r="D325" s="282"/>
      <c r="E325" s="298"/>
      <c r="F325" s="303"/>
      <c r="G325" s="303"/>
    </row>
    <row r="326" spans="1:7" ht="20.25" customHeight="1">
      <c r="A326" s="270"/>
      <c r="B326" s="79"/>
      <c r="C326" s="278"/>
      <c r="D326" s="282"/>
      <c r="E326" s="298"/>
      <c r="F326" s="303"/>
      <c r="G326" s="303"/>
    </row>
    <row r="327" spans="1:7" ht="20.25" customHeight="1">
      <c r="A327" s="270"/>
      <c r="B327" s="79"/>
      <c r="C327" s="278"/>
      <c r="D327" s="282"/>
      <c r="E327" s="298"/>
      <c r="F327" s="303"/>
      <c r="G327" s="303"/>
    </row>
    <row r="328" spans="1:7" ht="20.25" customHeight="1">
      <c r="A328" s="270"/>
      <c r="B328" s="79"/>
      <c r="C328" s="278"/>
      <c r="D328" s="282"/>
      <c r="E328" s="298"/>
      <c r="F328" s="303"/>
      <c r="G328" s="303"/>
    </row>
    <row r="329" spans="1:7" ht="20.25" customHeight="1">
      <c r="A329" s="270"/>
      <c r="B329" s="79"/>
      <c r="C329" s="278"/>
      <c r="D329" s="282"/>
      <c r="E329" s="298"/>
      <c r="F329" s="303"/>
      <c r="G329" s="303"/>
    </row>
    <row r="330" spans="1:7" ht="20.25" customHeight="1">
      <c r="A330" s="270"/>
      <c r="B330" s="79"/>
      <c r="C330" s="278"/>
      <c r="D330" s="282"/>
      <c r="E330" s="298"/>
      <c r="F330" s="303"/>
      <c r="G330" s="303"/>
    </row>
    <row r="331" spans="1:7" ht="20.25" customHeight="1">
      <c r="A331" s="270"/>
      <c r="B331" s="79"/>
      <c r="C331" s="278"/>
      <c r="D331" s="282"/>
      <c r="E331" s="298"/>
      <c r="F331" s="303"/>
      <c r="G331" s="303"/>
    </row>
    <row r="332" spans="1:7" ht="20.25" customHeight="1">
      <c r="A332" s="270"/>
      <c r="B332" s="79"/>
      <c r="C332" s="278"/>
      <c r="D332" s="282"/>
      <c r="E332" s="298"/>
      <c r="F332" s="303"/>
      <c r="G332" s="303"/>
    </row>
    <row r="333" spans="1:7" ht="20.25" customHeight="1">
      <c r="A333" s="270"/>
      <c r="B333" s="79"/>
      <c r="C333" s="278"/>
      <c r="D333" s="282"/>
      <c r="E333" s="298"/>
      <c r="F333" s="303"/>
      <c r="G333" s="303"/>
    </row>
    <row r="334" spans="1:7" ht="20.25" customHeight="1">
      <c r="A334" s="270"/>
      <c r="B334" s="79"/>
      <c r="C334" s="278"/>
      <c r="D334" s="282"/>
      <c r="E334" s="298"/>
      <c r="F334" s="303"/>
      <c r="G334" s="303"/>
    </row>
    <row r="335" spans="1:7" ht="20.25" customHeight="1">
      <c r="A335" s="270"/>
      <c r="B335" s="79"/>
      <c r="C335" s="278"/>
      <c r="D335" s="282"/>
      <c r="E335" s="298"/>
      <c r="F335" s="303"/>
      <c r="G335" s="303"/>
    </row>
    <row r="336" spans="1:7" ht="20.25" customHeight="1">
      <c r="A336" s="270"/>
      <c r="B336" s="79"/>
      <c r="C336" s="278"/>
      <c r="D336" s="282"/>
      <c r="E336" s="298"/>
      <c r="F336" s="303"/>
      <c r="G336" s="303"/>
    </row>
    <row r="337" spans="1:7" ht="20.25" customHeight="1">
      <c r="A337" s="270"/>
      <c r="B337" s="79"/>
      <c r="C337" s="278"/>
      <c r="D337" s="282"/>
      <c r="E337" s="298"/>
      <c r="F337" s="303"/>
      <c r="G337" s="303"/>
    </row>
    <row r="338" spans="1:7" ht="20.25" customHeight="1">
      <c r="A338" s="270"/>
      <c r="B338" s="79"/>
      <c r="C338" s="278"/>
      <c r="D338" s="282"/>
      <c r="E338" s="298"/>
      <c r="F338" s="303"/>
      <c r="G338" s="303"/>
    </row>
    <row r="339" spans="1:7" ht="20.25" customHeight="1">
      <c r="A339" s="270"/>
      <c r="B339" s="79"/>
      <c r="C339" s="278"/>
      <c r="D339" s="282"/>
      <c r="E339" s="298"/>
      <c r="F339" s="303"/>
      <c r="G339" s="303"/>
    </row>
    <row r="340" spans="1:7" ht="20.25" customHeight="1">
      <c r="A340" s="270"/>
      <c r="B340" s="79"/>
      <c r="C340" s="278"/>
      <c r="D340" s="282"/>
      <c r="E340" s="298"/>
      <c r="F340" s="303"/>
      <c r="G340" s="303"/>
    </row>
    <row r="341" spans="1:7" ht="20.25" customHeight="1">
      <c r="A341" s="270"/>
      <c r="B341" s="79"/>
      <c r="C341" s="278"/>
      <c r="D341" s="282"/>
      <c r="E341" s="298"/>
      <c r="F341" s="303"/>
      <c r="G341" s="303"/>
    </row>
    <row r="342" spans="1:7" ht="20.25" customHeight="1">
      <c r="A342" s="270"/>
      <c r="B342" s="79"/>
      <c r="C342" s="278"/>
      <c r="D342" s="282"/>
      <c r="E342" s="298"/>
      <c r="F342" s="303"/>
      <c r="G342" s="303"/>
    </row>
    <row r="343" spans="1:7" ht="20.25" customHeight="1">
      <c r="A343" s="270"/>
      <c r="B343" s="79"/>
      <c r="C343" s="278"/>
      <c r="D343" s="282"/>
      <c r="E343" s="298"/>
      <c r="F343" s="303"/>
      <c r="G343" s="303"/>
    </row>
    <row r="344" spans="1:7" ht="20.25" customHeight="1">
      <c r="A344" s="270"/>
      <c r="B344" s="79"/>
      <c r="C344" s="278"/>
      <c r="D344" s="282"/>
      <c r="E344" s="298"/>
      <c r="F344" s="303"/>
      <c r="G344" s="303"/>
    </row>
    <row r="345" spans="1:7" ht="20.25" customHeight="1">
      <c r="A345" s="270"/>
      <c r="B345" s="79"/>
      <c r="C345" s="278"/>
      <c r="D345" s="282"/>
      <c r="E345" s="298"/>
      <c r="F345" s="303"/>
      <c r="G345" s="303"/>
    </row>
    <row r="346" spans="1:7" ht="20.25" customHeight="1">
      <c r="A346" s="270"/>
      <c r="B346" s="79"/>
      <c r="C346" s="278"/>
      <c r="D346" s="282"/>
      <c r="E346" s="298"/>
      <c r="F346" s="303"/>
      <c r="G346" s="303"/>
    </row>
    <row r="347" spans="1:7" ht="20.25" customHeight="1">
      <c r="A347" s="270"/>
      <c r="B347" s="79"/>
      <c r="C347" s="278"/>
      <c r="D347" s="282"/>
      <c r="E347" s="298"/>
      <c r="F347" s="303"/>
      <c r="G347" s="303"/>
    </row>
    <row r="348" spans="1:7" ht="20.25" customHeight="1">
      <c r="A348" s="270"/>
      <c r="B348" s="79"/>
      <c r="C348" s="278"/>
      <c r="D348" s="282"/>
      <c r="E348" s="298"/>
      <c r="F348" s="303"/>
      <c r="G348" s="303"/>
    </row>
    <row r="349" spans="1:7" ht="20.25" customHeight="1">
      <c r="A349" s="270"/>
      <c r="B349" s="79"/>
      <c r="C349" s="278"/>
      <c r="D349" s="282"/>
      <c r="E349" s="298"/>
      <c r="F349" s="303"/>
      <c r="G349" s="303"/>
    </row>
    <row r="350" spans="1:7" ht="20.25" customHeight="1">
      <c r="A350" s="270"/>
      <c r="B350" s="79"/>
      <c r="C350" s="278"/>
      <c r="D350" s="282"/>
      <c r="E350" s="298"/>
      <c r="F350" s="303"/>
      <c r="G350" s="303"/>
    </row>
    <row r="351" spans="1:7" ht="20.25" customHeight="1">
      <c r="A351" s="270"/>
      <c r="B351" s="79"/>
      <c r="C351" s="278"/>
      <c r="D351" s="282"/>
      <c r="E351" s="298"/>
      <c r="F351" s="303"/>
      <c r="G351" s="303"/>
    </row>
    <row r="352" spans="1:7" ht="20.25" customHeight="1">
      <c r="A352" s="270"/>
      <c r="B352" s="79"/>
      <c r="C352" s="278"/>
      <c r="D352" s="282"/>
      <c r="E352" s="298"/>
      <c r="F352" s="303"/>
      <c r="G352" s="303"/>
    </row>
    <row r="353" spans="1:7" ht="20.25" customHeight="1">
      <c r="A353" s="270"/>
      <c r="B353" s="79"/>
      <c r="C353" s="278"/>
      <c r="D353" s="282"/>
      <c r="E353" s="298"/>
      <c r="F353" s="303"/>
      <c r="G353" s="303"/>
    </row>
    <row r="354" spans="1:7" ht="20.25" customHeight="1">
      <c r="A354" s="270"/>
      <c r="B354" s="79"/>
      <c r="C354" s="278"/>
      <c r="D354" s="282"/>
      <c r="E354" s="298"/>
      <c r="F354" s="303"/>
      <c r="G354" s="303"/>
    </row>
    <row r="355" spans="1:7" ht="20.25" customHeight="1">
      <c r="A355" s="270"/>
      <c r="B355" s="79"/>
      <c r="C355" s="278"/>
      <c r="D355" s="282"/>
      <c r="E355" s="298"/>
      <c r="F355" s="303"/>
      <c r="G355" s="303"/>
    </row>
    <row r="356" spans="1:7" ht="20.25" customHeight="1">
      <c r="A356" s="270"/>
      <c r="B356" s="79"/>
      <c r="C356" s="278"/>
      <c r="D356" s="282"/>
      <c r="E356" s="298"/>
      <c r="F356" s="303"/>
      <c r="G356" s="303"/>
    </row>
    <row r="357" spans="1:7" ht="20.25" customHeight="1">
      <c r="A357" s="270"/>
      <c r="B357" s="79"/>
      <c r="C357" s="278"/>
      <c r="D357" s="282"/>
      <c r="E357" s="298"/>
      <c r="F357" s="303"/>
      <c r="G357" s="303"/>
    </row>
    <row r="358" spans="1:7" ht="20.25" customHeight="1">
      <c r="A358" s="270"/>
      <c r="B358" s="79"/>
      <c r="C358" s="278"/>
      <c r="D358" s="282"/>
      <c r="E358" s="298"/>
      <c r="F358" s="303"/>
      <c r="G358" s="303"/>
    </row>
    <row r="359" spans="1:7" ht="20.25" customHeight="1">
      <c r="A359" s="270"/>
      <c r="B359" s="79"/>
      <c r="C359" s="278"/>
      <c r="D359" s="282"/>
      <c r="E359" s="298"/>
      <c r="F359" s="303"/>
      <c r="G359" s="303"/>
    </row>
    <row r="360" spans="1:7" ht="20.25" customHeight="1">
      <c r="A360" s="270"/>
      <c r="B360" s="79"/>
      <c r="C360" s="278"/>
      <c r="D360" s="282"/>
      <c r="E360" s="298"/>
      <c r="F360" s="303"/>
      <c r="G360" s="303"/>
    </row>
    <row r="361" spans="1:7" ht="20.25" customHeight="1">
      <c r="A361" s="270"/>
      <c r="B361" s="79"/>
      <c r="C361" s="278"/>
      <c r="D361" s="282"/>
      <c r="E361" s="298"/>
      <c r="F361" s="303"/>
      <c r="G361" s="303"/>
    </row>
    <row r="362" spans="1:7" ht="20.25" customHeight="1">
      <c r="A362" s="270"/>
      <c r="B362" s="79"/>
      <c r="C362" s="278"/>
      <c r="D362" s="282"/>
      <c r="E362" s="298"/>
      <c r="F362" s="303"/>
      <c r="G362" s="303"/>
    </row>
    <row r="363" spans="1:7" ht="20.25" customHeight="1">
      <c r="A363" s="270"/>
      <c r="B363" s="79"/>
      <c r="C363" s="278"/>
      <c r="D363" s="282"/>
      <c r="E363" s="298"/>
      <c r="F363" s="303"/>
      <c r="G363" s="303"/>
    </row>
    <row r="364" spans="1:7" ht="20.25" customHeight="1">
      <c r="A364" s="270"/>
      <c r="B364" s="79"/>
      <c r="C364" s="278"/>
      <c r="D364" s="282"/>
      <c r="E364" s="298"/>
      <c r="F364" s="303"/>
      <c r="G364" s="303"/>
    </row>
    <row r="365" spans="1:7" ht="20.25" customHeight="1">
      <c r="A365" s="270"/>
      <c r="B365" s="79"/>
      <c r="C365" s="278"/>
      <c r="D365" s="282"/>
      <c r="E365" s="298"/>
      <c r="F365" s="303"/>
      <c r="G365" s="303"/>
    </row>
    <row r="366" spans="1:7" ht="20.25" customHeight="1">
      <c r="A366" s="270"/>
      <c r="B366" s="79"/>
      <c r="C366" s="278"/>
      <c r="D366" s="282"/>
      <c r="E366" s="298"/>
      <c r="F366" s="303"/>
      <c r="G366" s="303"/>
    </row>
    <row r="367" spans="1:7" ht="20.25" customHeight="1">
      <c r="A367" s="270"/>
      <c r="B367" s="79"/>
      <c r="C367" s="278"/>
      <c r="D367" s="282"/>
      <c r="E367" s="298"/>
      <c r="F367" s="303"/>
      <c r="G367" s="303"/>
    </row>
    <row r="368" spans="1:7" ht="20.25" customHeight="1">
      <c r="A368" s="270"/>
      <c r="B368" s="79"/>
      <c r="C368" s="278"/>
      <c r="D368" s="282"/>
      <c r="E368" s="298"/>
      <c r="F368" s="303"/>
      <c r="G368" s="303"/>
    </row>
    <row r="369" spans="1:7" ht="20.25" customHeight="1">
      <c r="A369" s="270"/>
      <c r="B369" s="79"/>
      <c r="C369" s="278"/>
      <c r="D369" s="282"/>
      <c r="E369" s="298"/>
      <c r="F369" s="303"/>
      <c r="G369" s="303"/>
    </row>
    <row r="370" spans="1:7" ht="20.25" customHeight="1">
      <c r="A370" s="270"/>
      <c r="B370" s="79"/>
      <c r="C370" s="278"/>
      <c r="D370" s="282"/>
      <c r="E370" s="298"/>
      <c r="F370" s="303"/>
      <c r="G370" s="303"/>
    </row>
    <row r="371" spans="1:7" ht="20.25" customHeight="1">
      <c r="A371" s="270"/>
      <c r="B371" s="79"/>
      <c r="C371" s="278"/>
      <c r="D371" s="282"/>
      <c r="E371" s="298"/>
      <c r="F371" s="303"/>
      <c r="G371" s="303"/>
    </row>
    <row r="372" spans="1:7" ht="20.25" customHeight="1">
      <c r="A372" s="270"/>
      <c r="B372" s="79"/>
      <c r="C372" s="278"/>
      <c r="D372" s="282"/>
      <c r="E372" s="298"/>
      <c r="F372" s="303"/>
      <c r="G372" s="303"/>
    </row>
    <row r="373" spans="1:7" ht="20.25" customHeight="1">
      <c r="A373" s="270"/>
      <c r="B373" s="79"/>
      <c r="C373" s="278"/>
      <c r="D373" s="282"/>
      <c r="E373" s="298"/>
      <c r="F373" s="303"/>
      <c r="G373" s="303"/>
    </row>
    <row r="374" spans="1:7" ht="20.25" customHeight="1">
      <c r="A374" s="270"/>
      <c r="B374" s="79"/>
      <c r="C374" s="278"/>
      <c r="D374" s="282"/>
      <c r="E374" s="298"/>
      <c r="F374" s="303"/>
      <c r="G374" s="303"/>
    </row>
    <row r="375" spans="1:7" ht="20.25" customHeight="1">
      <c r="A375" s="270"/>
      <c r="B375" s="79"/>
      <c r="C375" s="278"/>
      <c r="D375" s="282"/>
      <c r="E375" s="298"/>
      <c r="F375" s="303"/>
      <c r="G375" s="303"/>
    </row>
    <row r="376" spans="1:7" ht="20.25" customHeight="1">
      <c r="A376" s="270"/>
      <c r="B376" s="79"/>
      <c r="C376" s="278"/>
      <c r="D376" s="282"/>
      <c r="E376" s="298"/>
      <c r="F376" s="303"/>
      <c r="G376" s="303"/>
    </row>
    <row r="377" spans="1:7" ht="20.25" customHeight="1">
      <c r="A377" s="270"/>
      <c r="B377" s="79"/>
      <c r="C377" s="278"/>
      <c r="D377" s="282"/>
      <c r="E377" s="298"/>
      <c r="F377" s="303"/>
      <c r="G377" s="303"/>
    </row>
    <row r="378" spans="1:7" ht="20.25" customHeight="1">
      <c r="A378" s="270"/>
      <c r="B378" s="79"/>
      <c r="C378" s="278"/>
      <c r="D378" s="282"/>
      <c r="E378" s="298"/>
      <c r="F378" s="303"/>
      <c r="G378" s="303"/>
    </row>
    <row r="379" spans="1:7" ht="20.25" customHeight="1">
      <c r="A379" s="271"/>
      <c r="B379" s="80"/>
      <c r="C379" s="20"/>
      <c r="D379" s="24"/>
      <c r="E379" s="300"/>
      <c r="F379" s="304"/>
      <c r="G379" s="304"/>
    </row>
    <row r="380" spans="1:7">
      <c r="A380" s="261"/>
      <c r="B380" s="314">
        <f>COUNTA(B5:B379)</f>
        <v>0</v>
      </c>
      <c r="C380" s="314"/>
      <c r="D380" s="314">
        <f>COUNTA(D5:D379)</f>
        <v>0</v>
      </c>
      <c r="E380" s="327"/>
      <c r="F380" s="327"/>
      <c r="G380" s="314"/>
    </row>
    <row r="381" spans="1:7">
      <c r="A381" s="261"/>
      <c r="B381" s="314" t="e">
        <f>#REF!</f>
        <v>#REF!</v>
      </c>
      <c r="C381" s="314"/>
      <c r="D381" s="314" t="e">
        <f>#REF!</f>
        <v>#REF!</v>
      </c>
      <c r="E381" s="327"/>
      <c r="F381" s="327"/>
      <c r="G381" s="314"/>
    </row>
    <row r="382" spans="1:7">
      <c r="A382" s="261"/>
      <c r="B382" s="314" t="e">
        <f>B380-B381</f>
        <v>#REF!</v>
      </c>
      <c r="C382" s="314"/>
      <c r="D382" s="314" t="e">
        <f>D380-D381</f>
        <v>#REF!</v>
      </c>
      <c r="E382" s="327"/>
      <c r="F382" s="327"/>
      <c r="G382" s="314"/>
    </row>
    <row r="383" spans="1:7">
      <c r="A383" s="261"/>
      <c r="B383" s="314" t="e">
        <f>#REF!</f>
        <v>#REF!</v>
      </c>
      <c r="C383" s="314"/>
      <c r="D383" s="314" t="e">
        <f>#REF!</f>
        <v>#REF!</v>
      </c>
      <c r="E383" s="327"/>
      <c r="F383" s="327"/>
      <c r="G383" s="314"/>
    </row>
    <row r="384" spans="1:7">
      <c r="A384" s="261"/>
      <c r="B384" s="314"/>
      <c r="C384" s="314"/>
      <c r="D384" s="314"/>
      <c r="E384" s="327"/>
      <c r="F384" s="327"/>
      <c r="G384" s="314"/>
    </row>
    <row r="385" spans="1:7">
      <c r="A385" s="261"/>
      <c r="B385" s="314" t="s">
        <v>95</v>
      </c>
      <c r="C385" s="314"/>
      <c r="D385" s="314" t="s">
        <v>123</v>
      </c>
      <c r="E385" s="327"/>
      <c r="F385" s="327"/>
      <c r="G385" s="314"/>
    </row>
    <row r="386" spans="1:7">
      <c r="A386" s="261"/>
      <c r="B386" s="314"/>
      <c r="C386" s="314"/>
      <c r="D386" s="314"/>
      <c r="E386" s="327"/>
      <c r="F386" s="327"/>
    </row>
    <row r="387" spans="1:7">
      <c r="B387" s="73"/>
      <c r="C387" s="73"/>
      <c r="D387" s="73"/>
    </row>
    <row r="388" spans="1:7">
      <c r="B388" s="73"/>
      <c r="C388" s="73"/>
      <c r="D388" s="73"/>
    </row>
    <row r="389" spans="1:7">
      <c r="B389" s="73"/>
      <c r="C389" s="73"/>
      <c r="D389" s="73"/>
    </row>
    <row r="390" spans="1:7">
      <c r="B390" s="73"/>
      <c r="C390" s="73"/>
      <c r="D390" s="73"/>
    </row>
    <row r="391" spans="1:7">
      <c r="B391" s="73"/>
      <c r="C391" s="73"/>
      <c r="D391" s="73"/>
    </row>
    <row r="392" spans="1:7">
      <c r="B392" s="73"/>
      <c r="C392" s="73"/>
      <c r="D392" s="73"/>
    </row>
    <row r="393" spans="1:7">
      <c r="B393" s="73"/>
      <c r="C393" s="73"/>
      <c r="D393" s="73"/>
    </row>
    <row r="394" spans="1:7">
      <c r="B394" s="73"/>
      <c r="C394" s="73"/>
      <c r="D394" s="73"/>
    </row>
    <row r="395" spans="1:7">
      <c r="B395" s="73"/>
      <c r="C395" s="73"/>
      <c r="D395" s="73"/>
    </row>
    <row r="396" spans="1:7">
      <c r="B396" s="73"/>
      <c r="C396" s="73"/>
      <c r="D396" s="73"/>
    </row>
    <row r="397" spans="1:7">
      <c r="B397" s="73"/>
      <c r="C397" s="73"/>
      <c r="D397" s="73"/>
    </row>
    <row r="398" spans="1:7">
      <c r="B398" s="73"/>
      <c r="C398" s="73"/>
      <c r="D398" s="73"/>
    </row>
    <row r="399" spans="1:7">
      <c r="B399" s="73"/>
      <c r="C399" s="73"/>
      <c r="D399" s="73"/>
    </row>
    <row r="400" spans="1:7">
      <c r="B400" s="73"/>
      <c r="C400" s="73"/>
      <c r="D400" s="73"/>
    </row>
    <row r="401" spans="2:4">
      <c r="B401" s="73"/>
      <c r="C401" s="73"/>
      <c r="D401" s="73"/>
    </row>
    <row r="402" spans="2:4">
      <c r="B402" s="73"/>
      <c r="C402" s="73"/>
      <c r="D402" s="73"/>
    </row>
    <row r="403" spans="2:4">
      <c r="B403" s="73"/>
      <c r="C403" s="73"/>
      <c r="D403" s="73"/>
    </row>
    <row r="404" spans="2:4">
      <c r="B404" s="73"/>
      <c r="C404" s="73"/>
      <c r="D404" s="73"/>
    </row>
    <row r="405" spans="2:4">
      <c r="B405" s="73"/>
      <c r="C405" s="73"/>
      <c r="D405" s="73"/>
    </row>
    <row r="406" spans="2:4">
      <c r="B406" s="73"/>
      <c r="C406" s="73"/>
      <c r="D406" s="73"/>
    </row>
    <row r="407" spans="2:4">
      <c r="B407" s="73"/>
      <c r="C407" s="73"/>
      <c r="D407" s="73"/>
    </row>
    <row r="408" spans="2:4">
      <c r="B408" s="73"/>
      <c r="C408" s="73"/>
      <c r="D408" s="73"/>
    </row>
    <row r="409" spans="2:4">
      <c r="B409" s="73"/>
      <c r="C409" s="73"/>
      <c r="D409" s="73"/>
    </row>
    <row r="410" spans="2:4">
      <c r="B410" s="73"/>
      <c r="C410" s="73"/>
      <c r="D410" s="73"/>
    </row>
    <row r="411" spans="2:4">
      <c r="B411" s="73"/>
      <c r="C411" s="73"/>
      <c r="D411" s="73"/>
    </row>
    <row r="412" spans="2:4">
      <c r="B412" s="73"/>
      <c r="C412" s="73"/>
      <c r="D412" s="73"/>
    </row>
    <row r="413" spans="2:4">
      <c r="B413" s="73"/>
      <c r="C413" s="73"/>
      <c r="D413" s="73"/>
    </row>
    <row r="414" spans="2:4">
      <c r="B414" s="73"/>
      <c r="C414" s="73"/>
      <c r="D414" s="73"/>
    </row>
    <row r="415" spans="2:4">
      <c r="B415" s="73"/>
      <c r="C415" s="73"/>
      <c r="D415" s="73"/>
    </row>
    <row r="416" spans="2:4">
      <c r="B416" s="73"/>
      <c r="C416" s="73"/>
      <c r="D416" s="73"/>
    </row>
    <row r="417" spans="2:4">
      <c r="B417" s="73"/>
      <c r="C417" s="73"/>
      <c r="D417" s="73"/>
    </row>
    <row r="418" spans="2:4">
      <c r="B418" s="73"/>
      <c r="C418" s="73"/>
      <c r="D418" s="73"/>
    </row>
    <row r="419" spans="2:4">
      <c r="B419" s="73"/>
      <c r="C419" s="73"/>
      <c r="D419" s="73"/>
    </row>
    <row r="420" spans="2:4">
      <c r="B420" s="73"/>
      <c r="C420" s="73"/>
      <c r="D420" s="73"/>
    </row>
    <row r="421" spans="2:4">
      <c r="B421" s="73"/>
      <c r="C421" s="73"/>
      <c r="D421" s="73"/>
    </row>
    <row r="422" spans="2:4">
      <c r="B422" s="73"/>
      <c r="C422" s="73"/>
      <c r="D422" s="73"/>
    </row>
    <row r="423" spans="2:4">
      <c r="B423" s="73"/>
      <c r="C423" s="73"/>
      <c r="D423" s="73"/>
    </row>
    <row r="424" spans="2:4">
      <c r="B424" s="73"/>
      <c r="C424" s="73"/>
      <c r="D424" s="73"/>
    </row>
    <row r="425" spans="2:4">
      <c r="B425" s="73"/>
      <c r="C425" s="73"/>
      <c r="D425" s="73"/>
    </row>
    <row r="426" spans="2:4">
      <c r="B426" s="73"/>
      <c r="C426" s="73"/>
      <c r="D426" s="73"/>
    </row>
    <row r="427" spans="2:4">
      <c r="B427" s="73"/>
      <c r="C427" s="73"/>
      <c r="D427" s="73"/>
    </row>
    <row r="428" spans="2:4">
      <c r="B428" s="73"/>
      <c r="C428" s="73"/>
      <c r="D428" s="73"/>
    </row>
    <row r="429" spans="2:4">
      <c r="B429" s="73"/>
      <c r="C429" s="73"/>
      <c r="D429" s="73"/>
    </row>
    <row r="430" spans="2:4">
      <c r="B430" s="73"/>
      <c r="C430" s="73"/>
      <c r="D430" s="73"/>
    </row>
    <row r="431" spans="2:4">
      <c r="B431" s="73"/>
      <c r="C431" s="73"/>
      <c r="D431" s="73"/>
    </row>
    <row r="432" spans="2:4">
      <c r="B432" s="73"/>
      <c r="C432" s="73"/>
      <c r="D432" s="73"/>
    </row>
    <row r="433" spans="2:4">
      <c r="B433" s="73"/>
      <c r="C433" s="73"/>
      <c r="D433" s="73"/>
    </row>
    <row r="434" spans="2:4">
      <c r="B434" s="73"/>
      <c r="C434" s="73"/>
      <c r="D434" s="73"/>
    </row>
    <row r="435" spans="2:4">
      <c r="B435" s="73"/>
      <c r="C435" s="73"/>
      <c r="D435" s="73"/>
    </row>
    <row r="436" spans="2:4">
      <c r="B436" s="73"/>
      <c r="C436" s="73"/>
      <c r="D436" s="73"/>
    </row>
    <row r="437" spans="2:4">
      <c r="B437" s="73"/>
      <c r="C437" s="73"/>
      <c r="D437" s="73"/>
    </row>
    <row r="438" spans="2:4">
      <c r="B438" s="73"/>
      <c r="C438" s="73"/>
      <c r="D438" s="73"/>
    </row>
    <row r="439" spans="2:4">
      <c r="B439" s="73"/>
      <c r="C439" s="73"/>
      <c r="D439" s="73"/>
    </row>
    <row r="440" spans="2:4">
      <c r="B440" s="73"/>
      <c r="C440" s="73"/>
      <c r="D440" s="73"/>
    </row>
    <row r="441" spans="2:4">
      <c r="B441" s="73"/>
      <c r="C441" s="73"/>
      <c r="D441" s="73"/>
    </row>
    <row r="442" spans="2:4">
      <c r="B442" s="73"/>
      <c r="C442" s="73"/>
      <c r="D442" s="73"/>
    </row>
    <row r="443" spans="2:4">
      <c r="B443" s="73"/>
      <c r="C443" s="73"/>
      <c r="D443" s="73"/>
    </row>
    <row r="444" spans="2:4">
      <c r="B444" s="73"/>
      <c r="C444" s="73"/>
      <c r="D444" s="73"/>
    </row>
    <row r="445" spans="2:4">
      <c r="B445" s="73"/>
      <c r="C445" s="73"/>
      <c r="D445" s="73"/>
    </row>
    <row r="446" spans="2:4">
      <c r="B446" s="73"/>
      <c r="C446" s="73"/>
      <c r="D446" s="73"/>
    </row>
    <row r="447" spans="2:4">
      <c r="B447" s="73"/>
      <c r="C447" s="73"/>
      <c r="D447" s="73"/>
    </row>
    <row r="448" spans="2:4">
      <c r="B448" s="73"/>
      <c r="C448" s="73"/>
      <c r="D448" s="73"/>
    </row>
    <row r="449" spans="2:4">
      <c r="B449" s="73"/>
      <c r="C449" s="73"/>
      <c r="D449" s="73"/>
    </row>
    <row r="450" spans="2:4">
      <c r="B450" s="73"/>
      <c r="C450" s="73"/>
      <c r="D450" s="73"/>
    </row>
    <row r="451" spans="2:4">
      <c r="B451" s="73"/>
      <c r="C451" s="73"/>
      <c r="D451" s="73"/>
    </row>
    <row r="452" spans="2:4">
      <c r="B452" s="73"/>
      <c r="C452" s="73"/>
      <c r="D452" s="73"/>
    </row>
    <row r="453" spans="2:4">
      <c r="B453" s="73"/>
      <c r="C453" s="73"/>
      <c r="D453" s="73"/>
    </row>
    <row r="454" spans="2:4">
      <c r="B454" s="73"/>
      <c r="C454" s="73"/>
      <c r="D454" s="73"/>
    </row>
    <row r="455" spans="2:4">
      <c r="B455" s="73"/>
      <c r="C455" s="73"/>
      <c r="D455" s="73"/>
    </row>
    <row r="456" spans="2:4">
      <c r="B456" s="73"/>
      <c r="C456" s="73"/>
      <c r="D456" s="73"/>
    </row>
    <row r="457" spans="2:4">
      <c r="B457" s="73"/>
      <c r="C457" s="73"/>
      <c r="D457" s="73"/>
    </row>
    <row r="458" spans="2:4">
      <c r="B458" s="73"/>
      <c r="C458" s="73"/>
      <c r="D458" s="73"/>
    </row>
    <row r="459" spans="2:4">
      <c r="B459" s="73"/>
      <c r="C459" s="73"/>
      <c r="D459" s="73"/>
    </row>
    <row r="460" spans="2:4">
      <c r="B460" s="73"/>
      <c r="C460" s="73"/>
      <c r="D460" s="73"/>
    </row>
    <row r="461" spans="2:4">
      <c r="B461" s="73"/>
      <c r="C461" s="73"/>
      <c r="D461" s="73"/>
    </row>
    <row r="462" spans="2:4">
      <c r="B462" s="73"/>
      <c r="C462" s="73"/>
      <c r="D462" s="73"/>
    </row>
    <row r="463" spans="2:4">
      <c r="B463" s="73"/>
      <c r="C463" s="73"/>
      <c r="D463" s="73"/>
    </row>
    <row r="464" spans="2:4">
      <c r="B464" s="73"/>
      <c r="C464" s="73"/>
      <c r="D464" s="73"/>
    </row>
    <row r="465" spans="2:4">
      <c r="B465" s="73"/>
      <c r="C465" s="73"/>
      <c r="D465" s="73"/>
    </row>
    <row r="466" spans="2:4">
      <c r="B466" s="73"/>
      <c r="C466" s="73"/>
      <c r="D466" s="73"/>
    </row>
    <row r="467" spans="2:4">
      <c r="B467" s="73"/>
      <c r="C467" s="73"/>
      <c r="D467" s="73"/>
    </row>
    <row r="468" spans="2:4">
      <c r="B468" s="73"/>
      <c r="C468" s="73"/>
      <c r="D468" s="73"/>
    </row>
    <row r="469" spans="2:4">
      <c r="B469" s="73"/>
      <c r="C469" s="73"/>
      <c r="D469" s="73"/>
    </row>
    <row r="470" spans="2:4">
      <c r="B470" s="73"/>
      <c r="C470" s="73"/>
      <c r="D470" s="73"/>
    </row>
    <row r="471" spans="2:4">
      <c r="B471" s="73"/>
      <c r="C471" s="73"/>
      <c r="D471" s="73"/>
    </row>
    <row r="472" spans="2:4">
      <c r="B472" s="73"/>
      <c r="C472" s="73"/>
      <c r="D472" s="73"/>
    </row>
    <row r="473" spans="2:4">
      <c r="B473" s="73"/>
      <c r="C473" s="73"/>
      <c r="D473" s="73"/>
    </row>
    <row r="474" spans="2:4">
      <c r="B474" s="73"/>
      <c r="C474" s="73"/>
      <c r="D474" s="73"/>
    </row>
    <row r="475" spans="2:4">
      <c r="B475" s="73"/>
      <c r="C475" s="73"/>
      <c r="D475" s="73"/>
    </row>
    <row r="476" spans="2:4">
      <c r="B476" s="73"/>
      <c r="C476" s="73"/>
      <c r="D476" s="73"/>
    </row>
    <row r="477" spans="2:4">
      <c r="B477" s="73"/>
      <c r="C477" s="73"/>
      <c r="D477" s="73"/>
    </row>
    <row r="478" spans="2:4">
      <c r="B478" s="73"/>
      <c r="C478" s="73"/>
      <c r="D478" s="73"/>
    </row>
    <row r="479" spans="2:4">
      <c r="B479" s="73"/>
      <c r="C479" s="73"/>
      <c r="D479" s="73"/>
    </row>
    <row r="480" spans="2:4">
      <c r="B480" s="73"/>
      <c r="C480" s="73"/>
      <c r="D480" s="73"/>
    </row>
    <row r="481" spans="2:4">
      <c r="B481" s="73"/>
      <c r="C481" s="73"/>
      <c r="D481" s="73"/>
    </row>
    <row r="482" spans="2:4">
      <c r="B482" s="73"/>
      <c r="C482" s="73"/>
      <c r="D482" s="73"/>
    </row>
    <row r="483" spans="2:4">
      <c r="B483" s="73"/>
      <c r="C483" s="73"/>
      <c r="D483" s="73"/>
    </row>
    <row r="484" spans="2:4">
      <c r="B484" s="73"/>
      <c r="C484" s="73"/>
      <c r="D484" s="73"/>
    </row>
    <row r="485" spans="2:4">
      <c r="B485" s="73"/>
      <c r="C485" s="73"/>
      <c r="D485" s="73"/>
    </row>
    <row r="486" spans="2:4">
      <c r="B486" s="73"/>
      <c r="C486" s="73"/>
      <c r="D486" s="73"/>
    </row>
    <row r="487" spans="2:4">
      <c r="B487" s="73"/>
      <c r="C487" s="73"/>
      <c r="D487" s="73"/>
    </row>
    <row r="488" spans="2:4">
      <c r="B488" s="73"/>
      <c r="C488" s="73"/>
      <c r="D488" s="73"/>
    </row>
    <row r="489" spans="2:4">
      <c r="B489" s="73"/>
      <c r="C489" s="73"/>
      <c r="D489" s="73"/>
    </row>
    <row r="490" spans="2:4">
      <c r="B490" s="73"/>
      <c r="C490" s="73"/>
      <c r="D490" s="73"/>
    </row>
    <row r="491" spans="2:4">
      <c r="B491" s="73"/>
      <c r="C491" s="73"/>
      <c r="D491" s="73"/>
    </row>
    <row r="492" spans="2:4">
      <c r="B492" s="73"/>
      <c r="C492" s="73"/>
      <c r="D492" s="73"/>
    </row>
    <row r="493" spans="2:4">
      <c r="B493" s="73"/>
      <c r="C493" s="73"/>
      <c r="D493" s="73"/>
    </row>
    <row r="494" spans="2:4">
      <c r="B494" s="73"/>
      <c r="C494" s="73"/>
      <c r="D494" s="73"/>
    </row>
    <row r="495" spans="2:4">
      <c r="B495" s="73"/>
      <c r="C495" s="73"/>
      <c r="D495" s="73"/>
    </row>
    <row r="496" spans="2:4">
      <c r="B496" s="73"/>
      <c r="C496" s="73"/>
      <c r="D496" s="73"/>
    </row>
    <row r="497" spans="2:4">
      <c r="B497" s="73"/>
      <c r="C497" s="73"/>
      <c r="D497" s="73"/>
    </row>
    <row r="498" spans="2:4">
      <c r="B498" s="73"/>
      <c r="C498" s="73"/>
      <c r="D498" s="73"/>
    </row>
    <row r="499" spans="2:4">
      <c r="B499" s="73"/>
      <c r="C499" s="73"/>
      <c r="D499" s="73"/>
    </row>
    <row r="500" spans="2:4">
      <c r="B500" s="73"/>
      <c r="C500" s="73"/>
      <c r="D500" s="73"/>
    </row>
    <row r="501" spans="2:4">
      <c r="B501" s="73"/>
      <c r="C501" s="73"/>
      <c r="D501" s="73"/>
    </row>
    <row r="502" spans="2:4">
      <c r="B502" s="73"/>
      <c r="C502" s="73"/>
      <c r="D502" s="73"/>
    </row>
    <row r="503" spans="2:4">
      <c r="B503" s="73"/>
      <c r="C503" s="73"/>
      <c r="D503" s="73"/>
    </row>
    <row r="504" spans="2:4">
      <c r="B504" s="73"/>
      <c r="C504" s="73"/>
      <c r="D504" s="73"/>
    </row>
    <row r="505" spans="2:4">
      <c r="B505" s="73"/>
      <c r="C505" s="73"/>
      <c r="D505" s="73"/>
    </row>
    <row r="506" spans="2:4">
      <c r="B506" s="73"/>
      <c r="C506" s="73"/>
      <c r="D506" s="73"/>
    </row>
  </sheetData>
  <mergeCells count="8">
    <mergeCell ref="A1:D1"/>
    <mergeCell ref="A3:A4"/>
    <mergeCell ref="B3:B4"/>
    <mergeCell ref="C3:C4"/>
    <mergeCell ref="D3:D4"/>
    <mergeCell ref="E3:E4"/>
    <mergeCell ref="F3:F4"/>
    <mergeCell ref="G3:G4"/>
  </mergeCells>
  <phoneticPr fontId="2"/>
  <pageMargins left="0.2" right="0.26" top="0.55118110236220474" bottom="0.55118110236220474" header="0.51181102362204722" footer="0.51181102362204722"/>
  <pageSetup paperSize="9" fitToWidth="1" fitToHeight="0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メイン</vt:lpstr>
      <vt:lpstr>基本</vt:lpstr>
      <vt:lpstr>患者数</vt:lpstr>
      <vt:lpstr>医師</vt:lpstr>
      <vt:lpstr>歯医師</vt:lpstr>
      <vt:lpstr>病棟</vt:lpstr>
      <vt:lpstr>外来</vt:lpstr>
      <vt:lpstr>ｺﾒﾃﾞｨｶﾙ</vt:lpstr>
      <vt:lpstr>他</vt:lpstr>
      <vt:lpstr>充足</vt:lpstr>
      <vt:lpstr>定員</vt:lpstr>
      <vt:lpstr>基</vt:lpstr>
      <vt:lpstr>医</vt:lpstr>
      <vt:lpstr>歯</vt:lpstr>
      <vt:lpstr>棟</vt:lpstr>
      <vt:lpstr>外</vt:lpstr>
      <vt:lpstr>ｺ</vt:lpstr>
      <vt:lpstr>ﾀ</vt:lpstr>
    </vt:vector>
  </TitlesOfParts>
  <Company>下関市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病院立入検査　医療従事者名簿</dc:title>
  <dc:creator>地域保健企画室</dc:creator>
  <cp:lastModifiedBy>見山　知穂</cp:lastModifiedBy>
  <cp:lastPrinted>2025-09-01T02:27:05Z</cp:lastPrinted>
  <dcterms:created xsi:type="dcterms:W3CDTF">2001-11-22T01:38:58Z</dcterms:created>
  <dcterms:modified xsi:type="dcterms:W3CDTF">2025-09-18T08:14:30Z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2025-09-18T08:14:30Z</vt:filetime>
  </property>
</Properties>
</file>